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D:\Estadistica1\Documents\estadisticas\trayectorias escolares\2025\E-J\SInObservaciones\"/>
    </mc:Choice>
  </mc:AlternateContent>
  <xr:revisionPtr revIDLastSave="0" documentId="8_{10F35A24-0E02-4C74-8912-A1E2EC0A3F81}" xr6:coauthVersionLast="47" xr6:coauthVersionMax="47" xr10:uidLastSave="{00000000-0000-0000-0000-000000000000}"/>
  <bookViews>
    <workbookView xWindow="-120" yWindow="-120" windowWidth="51840" windowHeight="21120" xr2:uid="{00000000-000D-0000-FFFF-FFFF00000000}"/>
  </bookViews>
  <sheets>
    <sheet name="Danza" sheetId="1" r:id="rId1"/>
    <sheet name="Artes Visuales" sheetId="2" r:id="rId2"/>
    <sheet name="Musica" sheetId="3" r:id="rId3"/>
    <sheet name="Teatro" sheetId="5" r:id="rId4"/>
    <sheet name="Arte Dramático" sheetId="4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9" roundtripDataSignature="AMtx7mjZJxphnopx1joNRPE0Etmr0BK4gw=="/>
    </ext>
  </extLst>
</workbook>
</file>

<file path=xl/calcChain.xml><?xml version="1.0" encoding="utf-8"?>
<calcChain xmlns="http://schemas.openxmlformats.org/spreadsheetml/2006/main">
  <c r="R918" i="3" l="1"/>
  <c r="Q919" i="3"/>
  <c r="O921" i="3"/>
  <c r="L921" i="3"/>
  <c r="Q771" i="2"/>
  <c r="P771" i="2"/>
  <c r="P876" i="1"/>
  <c r="M194" i="5"/>
  <c r="N194" i="5" s="1"/>
  <c r="L194" i="5"/>
  <c r="N173" i="5"/>
  <c r="K68" i="5"/>
  <c r="O789" i="3"/>
  <c r="N789" i="3"/>
  <c r="M789" i="3"/>
  <c r="L696" i="3"/>
  <c r="K687" i="2"/>
  <c r="J787" i="1"/>
  <c r="L787" i="1"/>
  <c r="K787" i="1"/>
  <c r="Q334" i="5"/>
  <c r="R334" i="5"/>
  <c r="O334" i="5"/>
  <c r="Q313" i="5"/>
  <c r="R313" i="5"/>
  <c r="O313" i="5"/>
  <c r="Q292" i="5"/>
  <c r="R292" i="5"/>
  <c r="O292" i="5"/>
  <c r="Q271" i="5"/>
  <c r="R271" i="5"/>
  <c r="O271" i="5"/>
  <c r="Q250" i="5"/>
  <c r="R250" i="5"/>
  <c r="O250" i="5"/>
  <c r="Q229" i="5"/>
  <c r="R229" i="5"/>
  <c r="O229" i="5"/>
  <c r="O207" i="5"/>
  <c r="O82" i="5"/>
  <c r="Q82" i="5"/>
  <c r="R82" i="5"/>
  <c r="R14" i="5"/>
  <c r="Q14" i="5"/>
  <c r="O14" i="5"/>
  <c r="R936" i="3"/>
  <c r="S936" i="3"/>
  <c r="P936" i="3"/>
  <c r="R914" i="3"/>
  <c r="S914" i="3"/>
  <c r="P914" i="3"/>
  <c r="R892" i="3"/>
  <c r="S892" i="3"/>
  <c r="P892" i="3"/>
  <c r="R870" i="3"/>
  <c r="S870" i="3"/>
  <c r="P870" i="3"/>
  <c r="R848" i="3"/>
  <c r="S848" i="3"/>
  <c r="P847" i="3"/>
  <c r="P848" i="3"/>
  <c r="R826" i="3"/>
  <c r="S826" i="3"/>
  <c r="P826" i="3"/>
  <c r="Q891" i="2"/>
  <c r="R891" i="2"/>
  <c r="O890" i="2"/>
  <c r="O891" i="2"/>
  <c r="Q870" i="2"/>
  <c r="R870" i="2"/>
  <c r="O869" i="2"/>
  <c r="O870" i="2"/>
  <c r="Q849" i="2"/>
  <c r="R849" i="2"/>
  <c r="O848" i="2"/>
  <c r="O849" i="2"/>
  <c r="Q828" i="2"/>
  <c r="R828" i="2"/>
  <c r="O827" i="2"/>
  <c r="O828" i="2"/>
  <c r="P409" i="1"/>
  <c r="Q409" i="1"/>
  <c r="M787" i="1" l="1"/>
  <c r="L152" i="5"/>
  <c r="M381" i="4"/>
  <c r="M745" i="3"/>
  <c r="L731" i="2"/>
  <c r="K741" i="1"/>
  <c r="Q187" i="5"/>
  <c r="R187" i="5"/>
  <c r="O187" i="5"/>
  <c r="L341" i="5"/>
  <c r="K341" i="5"/>
  <c r="M341" i="5" s="1"/>
  <c r="P339" i="5"/>
  <c r="Q338" i="5"/>
  <c r="Q339" i="5" s="1"/>
  <c r="R333" i="5"/>
  <c r="Q333" i="5"/>
  <c r="O333" i="5"/>
  <c r="R332" i="5"/>
  <c r="Q332" i="5"/>
  <c r="O332" i="5"/>
  <c r="R331" i="5"/>
  <c r="Q331" i="5"/>
  <c r="O331" i="5"/>
  <c r="R330" i="5"/>
  <c r="Q330" i="5"/>
  <c r="O330" i="5"/>
  <c r="R329" i="5"/>
  <c r="Q329" i="5"/>
  <c r="O329" i="5"/>
  <c r="R328" i="5"/>
  <c r="Q328" i="5"/>
  <c r="O328" i="5"/>
  <c r="O327" i="5"/>
  <c r="P326" i="5"/>
  <c r="Q327" i="5" s="1"/>
  <c r="R327" i="5" s="1"/>
  <c r="P150" i="5"/>
  <c r="M987" i="3"/>
  <c r="L987" i="3"/>
  <c r="N987" i="3" s="1"/>
  <c r="Q985" i="3"/>
  <c r="R980" i="3"/>
  <c r="S980" i="3" s="1"/>
  <c r="P980" i="3"/>
  <c r="R979" i="3"/>
  <c r="S979" i="3" s="1"/>
  <c r="P979" i="3"/>
  <c r="R978" i="3"/>
  <c r="S978" i="3" s="1"/>
  <c r="R977" i="3"/>
  <c r="S977" i="3" s="1"/>
  <c r="P977" i="3"/>
  <c r="R976" i="3"/>
  <c r="S976" i="3" s="1"/>
  <c r="P976" i="3"/>
  <c r="R975" i="3"/>
  <c r="S975" i="3" s="1"/>
  <c r="P975" i="3"/>
  <c r="R974" i="3"/>
  <c r="S974" i="3" s="1"/>
  <c r="R973" i="3"/>
  <c r="S973" i="3" s="1"/>
  <c r="P973" i="3"/>
  <c r="P972" i="3"/>
  <c r="Q971" i="3"/>
  <c r="T973" i="3" s="1"/>
  <c r="P930" i="3"/>
  <c r="P908" i="3"/>
  <c r="P887" i="3"/>
  <c r="P866" i="3"/>
  <c r="P845" i="3"/>
  <c r="P846" i="3"/>
  <c r="P824" i="3"/>
  <c r="P803" i="3"/>
  <c r="R803" i="3"/>
  <c r="S803" i="3"/>
  <c r="S804" i="3"/>
  <c r="R804" i="3"/>
  <c r="P804" i="3"/>
  <c r="P782" i="3"/>
  <c r="R782" i="3"/>
  <c r="S782" i="3" s="1"/>
  <c r="M767" i="3"/>
  <c r="L671" i="3"/>
  <c r="L922" i="2"/>
  <c r="K922" i="2"/>
  <c r="M922" i="2" s="1"/>
  <c r="N922" i="2" s="1"/>
  <c r="P920" i="2"/>
  <c r="Q919" i="2"/>
  <c r="Q920" i="2" s="1"/>
  <c r="Q912" i="2"/>
  <c r="R912" i="2" s="1"/>
  <c r="O912" i="2"/>
  <c r="Q911" i="2"/>
  <c r="R911" i="2" s="1"/>
  <c r="O911" i="2"/>
  <c r="Q910" i="2"/>
  <c r="R910" i="2" s="1"/>
  <c r="O910" i="2"/>
  <c r="Q909" i="2"/>
  <c r="R909" i="2" s="1"/>
  <c r="O909" i="2"/>
  <c r="Q908" i="2"/>
  <c r="R908" i="2" s="1"/>
  <c r="O908" i="2"/>
  <c r="R907" i="2"/>
  <c r="Q907" i="2"/>
  <c r="O907" i="2"/>
  <c r="O906" i="2"/>
  <c r="P905" i="2"/>
  <c r="Q906" i="2" s="1"/>
  <c r="R906" i="2" s="1"/>
  <c r="O887" i="2"/>
  <c r="O888" i="2"/>
  <c r="O889" i="2"/>
  <c r="O886" i="2"/>
  <c r="O867" i="2"/>
  <c r="O868" i="2"/>
  <c r="O866" i="2"/>
  <c r="O846" i="2"/>
  <c r="O847" i="2"/>
  <c r="O826" i="2"/>
  <c r="O806" i="2"/>
  <c r="O805" i="2"/>
  <c r="O782" i="2"/>
  <c r="O785" i="2"/>
  <c r="O786" i="2"/>
  <c r="Q786" i="2"/>
  <c r="Q785" i="2"/>
  <c r="L925" i="1"/>
  <c r="K925" i="1"/>
  <c r="J925" i="1"/>
  <c r="O923" i="1"/>
  <c r="P922" i="1"/>
  <c r="P923" i="1" s="1"/>
  <c r="Q917" i="1"/>
  <c r="P917" i="1"/>
  <c r="Q916" i="1"/>
  <c r="P916" i="1"/>
  <c r="Q915" i="1"/>
  <c r="P915" i="1"/>
  <c r="N915" i="1"/>
  <c r="Q914" i="1"/>
  <c r="P914" i="1"/>
  <c r="N914" i="1"/>
  <c r="Q913" i="1"/>
  <c r="P913" i="1"/>
  <c r="N913" i="1"/>
  <c r="Q912" i="1"/>
  <c r="P912" i="1"/>
  <c r="N912" i="1"/>
  <c r="Q911" i="1"/>
  <c r="P911" i="1"/>
  <c r="N911" i="1"/>
  <c r="P910" i="1"/>
  <c r="Q910" i="1" s="1"/>
  <c r="N910" i="1"/>
  <c r="N909" i="1"/>
  <c r="O908" i="1"/>
  <c r="P909" i="1" s="1"/>
  <c r="Q909" i="1" s="1"/>
  <c r="R984" i="3" l="1"/>
  <c r="R985" i="3" s="1"/>
  <c r="S328" i="5"/>
  <c r="R972" i="3"/>
  <c r="S972" i="3" s="1"/>
  <c r="S907" i="2"/>
  <c r="R910" i="1"/>
  <c r="L752" i="2"/>
  <c r="P750" i="2" l="1"/>
  <c r="M921" i="3" l="1"/>
  <c r="J879" i="1"/>
  <c r="L879" i="1" s="1"/>
  <c r="K879" i="1"/>
  <c r="K764" i="1"/>
  <c r="J764" i="1"/>
  <c r="J741" i="1"/>
  <c r="L687" i="2"/>
  <c r="O166" i="5" l="1"/>
  <c r="Q166" i="5"/>
  <c r="R166" i="5" s="1"/>
  <c r="M965" i="3"/>
  <c r="L965" i="3"/>
  <c r="N965" i="3" s="1"/>
  <c r="Q963" i="3"/>
  <c r="S957" i="3"/>
  <c r="R957" i="3"/>
  <c r="P957" i="3"/>
  <c r="S956" i="3"/>
  <c r="R956" i="3"/>
  <c r="P956" i="3"/>
  <c r="S955" i="3"/>
  <c r="R955" i="3"/>
  <c r="P955" i="3"/>
  <c r="S954" i="3"/>
  <c r="R954" i="3"/>
  <c r="P954" i="3"/>
  <c r="S953" i="3"/>
  <c r="R953" i="3"/>
  <c r="P953" i="3"/>
  <c r="S952" i="3"/>
  <c r="R952" i="3"/>
  <c r="P952" i="3"/>
  <c r="S951" i="3"/>
  <c r="R951" i="3"/>
  <c r="P951" i="3"/>
  <c r="P950" i="3"/>
  <c r="Q949" i="3"/>
  <c r="T951" i="3" s="1"/>
  <c r="P886" i="3"/>
  <c r="P865" i="3"/>
  <c r="P844" i="3"/>
  <c r="P823" i="3"/>
  <c r="P802" i="3"/>
  <c r="P781" i="3"/>
  <c r="P760" i="3"/>
  <c r="R760" i="3"/>
  <c r="S760" i="3" s="1"/>
  <c r="P863" i="2"/>
  <c r="O845" i="2"/>
  <c r="O825" i="2"/>
  <c r="O765" i="2"/>
  <c r="R950" i="3" l="1"/>
  <c r="S950" i="3" s="1"/>
  <c r="R962" i="3"/>
  <c r="R963" i="3" s="1"/>
  <c r="P707" i="2"/>
  <c r="P729" i="2"/>
  <c r="L320" i="5" l="1"/>
  <c r="K320" i="5"/>
  <c r="M320" i="5" s="1"/>
  <c r="P318" i="5"/>
  <c r="R312" i="5"/>
  <c r="Q312" i="5"/>
  <c r="O312" i="5"/>
  <c r="R311" i="5"/>
  <c r="Q311" i="5"/>
  <c r="O311" i="5"/>
  <c r="R310" i="5"/>
  <c r="Q310" i="5"/>
  <c r="O310" i="5"/>
  <c r="R309" i="5"/>
  <c r="Q309" i="5"/>
  <c r="O309" i="5"/>
  <c r="R308" i="5"/>
  <c r="Q308" i="5"/>
  <c r="O308" i="5"/>
  <c r="Q307" i="5"/>
  <c r="R307" i="5" s="1"/>
  <c r="O307" i="5"/>
  <c r="O306" i="5"/>
  <c r="P305" i="5"/>
  <c r="S307" i="5" s="1"/>
  <c r="L299" i="5"/>
  <c r="K299" i="5"/>
  <c r="M299" i="5" s="1"/>
  <c r="P297" i="5"/>
  <c r="R291" i="5"/>
  <c r="Q291" i="5"/>
  <c r="O291" i="5"/>
  <c r="R290" i="5"/>
  <c r="Q290" i="5"/>
  <c r="O290" i="5"/>
  <c r="R289" i="5"/>
  <c r="Q289" i="5"/>
  <c r="O289" i="5"/>
  <c r="R288" i="5"/>
  <c r="Q288" i="5"/>
  <c r="O288" i="5"/>
  <c r="R287" i="5"/>
  <c r="Q287" i="5"/>
  <c r="O287" i="5"/>
  <c r="Q286" i="5"/>
  <c r="R286" i="5" s="1"/>
  <c r="O286" i="5"/>
  <c r="O285" i="5"/>
  <c r="P284" i="5"/>
  <c r="S286" i="5" s="1"/>
  <c r="O145" i="5"/>
  <c r="Q145" i="5"/>
  <c r="R145" i="5" s="1"/>
  <c r="M943" i="3"/>
  <c r="L943" i="3"/>
  <c r="N943" i="3" s="1"/>
  <c r="Q941" i="3"/>
  <c r="S935" i="3"/>
  <c r="R935" i="3"/>
  <c r="P935" i="3"/>
  <c r="S934" i="3"/>
  <c r="R934" i="3"/>
  <c r="P934" i="3"/>
  <c r="S933" i="3"/>
  <c r="R933" i="3"/>
  <c r="P933" i="3"/>
  <c r="S932" i="3"/>
  <c r="R932" i="3"/>
  <c r="P932" i="3"/>
  <c r="S931" i="3"/>
  <c r="R931" i="3"/>
  <c r="P931" i="3"/>
  <c r="S930" i="3"/>
  <c r="R930" i="3"/>
  <c r="R929" i="3"/>
  <c r="S929" i="3" s="1"/>
  <c r="P929" i="3"/>
  <c r="P928" i="3"/>
  <c r="Q927" i="3"/>
  <c r="T929" i="3" s="1"/>
  <c r="P864" i="3"/>
  <c r="P843" i="3"/>
  <c r="P822" i="3"/>
  <c r="P801" i="3"/>
  <c r="R940" i="3" l="1"/>
  <c r="R941" i="3" s="1"/>
  <c r="Q306" i="5"/>
  <c r="R306" i="5" s="1"/>
  <c r="R928" i="3"/>
  <c r="S928" i="3" s="1"/>
  <c r="Q285" i="5"/>
  <c r="R285" i="5" s="1"/>
  <c r="Q317" i="5"/>
  <c r="Q318" i="5" s="1"/>
  <c r="Q296" i="5"/>
  <c r="Q297" i="5" s="1"/>
  <c r="P780" i="3"/>
  <c r="P759" i="3"/>
  <c r="P735" i="3"/>
  <c r="O804" i="2" l="1"/>
  <c r="O784" i="2"/>
  <c r="O764" i="2" l="1"/>
  <c r="Q743" i="2"/>
  <c r="R743" i="2" s="1"/>
  <c r="Q744" i="2"/>
  <c r="R744" i="2" s="1"/>
  <c r="O744" i="2"/>
  <c r="O743" i="2"/>
  <c r="L899" i="2" l="1"/>
  <c r="K899" i="2"/>
  <c r="M899" i="2" s="1"/>
  <c r="P897" i="2"/>
  <c r="Q896" i="2"/>
  <c r="Q897" i="2" s="1"/>
  <c r="R892" i="2"/>
  <c r="Q892" i="2"/>
  <c r="R890" i="2"/>
  <c r="Q890" i="2"/>
  <c r="R889" i="2"/>
  <c r="Q889" i="2"/>
  <c r="R888" i="2"/>
  <c r="Q888" i="2"/>
  <c r="R887" i="2"/>
  <c r="Q887" i="2"/>
  <c r="Q886" i="2"/>
  <c r="R886" i="2" s="1"/>
  <c r="O885" i="2"/>
  <c r="P884" i="2"/>
  <c r="Q885" i="2" s="1"/>
  <c r="R885" i="2" s="1"/>
  <c r="L878" i="2"/>
  <c r="K878" i="2"/>
  <c r="M878" i="2" s="1"/>
  <c r="P876" i="2"/>
  <c r="Q875" i="2"/>
  <c r="Q876" i="2" s="1"/>
  <c r="R871" i="2"/>
  <c r="Q871" i="2"/>
  <c r="R869" i="2"/>
  <c r="Q869" i="2"/>
  <c r="R868" i="2"/>
  <c r="Q868" i="2"/>
  <c r="R867" i="2"/>
  <c r="Q867" i="2"/>
  <c r="Q866" i="2"/>
  <c r="R866" i="2" s="1"/>
  <c r="Q865" i="2"/>
  <c r="R865" i="2" s="1"/>
  <c r="O865" i="2"/>
  <c r="O864" i="2"/>
  <c r="Q864" i="2"/>
  <c r="R864" i="2" s="1"/>
  <c r="O824" i="2"/>
  <c r="K902" i="1"/>
  <c r="J902" i="1"/>
  <c r="L902" i="1" s="1"/>
  <c r="O900" i="1"/>
  <c r="P899" i="1"/>
  <c r="P900" i="1" s="1"/>
  <c r="Q894" i="1"/>
  <c r="P894" i="1"/>
  <c r="Q893" i="1"/>
  <c r="P893" i="1"/>
  <c r="Q892" i="1"/>
  <c r="P892" i="1"/>
  <c r="N892" i="1"/>
  <c r="Q891" i="1"/>
  <c r="P891" i="1"/>
  <c r="N891" i="1"/>
  <c r="Q890" i="1"/>
  <c r="P890" i="1"/>
  <c r="N890" i="1"/>
  <c r="Q889" i="1"/>
  <c r="P889" i="1"/>
  <c r="N889" i="1"/>
  <c r="Q888" i="1"/>
  <c r="P888" i="1"/>
  <c r="N888" i="1"/>
  <c r="P887" i="1"/>
  <c r="Q887" i="1" s="1"/>
  <c r="N887" i="1"/>
  <c r="P886" i="1"/>
  <c r="Q886" i="1" s="1"/>
  <c r="N886" i="1"/>
  <c r="O885" i="1"/>
  <c r="R887" i="1" s="1"/>
  <c r="S886" i="2" l="1"/>
  <c r="S865" i="2"/>
  <c r="M879" i="1"/>
  <c r="O877" i="1"/>
  <c r="P877" i="1"/>
  <c r="Q871" i="1"/>
  <c r="P871" i="1"/>
  <c r="Q870" i="1"/>
  <c r="P870" i="1"/>
  <c r="Q869" i="1"/>
  <c r="P869" i="1"/>
  <c r="N869" i="1"/>
  <c r="Q868" i="1"/>
  <c r="P868" i="1"/>
  <c r="N868" i="1"/>
  <c r="Q867" i="1"/>
  <c r="P867" i="1"/>
  <c r="N867" i="1"/>
  <c r="Q866" i="1"/>
  <c r="P866" i="1"/>
  <c r="N866" i="1"/>
  <c r="P865" i="1"/>
  <c r="Q865" i="1" s="1"/>
  <c r="N865" i="1"/>
  <c r="P864" i="1"/>
  <c r="Q864" i="1" s="1"/>
  <c r="N864" i="1"/>
  <c r="N863" i="1"/>
  <c r="O862" i="1"/>
  <c r="R864" i="1" s="1"/>
  <c r="P863" i="1" l="1"/>
  <c r="Q863" i="1" s="1"/>
  <c r="M720" i="3"/>
  <c r="K718" i="1"/>
  <c r="J718" i="1"/>
  <c r="P855" i="2"/>
  <c r="Q854" i="2"/>
  <c r="Q855" i="2" s="1"/>
  <c r="P834" i="2"/>
  <c r="Q833" i="2"/>
  <c r="Q834" i="2" s="1"/>
  <c r="P813" i="2"/>
  <c r="Q812" i="2"/>
  <c r="Q813" i="2" s="1"/>
  <c r="P792" i="2"/>
  <c r="Q791" i="2"/>
  <c r="Q792" i="2" s="1"/>
  <c r="Q770" i="2"/>
  <c r="Q749" i="2"/>
  <c r="Q750" i="2" s="1"/>
  <c r="Q728" i="2"/>
  <c r="Q729" i="2" s="1"/>
  <c r="L773" i="2"/>
  <c r="K773" i="2"/>
  <c r="O144" i="5" l="1"/>
  <c r="O124" i="5"/>
  <c r="Q124" i="5"/>
  <c r="R124" i="5" s="1"/>
  <c r="N921" i="3"/>
  <c r="S913" i="3"/>
  <c r="R913" i="3"/>
  <c r="P913" i="3"/>
  <c r="S912" i="3"/>
  <c r="R912" i="3"/>
  <c r="P912" i="3"/>
  <c r="S911" i="3"/>
  <c r="R911" i="3"/>
  <c r="P911" i="3"/>
  <c r="S910" i="3"/>
  <c r="R910" i="3"/>
  <c r="P910" i="3"/>
  <c r="S909" i="3"/>
  <c r="R909" i="3"/>
  <c r="P909" i="3"/>
  <c r="R908" i="3"/>
  <c r="S908" i="3" s="1"/>
  <c r="R907" i="3"/>
  <c r="S907" i="3" s="1"/>
  <c r="P907" i="3"/>
  <c r="P906" i="3"/>
  <c r="Q905" i="3"/>
  <c r="R906" i="3" s="1"/>
  <c r="S906" i="3" s="1"/>
  <c r="P842" i="3"/>
  <c r="P800" i="3"/>
  <c r="P779" i="3"/>
  <c r="P758" i="3"/>
  <c r="P734" i="3"/>
  <c r="O803" i="2"/>
  <c r="O783" i="2"/>
  <c r="O763" i="2"/>
  <c r="T907" i="3" l="1"/>
  <c r="M696" i="3"/>
  <c r="L745" i="3" l="1"/>
  <c r="R742" i="3" s="1"/>
  <c r="L709" i="2" l="1"/>
  <c r="K709" i="2"/>
  <c r="L278" i="5" l="1"/>
  <c r="K278" i="5"/>
  <c r="M278" i="5" s="1"/>
  <c r="P276" i="5"/>
  <c r="R270" i="5"/>
  <c r="Q270" i="5"/>
  <c r="O270" i="5"/>
  <c r="R269" i="5"/>
  <c r="Q269" i="5"/>
  <c r="O269" i="5"/>
  <c r="R268" i="5"/>
  <c r="Q268" i="5"/>
  <c r="O268" i="5"/>
  <c r="Q267" i="5"/>
  <c r="R267" i="5" s="1"/>
  <c r="O267" i="5"/>
  <c r="Q266" i="5"/>
  <c r="R266" i="5" s="1"/>
  <c r="O266" i="5"/>
  <c r="Q265" i="5"/>
  <c r="R265" i="5" s="1"/>
  <c r="O265" i="5"/>
  <c r="O264" i="5"/>
  <c r="P263" i="5"/>
  <c r="S265" i="5" s="1"/>
  <c r="O143" i="5"/>
  <c r="O142" i="5"/>
  <c r="O123" i="5"/>
  <c r="O122" i="5"/>
  <c r="O103" i="5"/>
  <c r="Q103" i="5"/>
  <c r="R103" i="5" s="1"/>
  <c r="O102" i="5"/>
  <c r="M899" i="3"/>
  <c r="L899" i="3"/>
  <c r="N899" i="3" s="1"/>
  <c r="Q897" i="3"/>
  <c r="S891" i="3"/>
  <c r="R891" i="3"/>
  <c r="P891" i="3"/>
  <c r="S890" i="3"/>
  <c r="R890" i="3"/>
  <c r="P890" i="3"/>
  <c r="S889" i="3"/>
  <c r="R889" i="3"/>
  <c r="P889" i="3"/>
  <c r="S888" i="3"/>
  <c r="R888" i="3"/>
  <c r="P888" i="3"/>
  <c r="R887" i="3"/>
  <c r="S887" i="3" s="1"/>
  <c r="R886" i="3"/>
  <c r="S886" i="3" s="1"/>
  <c r="R885" i="3"/>
  <c r="S885" i="3" s="1"/>
  <c r="P885" i="3"/>
  <c r="P884" i="3"/>
  <c r="Q883" i="3"/>
  <c r="T885" i="3" s="1"/>
  <c r="P820" i="3"/>
  <c r="P821" i="3"/>
  <c r="P798" i="3"/>
  <c r="P799" i="3"/>
  <c r="P778" i="3"/>
  <c r="P777" i="3"/>
  <c r="P757" i="3"/>
  <c r="P756" i="3"/>
  <c r="P733" i="3"/>
  <c r="P732" i="3"/>
  <c r="P710" i="3"/>
  <c r="P709" i="3"/>
  <c r="P686" i="3"/>
  <c r="R686" i="3"/>
  <c r="S686" i="3" s="1"/>
  <c r="P685" i="3"/>
  <c r="L857" i="2"/>
  <c r="K857" i="2"/>
  <c r="M857" i="2" s="1"/>
  <c r="R850" i="2"/>
  <c r="Q850" i="2"/>
  <c r="R848" i="2"/>
  <c r="Q848" i="2"/>
  <c r="R847" i="2"/>
  <c r="Q847" i="2"/>
  <c r="Q846" i="2"/>
  <c r="R846" i="2" s="1"/>
  <c r="Q845" i="2"/>
  <c r="R845" i="2" s="1"/>
  <c r="Q844" i="2"/>
  <c r="R844" i="2" s="1"/>
  <c r="O844" i="2"/>
  <c r="O843" i="2"/>
  <c r="P842" i="2"/>
  <c r="S844" i="2" s="1"/>
  <c r="O762" i="2"/>
  <c r="O761" i="2"/>
  <c r="O742" i="2"/>
  <c r="O741" i="2"/>
  <c r="O721" i="2"/>
  <c r="O720" i="2"/>
  <c r="O700" i="2"/>
  <c r="O699" i="2"/>
  <c r="O677" i="2"/>
  <c r="O839" i="1"/>
  <c r="R841" i="1" s="1"/>
  <c r="K856" i="1"/>
  <c r="J856" i="1"/>
  <c r="L856" i="1" s="1"/>
  <c r="O854" i="1"/>
  <c r="P853" i="1"/>
  <c r="P854" i="1" s="1"/>
  <c r="Q846" i="1"/>
  <c r="P846" i="1"/>
  <c r="N846" i="1"/>
  <c r="Q845" i="1"/>
  <c r="P845" i="1"/>
  <c r="N845" i="1"/>
  <c r="Q844" i="1"/>
  <c r="P844" i="1"/>
  <c r="N844" i="1"/>
  <c r="P843" i="1"/>
  <c r="Q843" i="1" s="1"/>
  <c r="N843" i="1"/>
  <c r="P842" i="1"/>
  <c r="Q842" i="1" s="1"/>
  <c r="N842" i="1"/>
  <c r="P841" i="1"/>
  <c r="Q841" i="1" s="1"/>
  <c r="N841" i="1"/>
  <c r="P840" i="1"/>
  <c r="Q840" i="1" s="1"/>
  <c r="N840" i="1"/>
  <c r="Q264" i="5" l="1"/>
  <c r="R264" i="5" s="1"/>
  <c r="R884" i="3"/>
  <c r="S884" i="3" s="1"/>
  <c r="Q843" i="2"/>
  <c r="R843" i="2" s="1"/>
  <c r="Q275" i="5"/>
  <c r="Q276" i="5" s="1"/>
  <c r="R896" i="3"/>
  <c r="R897" i="3" s="1"/>
  <c r="P662" i="2" l="1"/>
  <c r="L257" i="5" l="1"/>
  <c r="L236" i="5"/>
  <c r="L215" i="5"/>
  <c r="L173" i="5"/>
  <c r="L131" i="5"/>
  <c r="L110" i="5"/>
  <c r="L89" i="5"/>
  <c r="M671" i="3"/>
  <c r="K695" i="1"/>
  <c r="K672" i="1"/>
  <c r="J672" i="1"/>
  <c r="K257" i="5"/>
  <c r="M257" i="5" s="1"/>
  <c r="P255" i="5"/>
  <c r="R249" i="5"/>
  <c r="Q249" i="5"/>
  <c r="O249" i="5"/>
  <c r="R248" i="5"/>
  <c r="Q248" i="5"/>
  <c r="O248" i="5"/>
  <c r="Q247" i="5"/>
  <c r="R247" i="5" s="1"/>
  <c r="O247" i="5"/>
  <c r="Q246" i="5"/>
  <c r="R246" i="5" s="1"/>
  <c r="O246" i="5"/>
  <c r="Q245" i="5"/>
  <c r="R245" i="5" s="1"/>
  <c r="O245" i="5"/>
  <c r="Q244" i="5"/>
  <c r="R244" i="5" s="1"/>
  <c r="O244" i="5"/>
  <c r="O243" i="5"/>
  <c r="P242" i="5"/>
  <c r="S244" i="5" s="1"/>
  <c r="K236" i="5"/>
  <c r="M236" i="5" s="1"/>
  <c r="P234" i="5"/>
  <c r="Q233" i="5"/>
  <c r="Q234" i="5" s="1"/>
  <c r="R228" i="5"/>
  <c r="Q228" i="5"/>
  <c r="O228" i="5"/>
  <c r="Q227" i="5"/>
  <c r="R227" i="5" s="1"/>
  <c r="O227" i="5"/>
  <c r="Q226" i="5"/>
  <c r="R226" i="5" s="1"/>
  <c r="O226" i="5"/>
  <c r="Q225" i="5"/>
  <c r="R225" i="5" s="1"/>
  <c r="O225" i="5"/>
  <c r="Q224" i="5"/>
  <c r="R224" i="5" s="1"/>
  <c r="O224" i="5"/>
  <c r="Q223" i="5"/>
  <c r="R223" i="5" s="1"/>
  <c r="O223" i="5"/>
  <c r="O222" i="5"/>
  <c r="P221" i="5"/>
  <c r="S223" i="5" s="1"/>
  <c r="K215" i="5"/>
  <c r="M215" i="5" s="1"/>
  <c r="P213" i="5"/>
  <c r="Q207" i="5"/>
  <c r="R207" i="5" s="1"/>
  <c r="Q206" i="5"/>
  <c r="R206" i="5" s="1"/>
  <c r="O206" i="5"/>
  <c r="Q205" i="5"/>
  <c r="R205" i="5" s="1"/>
  <c r="O205" i="5"/>
  <c r="Q204" i="5"/>
  <c r="R204" i="5" s="1"/>
  <c r="O204" i="5"/>
  <c r="Q203" i="5"/>
  <c r="R203" i="5" s="1"/>
  <c r="O203" i="5"/>
  <c r="Q202" i="5"/>
  <c r="R202" i="5" s="1"/>
  <c r="O202" i="5"/>
  <c r="O201" i="5"/>
  <c r="P200" i="5"/>
  <c r="S202" i="5" s="1"/>
  <c r="K194" i="5"/>
  <c r="P192" i="5"/>
  <c r="Q191" i="5"/>
  <c r="Q192" i="5" s="1"/>
  <c r="R186" i="5"/>
  <c r="Q186" i="5"/>
  <c r="O186" i="5"/>
  <c r="Q185" i="5"/>
  <c r="R185" i="5" s="1"/>
  <c r="O185" i="5"/>
  <c r="Q184" i="5"/>
  <c r="R184" i="5" s="1"/>
  <c r="O184" i="5"/>
  <c r="Q183" i="5"/>
  <c r="R183" i="5" s="1"/>
  <c r="O183" i="5"/>
  <c r="Q182" i="5"/>
  <c r="R182" i="5" s="1"/>
  <c r="O182" i="5"/>
  <c r="Q181" i="5"/>
  <c r="R181" i="5" s="1"/>
  <c r="O181" i="5"/>
  <c r="O180" i="5"/>
  <c r="P179" i="5"/>
  <c r="S181" i="5" s="1"/>
  <c r="K173" i="5"/>
  <c r="M173" i="5" s="1"/>
  <c r="P171" i="5"/>
  <c r="Q165" i="5"/>
  <c r="R165" i="5" s="1"/>
  <c r="O165" i="5"/>
  <c r="Q164" i="5"/>
  <c r="R164" i="5" s="1"/>
  <c r="O164" i="5"/>
  <c r="Q163" i="5"/>
  <c r="R163" i="5" s="1"/>
  <c r="O163" i="5"/>
  <c r="Q162" i="5"/>
  <c r="R162" i="5" s="1"/>
  <c r="O162" i="5"/>
  <c r="Q161" i="5"/>
  <c r="R161" i="5" s="1"/>
  <c r="O161" i="5"/>
  <c r="Q160" i="5"/>
  <c r="R160" i="5" s="1"/>
  <c r="O160" i="5"/>
  <c r="O159" i="5"/>
  <c r="P158" i="5"/>
  <c r="K152" i="5"/>
  <c r="Q144" i="5"/>
  <c r="R144" i="5" s="1"/>
  <c r="Q143" i="5"/>
  <c r="R143" i="5" s="1"/>
  <c r="Q142" i="5"/>
  <c r="R142" i="5" s="1"/>
  <c r="Q141" i="5"/>
  <c r="R141" i="5" s="1"/>
  <c r="O141" i="5"/>
  <c r="Q140" i="5"/>
  <c r="R140" i="5" s="1"/>
  <c r="O140" i="5"/>
  <c r="Q139" i="5"/>
  <c r="R139" i="5" s="1"/>
  <c r="O139" i="5"/>
  <c r="O138" i="5"/>
  <c r="P137" i="5"/>
  <c r="S139" i="5" s="1"/>
  <c r="K131" i="5"/>
  <c r="M131" i="5" s="1"/>
  <c r="P129" i="5"/>
  <c r="Q123" i="5"/>
  <c r="R123" i="5" s="1"/>
  <c r="Q122" i="5"/>
  <c r="R122" i="5" s="1"/>
  <c r="R121" i="5"/>
  <c r="Q121" i="5"/>
  <c r="O121" i="5"/>
  <c r="Q120" i="5"/>
  <c r="R120" i="5" s="1"/>
  <c r="O120" i="5"/>
  <c r="Q119" i="5"/>
  <c r="R119" i="5" s="1"/>
  <c r="O119" i="5"/>
  <c r="Q118" i="5"/>
  <c r="R118" i="5" s="1"/>
  <c r="O118" i="5"/>
  <c r="Q117" i="5"/>
  <c r="R117" i="5" s="1"/>
  <c r="O117" i="5"/>
  <c r="P116" i="5"/>
  <c r="S118" i="5" s="1"/>
  <c r="K110" i="5"/>
  <c r="M110" i="5" s="1"/>
  <c r="N110" i="5" s="1"/>
  <c r="P108" i="5"/>
  <c r="Q102" i="5"/>
  <c r="R102" i="5" s="1"/>
  <c r="Q101" i="5"/>
  <c r="R101" i="5" s="1"/>
  <c r="O101" i="5"/>
  <c r="Q100" i="5"/>
  <c r="R100" i="5" s="1"/>
  <c r="O100" i="5"/>
  <c r="Q99" i="5"/>
  <c r="R99" i="5" s="1"/>
  <c r="O99" i="5"/>
  <c r="Q98" i="5"/>
  <c r="R98" i="5" s="1"/>
  <c r="O98" i="5"/>
  <c r="Q97" i="5"/>
  <c r="R97" i="5" s="1"/>
  <c r="O97" i="5"/>
  <c r="O96" i="5"/>
  <c r="P95" i="5"/>
  <c r="Q96" i="5" s="1"/>
  <c r="R96" i="5" s="1"/>
  <c r="K89" i="5"/>
  <c r="P87" i="5"/>
  <c r="Q81" i="5"/>
  <c r="R81" i="5" s="1"/>
  <c r="O81" i="5"/>
  <c r="Q80" i="5"/>
  <c r="R80" i="5" s="1"/>
  <c r="O80" i="5"/>
  <c r="Q79" i="5"/>
  <c r="R79" i="5" s="1"/>
  <c r="O79" i="5"/>
  <c r="Q78" i="5"/>
  <c r="R78" i="5" s="1"/>
  <c r="O78" i="5"/>
  <c r="Q77" i="5"/>
  <c r="R77" i="5" s="1"/>
  <c r="O77" i="5"/>
  <c r="Q76" i="5"/>
  <c r="R76" i="5" s="1"/>
  <c r="O76" i="5"/>
  <c r="O75" i="5"/>
  <c r="P74" i="5"/>
  <c r="Q75" i="5" s="1"/>
  <c r="R75" i="5" s="1"/>
  <c r="L68" i="5"/>
  <c r="Q65" i="5"/>
  <c r="Q66" i="5" s="1"/>
  <c r="P66" i="5"/>
  <c r="Q60" i="5"/>
  <c r="R60" i="5" s="1"/>
  <c r="O60" i="5"/>
  <c r="Q59" i="5"/>
  <c r="R59" i="5" s="1"/>
  <c r="O59" i="5"/>
  <c r="Q58" i="5"/>
  <c r="R58" i="5" s="1"/>
  <c r="O58" i="5"/>
  <c r="Q57" i="5"/>
  <c r="R57" i="5" s="1"/>
  <c r="O57" i="5"/>
  <c r="Q56" i="5"/>
  <c r="R56" i="5" s="1"/>
  <c r="O56" i="5"/>
  <c r="R55" i="5"/>
  <c r="Q55" i="5"/>
  <c r="O55" i="5"/>
  <c r="Q54" i="5"/>
  <c r="R54" i="5" s="1"/>
  <c r="O54" i="5"/>
  <c r="O53" i="5"/>
  <c r="P52" i="5"/>
  <c r="L46" i="5"/>
  <c r="K46" i="5"/>
  <c r="Q43" i="5" s="1"/>
  <c r="Q44" i="5" s="1"/>
  <c r="P44" i="5"/>
  <c r="Q37" i="5"/>
  <c r="R37" i="5" s="1"/>
  <c r="O37" i="5"/>
  <c r="Q36" i="5"/>
  <c r="R36" i="5" s="1"/>
  <c r="O36" i="5"/>
  <c r="Q35" i="5"/>
  <c r="R35" i="5" s="1"/>
  <c r="O35" i="5"/>
  <c r="Q34" i="5"/>
  <c r="R34" i="5" s="1"/>
  <c r="O34" i="5"/>
  <c r="Q33" i="5"/>
  <c r="R33" i="5" s="1"/>
  <c r="O33" i="5"/>
  <c r="Q32" i="5"/>
  <c r="R32" i="5" s="1"/>
  <c r="O32" i="5"/>
  <c r="Q31" i="5"/>
  <c r="R31" i="5" s="1"/>
  <c r="O31" i="5"/>
  <c r="O30" i="5"/>
  <c r="P29" i="5"/>
  <c r="Q30" i="5" s="1"/>
  <c r="R30" i="5" s="1"/>
  <c r="L23" i="5"/>
  <c r="K23" i="5"/>
  <c r="M23" i="5" s="1"/>
  <c r="N23" i="5" s="1"/>
  <c r="P21" i="5"/>
  <c r="Q20" i="5"/>
  <c r="Q21" i="5" s="1"/>
  <c r="R13" i="5"/>
  <c r="Q13" i="5"/>
  <c r="O13" i="5"/>
  <c r="Q12" i="5"/>
  <c r="R12" i="5" s="1"/>
  <c r="O12" i="5"/>
  <c r="Q11" i="5"/>
  <c r="R11" i="5" s="1"/>
  <c r="O11" i="5"/>
  <c r="Q10" i="5"/>
  <c r="R10" i="5" s="1"/>
  <c r="O10" i="5"/>
  <c r="Q9" i="5"/>
  <c r="R9" i="5" s="1"/>
  <c r="O9" i="5"/>
  <c r="Q8" i="5"/>
  <c r="R8" i="5" s="1"/>
  <c r="O8" i="5"/>
  <c r="O7" i="5"/>
  <c r="P6" i="5"/>
  <c r="Q7" i="5" s="1"/>
  <c r="R7" i="5" s="1"/>
  <c r="K519" i="4"/>
  <c r="J519" i="4"/>
  <c r="P516" i="4" s="1"/>
  <c r="P517" i="4" s="1"/>
  <c r="O517" i="4"/>
  <c r="P509" i="4"/>
  <c r="Q509" i="4" s="1"/>
  <c r="N509" i="4"/>
  <c r="P508" i="4"/>
  <c r="Q508" i="4" s="1"/>
  <c r="N508" i="4"/>
  <c r="P507" i="4"/>
  <c r="Q507" i="4" s="1"/>
  <c r="N507" i="4"/>
  <c r="P506" i="4"/>
  <c r="Q506" i="4" s="1"/>
  <c r="N506" i="4"/>
  <c r="P505" i="4"/>
  <c r="Q505" i="4" s="1"/>
  <c r="N505" i="4"/>
  <c r="R504" i="4"/>
  <c r="Q504" i="4"/>
  <c r="P504" i="4"/>
  <c r="N504" i="4"/>
  <c r="N503" i="4"/>
  <c r="O502" i="4"/>
  <c r="P503" i="4" s="1"/>
  <c r="Q503" i="4" s="1"/>
  <c r="K496" i="4"/>
  <c r="J496" i="4"/>
  <c r="L496" i="4" s="1"/>
  <c r="M496" i="4" s="1"/>
  <c r="O494" i="4"/>
  <c r="P493" i="4"/>
  <c r="P494" i="4" s="1"/>
  <c r="P486" i="4"/>
  <c r="Q486" i="4" s="1"/>
  <c r="N486" i="4"/>
  <c r="P485" i="4"/>
  <c r="Q485" i="4" s="1"/>
  <c r="N485" i="4"/>
  <c r="P484" i="4"/>
  <c r="Q484" i="4" s="1"/>
  <c r="N484" i="4"/>
  <c r="P483" i="4"/>
  <c r="Q483" i="4" s="1"/>
  <c r="N483" i="4"/>
  <c r="P482" i="4"/>
  <c r="Q482" i="4" s="1"/>
  <c r="N482" i="4"/>
  <c r="P481" i="4"/>
  <c r="Q481" i="4" s="1"/>
  <c r="N481" i="4"/>
  <c r="N480" i="4"/>
  <c r="O479" i="4"/>
  <c r="R481" i="4" s="1"/>
  <c r="K473" i="4"/>
  <c r="J473" i="4"/>
  <c r="L473" i="4" s="1"/>
  <c r="M473" i="4" s="1"/>
  <c r="O471" i="4"/>
  <c r="P470" i="4"/>
  <c r="P471" i="4" s="1"/>
  <c r="P463" i="4"/>
  <c r="Q463" i="4" s="1"/>
  <c r="N463" i="4"/>
  <c r="P462" i="4"/>
  <c r="Q462" i="4" s="1"/>
  <c r="N462" i="4"/>
  <c r="P461" i="4"/>
  <c r="Q461" i="4" s="1"/>
  <c r="N461" i="4"/>
  <c r="P460" i="4"/>
  <c r="Q460" i="4" s="1"/>
  <c r="N460" i="4"/>
  <c r="P459" i="4"/>
  <c r="Q459" i="4" s="1"/>
  <c r="N459" i="4"/>
  <c r="P458" i="4"/>
  <c r="Q458" i="4" s="1"/>
  <c r="N458" i="4"/>
  <c r="N457" i="4"/>
  <c r="O456" i="4"/>
  <c r="R458" i="4" s="1"/>
  <c r="K450" i="4"/>
  <c r="J450" i="4"/>
  <c r="L450" i="4" s="1"/>
  <c r="M450" i="4" s="1"/>
  <c r="O448" i="4"/>
  <c r="P440" i="4"/>
  <c r="Q440" i="4" s="1"/>
  <c r="N440" i="4"/>
  <c r="P439" i="4"/>
  <c r="Q439" i="4" s="1"/>
  <c r="N439" i="4"/>
  <c r="P438" i="4"/>
  <c r="Q438" i="4" s="1"/>
  <c r="N438" i="4"/>
  <c r="P437" i="4"/>
  <c r="Q437" i="4" s="1"/>
  <c r="N437" i="4"/>
  <c r="P436" i="4"/>
  <c r="Q436" i="4" s="1"/>
  <c r="N436" i="4"/>
  <c r="P435" i="4"/>
  <c r="Q435" i="4" s="1"/>
  <c r="N435" i="4"/>
  <c r="N434" i="4"/>
  <c r="O433" i="4"/>
  <c r="R435" i="4" s="1"/>
  <c r="K427" i="4"/>
  <c r="J427" i="4"/>
  <c r="L427" i="4" s="1"/>
  <c r="M427" i="4" s="1"/>
  <c r="O425" i="4"/>
  <c r="P424" i="4"/>
  <c r="P425" i="4" s="1"/>
  <c r="P417" i="4"/>
  <c r="Q417" i="4" s="1"/>
  <c r="N417" i="4"/>
  <c r="P416" i="4"/>
  <c r="Q416" i="4" s="1"/>
  <c r="N416" i="4"/>
  <c r="P415" i="4"/>
  <c r="Q415" i="4" s="1"/>
  <c r="N415" i="4"/>
  <c r="P414" i="4"/>
  <c r="Q414" i="4" s="1"/>
  <c r="N414" i="4"/>
  <c r="P413" i="4"/>
  <c r="Q413" i="4" s="1"/>
  <c r="N413" i="4"/>
  <c r="P412" i="4"/>
  <c r="Q412" i="4" s="1"/>
  <c r="N412" i="4"/>
  <c r="N411" i="4"/>
  <c r="O410" i="4"/>
  <c r="R412" i="4" s="1"/>
  <c r="K404" i="4"/>
  <c r="J404" i="4"/>
  <c r="L404" i="4" s="1"/>
  <c r="M404" i="4" s="1"/>
  <c r="O402" i="4"/>
  <c r="P401" i="4"/>
  <c r="P402" i="4" s="1"/>
  <c r="P394" i="4"/>
  <c r="Q394" i="4" s="1"/>
  <c r="N394" i="4"/>
  <c r="P393" i="4"/>
  <c r="Q393" i="4" s="1"/>
  <c r="N393" i="4"/>
  <c r="P392" i="4"/>
  <c r="Q392" i="4" s="1"/>
  <c r="N392" i="4"/>
  <c r="P391" i="4"/>
  <c r="Q391" i="4" s="1"/>
  <c r="N391" i="4"/>
  <c r="P390" i="4"/>
  <c r="Q390" i="4" s="1"/>
  <c r="N390" i="4"/>
  <c r="P389" i="4"/>
  <c r="Q389" i="4" s="1"/>
  <c r="N389" i="4"/>
  <c r="N388" i="4"/>
  <c r="O387" i="4"/>
  <c r="P388" i="4" s="1"/>
  <c r="Q388" i="4" s="1"/>
  <c r="K381" i="4"/>
  <c r="J381" i="4"/>
  <c r="L381" i="4" s="1"/>
  <c r="O379" i="4"/>
  <c r="P378" i="4"/>
  <c r="P379" i="4" s="1"/>
  <c r="P371" i="4"/>
  <c r="Q371" i="4" s="1"/>
  <c r="N371" i="4"/>
  <c r="P370" i="4"/>
  <c r="Q370" i="4" s="1"/>
  <c r="N370" i="4"/>
  <c r="P369" i="4"/>
  <c r="Q369" i="4" s="1"/>
  <c r="N369" i="4"/>
  <c r="P368" i="4"/>
  <c r="Q368" i="4" s="1"/>
  <c r="N368" i="4"/>
  <c r="P367" i="4"/>
  <c r="Q367" i="4" s="1"/>
  <c r="N367" i="4"/>
  <c r="P366" i="4"/>
  <c r="Q366" i="4" s="1"/>
  <c r="N366" i="4"/>
  <c r="N365" i="4"/>
  <c r="O364" i="4"/>
  <c r="R366" i="4" s="1"/>
  <c r="K358" i="4"/>
  <c r="J358" i="4"/>
  <c r="L358" i="4" s="1"/>
  <c r="M358" i="4" s="1"/>
  <c r="O356" i="4"/>
  <c r="P355" i="4"/>
  <c r="P356" i="4" s="1"/>
  <c r="P348" i="4"/>
  <c r="Q348" i="4" s="1"/>
  <c r="N348" i="4"/>
  <c r="P347" i="4"/>
  <c r="Q347" i="4" s="1"/>
  <c r="N347" i="4"/>
  <c r="P346" i="4"/>
  <c r="Q346" i="4" s="1"/>
  <c r="N346" i="4"/>
  <c r="P345" i="4"/>
  <c r="Q345" i="4" s="1"/>
  <c r="N345" i="4"/>
  <c r="P344" i="4"/>
  <c r="Q344" i="4" s="1"/>
  <c r="N344" i="4"/>
  <c r="P343" i="4"/>
  <c r="Q343" i="4" s="1"/>
  <c r="N343" i="4"/>
  <c r="N342" i="4"/>
  <c r="O341" i="4"/>
  <c r="P342" i="4" s="1"/>
  <c r="Q342" i="4" s="1"/>
  <c r="K335" i="4"/>
  <c r="J335" i="4"/>
  <c r="L335" i="4" s="1"/>
  <c r="M335" i="4" s="1"/>
  <c r="O333" i="4"/>
  <c r="P332" i="4"/>
  <c r="P333" i="4" s="1"/>
  <c r="P325" i="4"/>
  <c r="Q325" i="4" s="1"/>
  <c r="N325" i="4"/>
  <c r="P324" i="4"/>
  <c r="Q324" i="4" s="1"/>
  <c r="N324" i="4"/>
  <c r="P323" i="4"/>
  <c r="Q323" i="4" s="1"/>
  <c r="N323" i="4"/>
  <c r="P322" i="4"/>
  <c r="Q322" i="4" s="1"/>
  <c r="N322" i="4"/>
  <c r="P321" i="4"/>
  <c r="Q321" i="4" s="1"/>
  <c r="N321" i="4"/>
  <c r="P320" i="4"/>
  <c r="Q320" i="4" s="1"/>
  <c r="N320" i="4"/>
  <c r="N319" i="4"/>
  <c r="O318" i="4"/>
  <c r="R320" i="4" s="1"/>
  <c r="K312" i="4"/>
  <c r="J312" i="4"/>
  <c r="L312" i="4" s="1"/>
  <c r="M312" i="4" s="1"/>
  <c r="O310" i="4"/>
  <c r="P302" i="4"/>
  <c r="Q302" i="4" s="1"/>
  <c r="N302" i="4"/>
  <c r="P301" i="4"/>
  <c r="Q301" i="4" s="1"/>
  <c r="N301" i="4"/>
  <c r="P300" i="4"/>
  <c r="Q300" i="4" s="1"/>
  <c r="N300" i="4"/>
  <c r="P299" i="4"/>
  <c r="Q299" i="4" s="1"/>
  <c r="N299" i="4"/>
  <c r="P298" i="4"/>
  <c r="Q298" i="4" s="1"/>
  <c r="N298" i="4"/>
  <c r="P297" i="4"/>
  <c r="Q297" i="4" s="1"/>
  <c r="N297" i="4"/>
  <c r="N296" i="4"/>
  <c r="O295" i="4"/>
  <c r="P296" i="4" s="1"/>
  <c r="Q296" i="4" s="1"/>
  <c r="K289" i="4"/>
  <c r="J289" i="4"/>
  <c r="O287" i="4"/>
  <c r="P279" i="4"/>
  <c r="Q279" i="4" s="1"/>
  <c r="N279" i="4"/>
  <c r="P278" i="4"/>
  <c r="Q278" i="4" s="1"/>
  <c r="N278" i="4"/>
  <c r="P277" i="4"/>
  <c r="Q277" i="4" s="1"/>
  <c r="N277" i="4"/>
  <c r="P276" i="4"/>
  <c r="Q276" i="4" s="1"/>
  <c r="N276" i="4"/>
  <c r="P275" i="4"/>
  <c r="Q275" i="4" s="1"/>
  <c r="N275" i="4"/>
  <c r="P274" i="4"/>
  <c r="Q274" i="4" s="1"/>
  <c r="N274" i="4"/>
  <c r="N273" i="4"/>
  <c r="O272" i="4"/>
  <c r="L266" i="4"/>
  <c r="M266" i="4" s="1"/>
  <c r="K266" i="4"/>
  <c r="J266" i="4"/>
  <c r="P263" i="4" s="1"/>
  <c r="P264" i="4" s="1"/>
  <c r="O264" i="4"/>
  <c r="P256" i="4"/>
  <c r="Q256" i="4" s="1"/>
  <c r="N256" i="4"/>
  <c r="P255" i="4"/>
  <c r="Q255" i="4" s="1"/>
  <c r="N255" i="4"/>
  <c r="P254" i="4"/>
  <c r="Q254" i="4" s="1"/>
  <c r="N254" i="4"/>
  <c r="Q253" i="4"/>
  <c r="P253" i="4"/>
  <c r="N253" i="4"/>
  <c r="P252" i="4"/>
  <c r="Q252" i="4" s="1"/>
  <c r="N252" i="4"/>
  <c r="P251" i="4"/>
  <c r="Q251" i="4" s="1"/>
  <c r="N251" i="4"/>
  <c r="N250" i="4"/>
  <c r="O249" i="4"/>
  <c r="P250" i="4" s="1"/>
  <c r="Q250" i="4" s="1"/>
  <c r="L243" i="4"/>
  <c r="K243" i="4"/>
  <c r="J243" i="4"/>
  <c r="P240" i="4" s="1"/>
  <c r="P241" i="4" s="1"/>
  <c r="O241" i="4"/>
  <c r="P233" i="4"/>
  <c r="Q233" i="4" s="1"/>
  <c r="N233" i="4"/>
  <c r="P232" i="4"/>
  <c r="Q232" i="4" s="1"/>
  <c r="N232" i="4"/>
  <c r="P231" i="4"/>
  <c r="Q231" i="4" s="1"/>
  <c r="N231" i="4"/>
  <c r="P230" i="4"/>
  <c r="Q230" i="4" s="1"/>
  <c r="N230" i="4"/>
  <c r="P229" i="4"/>
  <c r="Q229" i="4" s="1"/>
  <c r="N229" i="4"/>
  <c r="P228" i="4"/>
  <c r="Q228" i="4" s="1"/>
  <c r="N228" i="4"/>
  <c r="N227" i="4"/>
  <c r="O226" i="4"/>
  <c r="P227" i="4" s="1"/>
  <c r="Q227" i="4" s="1"/>
  <c r="K220" i="4"/>
  <c r="J220" i="4"/>
  <c r="O218" i="4"/>
  <c r="P210" i="4"/>
  <c r="Q210" i="4" s="1"/>
  <c r="N210" i="4"/>
  <c r="P209" i="4"/>
  <c r="Q209" i="4" s="1"/>
  <c r="N209" i="4"/>
  <c r="P208" i="4"/>
  <c r="Q208" i="4" s="1"/>
  <c r="N208" i="4"/>
  <c r="P207" i="4"/>
  <c r="Q207" i="4" s="1"/>
  <c r="N207" i="4"/>
  <c r="P206" i="4"/>
  <c r="Q206" i="4" s="1"/>
  <c r="N206" i="4"/>
  <c r="P205" i="4"/>
  <c r="Q205" i="4" s="1"/>
  <c r="N205" i="4"/>
  <c r="N204" i="4"/>
  <c r="O203" i="4"/>
  <c r="P204" i="4" s="1"/>
  <c r="Q204" i="4" s="1"/>
  <c r="K197" i="4"/>
  <c r="J197" i="4"/>
  <c r="L197" i="4" s="1"/>
  <c r="M197" i="4" s="1"/>
  <c r="Q193" i="4"/>
  <c r="P193" i="4"/>
  <c r="N193" i="4"/>
  <c r="P192" i="4"/>
  <c r="Q192" i="4" s="1"/>
  <c r="N192" i="4"/>
  <c r="P191" i="4"/>
  <c r="Q191" i="4" s="1"/>
  <c r="N191" i="4"/>
  <c r="P190" i="4"/>
  <c r="Q190" i="4" s="1"/>
  <c r="N190" i="4"/>
  <c r="Q189" i="4"/>
  <c r="P189" i="4"/>
  <c r="N189" i="4"/>
  <c r="P188" i="4"/>
  <c r="Q188" i="4" s="1"/>
  <c r="N188" i="4"/>
  <c r="N187" i="4"/>
  <c r="O186" i="4"/>
  <c r="K181" i="4"/>
  <c r="J181" i="4"/>
  <c r="L181" i="4" s="1"/>
  <c r="M181" i="4" s="1"/>
  <c r="P175" i="4"/>
  <c r="Q175" i="4" s="1"/>
  <c r="N175" i="4"/>
  <c r="P174" i="4"/>
  <c r="Q174" i="4" s="1"/>
  <c r="N174" i="4"/>
  <c r="P173" i="4"/>
  <c r="Q173" i="4" s="1"/>
  <c r="N173" i="4"/>
  <c r="P172" i="4"/>
  <c r="Q172" i="4" s="1"/>
  <c r="N172" i="4"/>
  <c r="P171" i="4"/>
  <c r="Q171" i="4" s="1"/>
  <c r="N171" i="4"/>
  <c r="P170" i="4"/>
  <c r="Q170" i="4" s="1"/>
  <c r="N170" i="4"/>
  <c r="P169" i="4"/>
  <c r="Q169" i="4" s="1"/>
  <c r="N169" i="4"/>
  <c r="O168" i="4"/>
  <c r="K164" i="4"/>
  <c r="J164" i="4"/>
  <c r="L164" i="4" s="1"/>
  <c r="M164" i="4" s="1"/>
  <c r="P157" i="4"/>
  <c r="Q157" i="4" s="1"/>
  <c r="N157" i="4"/>
  <c r="P156" i="4"/>
  <c r="Q156" i="4" s="1"/>
  <c r="N156" i="4"/>
  <c r="P155" i="4"/>
  <c r="Q155" i="4" s="1"/>
  <c r="N155" i="4"/>
  <c r="P154" i="4"/>
  <c r="Q154" i="4" s="1"/>
  <c r="N154" i="4"/>
  <c r="P153" i="4"/>
  <c r="Q153" i="4" s="1"/>
  <c r="N153" i="4"/>
  <c r="P152" i="4"/>
  <c r="Q152" i="4" s="1"/>
  <c r="N152" i="4"/>
  <c r="N151" i="4"/>
  <c r="O150" i="4"/>
  <c r="K146" i="4"/>
  <c r="J146" i="4"/>
  <c r="L146" i="4" s="1"/>
  <c r="M146" i="4" s="1"/>
  <c r="P143" i="4"/>
  <c r="Q143" i="4" s="1"/>
  <c r="N143" i="4"/>
  <c r="P142" i="4"/>
  <c r="Q142" i="4" s="1"/>
  <c r="N142" i="4"/>
  <c r="P141" i="4"/>
  <c r="Q141" i="4" s="1"/>
  <c r="N141" i="4"/>
  <c r="P140" i="4"/>
  <c r="Q140" i="4" s="1"/>
  <c r="N140" i="4"/>
  <c r="P139" i="4"/>
  <c r="Q139" i="4" s="1"/>
  <c r="N139" i="4"/>
  <c r="P138" i="4"/>
  <c r="Q138" i="4" s="1"/>
  <c r="N138" i="4"/>
  <c r="N137" i="4"/>
  <c r="O136" i="4"/>
  <c r="P137" i="4" s="1"/>
  <c r="Q137" i="4" s="1"/>
  <c r="K130" i="4"/>
  <c r="J130" i="4"/>
  <c r="P126" i="4"/>
  <c r="Q126" i="4" s="1"/>
  <c r="N126" i="4"/>
  <c r="P125" i="4"/>
  <c r="Q125" i="4" s="1"/>
  <c r="N125" i="4"/>
  <c r="P124" i="4"/>
  <c r="Q124" i="4" s="1"/>
  <c r="N124" i="4"/>
  <c r="P123" i="4"/>
  <c r="Q123" i="4" s="1"/>
  <c r="N123" i="4"/>
  <c r="P122" i="4"/>
  <c r="Q122" i="4" s="1"/>
  <c r="N122" i="4"/>
  <c r="P121" i="4"/>
  <c r="Q121" i="4" s="1"/>
  <c r="N121" i="4"/>
  <c r="N120" i="4"/>
  <c r="O119" i="4"/>
  <c r="P120" i="4" s="1"/>
  <c r="Q120" i="4" s="1"/>
  <c r="K115" i="4"/>
  <c r="J115" i="4"/>
  <c r="L115" i="4" s="1"/>
  <c r="M115" i="4" s="1"/>
  <c r="P110" i="4"/>
  <c r="Q110" i="4" s="1"/>
  <c r="N110" i="4"/>
  <c r="P109" i="4"/>
  <c r="Q109" i="4" s="1"/>
  <c r="N109" i="4"/>
  <c r="P108" i="4"/>
  <c r="Q108" i="4" s="1"/>
  <c r="N108" i="4"/>
  <c r="P107" i="4"/>
  <c r="Q107" i="4" s="1"/>
  <c r="N107" i="4"/>
  <c r="P106" i="4"/>
  <c r="Q106" i="4" s="1"/>
  <c r="N106" i="4"/>
  <c r="P105" i="4"/>
  <c r="Q105" i="4" s="1"/>
  <c r="N105" i="4"/>
  <c r="N104" i="4"/>
  <c r="O103" i="4"/>
  <c r="K98" i="4"/>
  <c r="J98" i="4"/>
  <c r="L98" i="4" s="1"/>
  <c r="M98" i="4" s="1"/>
  <c r="P91" i="4"/>
  <c r="Q91" i="4" s="1"/>
  <c r="N91" i="4"/>
  <c r="P90" i="4"/>
  <c r="Q90" i="4" s="1"/>
  <c r="N90" i="4"/>
  <c r="P89" i="4"/>
  <c r="Q89" i="4" s="1"/>
  <c r="N89" i="4"/>
  <c r="Q88" i="4"/>
  <c r="P88" i="4"/>
  <c r="N88" i="4"/>
  <c r="P87" i="4"/>
  <c r="Q87" i="4" s="1"/>
  <c r="N87" i="4"/>
  <c r="P86" i="4"/>
  <c r="Q86" i="4" s="1"/>
  <c r="N86" i="4"/>
  <c r="N85" i="4"/>
  <c r="O84" i="4"/>
  <c r="K80" i="4"/>
  <c r="J80" i="4"/>
  <c r="L80" i="4" s="1"/>
  <c r="P76" i="4"/>
  <c r="Q76" i="4" s="1"/>
  <c r="N76" i="4"/>
  <c r="P75" i="4"/>
  <c r="Q75" i="4" s="1"/>
  <c r="N75" i="4"/>
  <c r="P74" i="4"/>
  <c r="Q74" i="4" s="1"/>
  <c r="N74" i="4"/>
  <c r="P73" i="4"/>
  <c r="Q73" i="4" s="1"/>
  <c r="N73" i="4"/>
  <c r="P72" i="4"/>
  <c r="Q72" i="4" s="1"/>
  <c r="N72" i="4"/>
  <c r="P71" i="4"/>
  <c r="Q71" i="4" s="1"/>
  <c r="N71" i="4"/>
  <c r="N70" i="4"/>
  <c r="O69" i="4"/>
  <c r="P70" i="4" s="1"/>
  <c r="Q70" i="4" s="1"/>
  <c r="K65" i="4"/>
  <c r="J65" i="4"/>
  <c r="L65" i="4" s="1"/>
  <c r="M65" i="4" s="1"/>
  <c r="P58" i="4"/>
  <c r="Q58" i="4" s="1"/>
  <c r="N58" i="4"/>
  <c r="P57" i="4"/>
  <c r="Q57" i="4" s="1"/>
  <c r="N57" i="4"/>
  <c r="Q56" i="4"/>
  <c r="P56" i="4"/>
  <c r="N56" i="4"/>
  <c r="P55" i="4"/>
  <c r="Q55" i="4" s="1"/>
  <c r="N55" i="4"/>
  <c r="P54" i="4"/>
  <c r="Q54" i="4" s="1"/>
  <c r="N54" i="4"/>
  <c r="P53" i="4"/>
  <c r="Q53" i="4" s="1"/>
  <c r="N53" i="4"/>
  <c r="N52" i="4"/>
  <c r="O51" i="4"/>
  <c r="L47" i="4"/>
  <c r="M47" i="4" s="1"/>
  <c r="K47" i="4"/>
  <c r="J47" i="4"/>
  <c r="P44" i="4"/>
  <c r="Q44" i="4" s="1"/>
  <c r="N44" i="4"/>
  <c r="P43" i="4"/>
  <c r="Q43" i="4" s="1"/>
  <c r="N43" i="4"/>
  <c r="P42" i="4"/>
  <c r="Q42" i="4" s="1"/>
  <c r="N42" i="4"/>
  <c r="Q41" i="4"/>
  <c r="P41" i="4"/>
  <c r="N41" i="4"/>
  <c r="P40" i="4"/>
  <c r="Q40" i="4" s="1"/>
  <c r="N40" i="4"/>
  <c r="P39" i="4"/>
  <c r="Q39" i="4" s="1"/>
  <c r="N39" i="4"/>
  <c r="N38" i="4"/>
  <c r="O37" i="4"/>
  <c r="P38" i="4" s="1"/>
  <c r="Q38" i="4" s="1"/>
  <c r="K33" i="4"/>
  <c r="J33" i="4"/>
  <c r="L33" i="4" s="1"/>
  <c r="M33" i="4" s="1"/>
  <c r="P29" i="4"/>
  <c r="Q29" i="4" s="1"/>
  <c r="N29" i="4"/>
  <c r="P28" i="4"/>
  <c r="Q28" i="4" s="1"/>
  <c r="N28" i="4"/>
  <c r="P27" i="4"/>
  <c r="Q27" i="4" s="1"/>
  <c r="N27" i="4"/>
  <c r="P26" i="4"/>
  <c r="Q26" i="4" s="1"/>
  <c r="N26" i="4"/>
  <c r="P25" i="4"/>
  <c r="Q25" i="4" s="1"/>
  <c r="N25" i="4"/>
  <c r="P24" i="4"/>
  <c r="Q24" i="4" s="1"/>
  <c r="N24" i="4"/>
  <c r="P23" i="4"/>
  <c r="Q23" i="4" s="1"/>
  <c r="N23" i="4"/>
  <c r="O22" i="4"/>
  <c r="K17" i="4"/>
  <c r="J17" i="4"/>
  <c r="L17" i="4" s="1"/>
  <c r="M17" i="4" s="1"/>
  <c r="P12" i="4"/>
  <c r="Q12" i="4" s="1"/>
  <c r="N12" i="4"/>
  <c r="P11" i="4"/>
  <c r="Q11" i="4" s="1"/>
  <c r="N11" i="4"/>
  <c r="AE10" i="4"/>
  <c r="P10" i="4"/>
  <c r="Q10" i="4" s="1"/>
  <c r="N10" i="4"/>
  <c r="P9" i="4"/>
  <c r="Q9" i="4" s="1"/>
  <c r="N9" i="4"/>
  <c r="P8" i="4"/>
  <c r="Q8" i="4" s="1"/>
  <c r="N8" i="4"/>
  <c r="P7" i="4"/>
  <c r="Q7" i="4" s="1"/>
  <c r="N7" i="4"/>
  <c r="N6" i="4"/>
  <c r="O5" i="4"/>
  <c r="P6" i="4" s="1"/>
  <c r="Q6" i="4" s="1"/>
  <c r="M877" i="3"/>
  <c r="L877" i="3"/>
  <c r="N877" i="3" s="1"/>
  <c r="Q875" i="3"/>
  <c r="S869" i="3"/>
  <c r="R869" i="3"/>
  <c r="P869" i="3"/>
  <c r="S868" i="3"/>
  <c r="R868" i="3"/>
  <c r="P868" i="3"/>
  <c r="S867" i="3"/>
  <c r="R867" i="3"/>
  <c r="P867" i="3"/>
  <c r="R866" i="3"/>
  <c r="S866" i="3" s="1"/>
  <c r="R865" i="3"/>
  <c r="S865" i="3" s="1"/>
  <c r="R864" i="3"/>
  <c r="S864" i="3" s="1"/>
  <c r="R863" i="3"/>
  <c r="S863" i="3" s="1"/>
  <c r="P863" i="3"/>
  <c r="P862" i="3"/>
  <c r="Q861" i="3"/>
  <c r="T863" i="3" s="1"/>
  <c r="M855" i="3"/>
  <c r="L855" i="3"/>
  <c r="Q853" i="3"/>
  <c r="S847" i="3"/>
  <c r="R847" i="3"/>
  <c r="S846" i="3"/>
  <c r="R846" i="3"/>
  <c r="R845" i="3"/>
  <c r="S845" i="3" s="1"/>
  <c r="R844" i="3"/>
  <c r="S844" i="3" s="1"/>
  <c r="R843" i="3"/>
  <c r="S843" i="3" s="1"/>
  <c r="R842" i="3"/>
  <c r="S842" i="3" s="1"/>
  <c r="R841" i="3"/>
  <c r="S841" i="3" s="1"/>
  <c r="P841" i="3"/>
  <c r="P840" i="3"/>
  <c r="Q839" i="3"/>
  <c r="R840" i="3" s="1"/>
  <c r="S840" i="3" s="1"/>
  <c r="M833" i="3"/>
  <c r="L833" i="3"/>
  <c r="N833" i="3" s="1"/>
  <c r="Q831" i="3"/>
  <c r="S825" i="3"/>
  <c r="R825" i="3"/>
  <c r="P825" i="3"/>
  <c r="R824" i="3"/>
  <c r="S824" i="3" s="1"/>
  <c r="R823" i="3"/>
  <c r="S823" i="3" s="1"/>
  <c r="R822" i="3"/>
  <c r="S822" i="3" s="1"/>
  <c r="R821" i="3"/>
  <c r="S821" i="3" s="1"/>
  <c r="R820" i="3"/>
  <c r="S820" i="3" s="1"/>
  <c r="R819" i="3"/>
  <c r="S819" i="3" s="1"/>
  <c r="P819" i="3"/>
  <c r="P818" i="3"/>
  <c r="Q817" i="3"/>
  <c r="T819" i="3" s="1"/>
  <c r="M811" i="3"/>
  <c r="L811" i="3"/>
  <c r="N811" i="3" s="1"/>
  <c r="Q809" i="3"/>
  <c r="R802" i="3"/>
  <c r="S802" i="3" s="1"/>
  <c r="R801" i="3"/>
  <c r="S801" i="3" s="1"/>
  <c r="R800" i="3"/>
  <c r="S800" i="3" s="1"/>
  <c r="R799" i="3"/>
  <c r="S799" i="3" s="1"/>
  <c r="R798" i="3"/>
  <c r="S798" i="3" s="1"/>
  <c r="R797" i="3"/>
  <c r="S797" i="3" s="1"/>
  <c r="P797" i="3"/>
  <c r="P796" i="3"/>
  <c r="Q795" i="3"/>
  <c r="T797" i="3" s="1"/>
  <c r="L789" i="3"/>
  <c r="Q787" i="3"/>
  <c r="R781" i="3"/>
  <c r="S781" i="3" s="1"/>
  <c r="R780" i="3"/>
  <c r="S780" i="3" s="1"/>
  <c r="R779" i="3"/>
  <c r="S779" i="3" s="1"/>
  <c r="R778" i="3"/>
  <c r="S778" i="3" s="1"/>
  <c r="R777" i="3"/>
  <c r="S777" i="3" s="1"/>
  <c r="R776" i="3"/>
  <c r="S776" i="3" s="1"/>
  <c r="P776" i="3"/>
  <c r="R775" i="3"/>
  <c r="S775" i="3" s="1"/>
  <c r="P775" i="3"/>
  <c r="P774" i="3"/>
  <c r="Q773" i="3"/>
  <c r="T775" i="3" s="1"/>
  <c r="L767" i="3"/>
  <c r="Q765" i="3"/>
  <c r="R759" i="3"/>
  <c r="S759" i="3" s="1"/>
  <c r="R758" i="3"/>
  <c r="S758" i="3" s="1"/>
  <c r="R757" i="3"/>
  <c r="S757" i="3" s="1"/>
  <c r="R756" i="3"/>
  <c r="S756" i="3" s="1"/>
  <c r="R755" i="3"/>
  <c r="S755" i="3" s="1"/>
  <c r="P755" i="3"/>
  <c r="R754" i="3"/>
  <c r="S754" i="3" s="1"/>
  <c r="P754" i="3"/>
  <c r="R753" i="3"/>
  <c r="S753" i="3" s="1"/>
  <c r="P753" i="3"/>
  <c r="P752" i="3"/>
  <c r="Q751" i="3"/>
  <c r="R752" i="3" s="1"/>
  <c r="S752" i="3" s="1"/>
  <c r="N745" i="3"/>
  <c r="O745" i="3" s="1"/>
  <c r="Q743" i="3"/>
  <c r="R743" i="3"/>
  <c r="R734" i="3"/>
  <c r="S734" i="3" s="1"/>
  <c r="R733" i="3"/>
  <c r="S733" i="3" s="1"/>
  <c r="R732" i="3"/>
  <c r="S732" i="3" s="1"/>
  <c r="R731" i="3"/>
  <c r="S731" i="3" s="1"/>
  <c r="P731" i="3"/>
  <c r="R730" i="3"/>
  <c r="S730" i="3" s="1"/>
  <c r="P730" i="3"/>
  <c r="R729" i="3"/>
  <c r="S729" i="3" s="1"/>
  <c r="P729" i="3"/>
  <c r="R728" i="3"/>
  <c r="S728" i="3" s="1"/>
  <c r="P728" i="3"/>
  <c r="P727" i="3"/>
  <c r="Q726" i="3"/>
  <c r="T728" i="3" s="1"/>
  <c r="L720" i="3"/>
  <c r="N720" i="3" s="1"/>
  <c r="O720" i="3" s="1"/>
  <c r="Q718" i="3"/>
  <c r="R710" i="3"/>
  <c r="S710" i="3" s="1"/>
  <c r="R709" i="3"/>
  <c r="S709" i="3" s="1"/>
  <c r="R708" i="3"/>
  <c r="S708" i="3" s="1"/>
  <c r="P708" i="3"/>
  <c r="R707" i="3"/>
  <c r="S707" i="3" s="1"/>
  <c r="P707" i="3"/>
  <c r="R706" i="3"/>
  <c r="S706" i="3" s="1"/>
  <c r="P706" i="3"/>
  <c r="R705" i="3"/>
  <c r="S705" i="3" s="1"/>
  <c r="P705" i="3"/>
  <c r="R704" i="3"/>
  <c r="S704" i="3" s="1"/>
  <c r="P704" i="3"/>
  <c r="P703" i="3"/>
  <c r="Q702" i="3"/>
  <c r="T704" i="3" s="1"/>
  <c r="N696" i="3"/>
  <c r="O696" i="3" s="1"/>
  <c r="Q694" i="3"/>
  <c r="R685" i="3"/>
  <c r="S685" i="3" s="1"/>
  <c r="R684" i="3"/>
  <c r="S684" i="3" s="1"/>
  <c r="P684" i="3"/>
  <c r="R683" i="3"/>
  <c r="S683" i="3" s="1"/>
  <c r="P683" i="3"/>
  <c r="R682" i="3"/>
  <c r="S682" i="3" s="1"/>
  <c r="P682" i="3"/>
  <c r="R681" i="3"/>
  <c r="S681" i="3" s="1"/>
  <c r="P681" i="3"/>
  <c r="R680" i="3"/>
  <c r="S680" i="3" s="1"/>
  <c r="P680" i="3"/>
  <c r="R679" i="3"/>
  <c r="S679" i="3" s="1"/>
  <c r="P679" i="3"/>
  <c r="P678" i="3"/>
  <c r="Q677" i="3"/>
  <c r="T679" i="3" s="1"/>
  <c r="Q669" i="3"/>
  <c r="R659" i="3"/>
  <c r="S659" i="3" s="1"/>
  <c r="P659" i="3"/>
  <c r="R658" i="3"/>
  <c r="S658" i="3" s="1"/>
  <c r="P658" i="3"/>
  <c r="R657" i="3"/>
  <c r="S657" i="3" s="1"/>
  <c r="P657" i="3"/>
  <c r="R656" i="3"/>
  <c r="S656" i="3" s="1"/>
  <c r="P656" i="3"/>
  <c r="R655" i="3"/>
  <c r="S655" i="3" s="1"/>
  <c r="P655" i="3"/>
  <c r="R654" i="3"/>
  <c r="S654" i="3" s="1"/>
  <c r="P654" i="3"/>
  <c r="R653" i="3"/>
  <c r="S653" i="3" s="1"/>
  <c r="P653" i="3"/>
  <c r="P652" i="3"/>
  <c r="Q651" i="3"/>
  <c r="R652" i="3" s="1"/>
  <c r="S652" i="3" s="1"/>
  <c r="M645" i="3"/>
  <c r="L645" i="3"/>
  <c r="R642" i="3" s="1"/>
  <c r="R643" i="3" s="1"/>
  <c r="Q643" i="3"/>
  <c r="R634" i="3"/>
  <c r="S634" i="3" s="1"/>
  <c r="P634" i="3"/>
  <c r="R633" i="3"/>
  <c r="S633" i="3" s="1"/>
  <c r="P633" i="3"/>
  <c r="R632" i="3"/>
  <c r="S632" i="3" s="1"/>
  <c r="P632" i="3"/>
  <c r="R631" i="3"/>
  <c r="S631" i="3" s="1"/>
  <c r="P631" i="3"/>
  <c r="R630" i="3"/>
  <c r="S630" i="3" s="1"/>
  <c r="P630" i="3"/>
  <c r="R629" i="3"/>
  <c r="S629" i="3" s="1"/>
  <c r="P629" i="3"/>
  <c r="R628" i="3"/>
  <c r="S628" i="3" s="1"/>
  <c r="P628" i="3"/>
  <c r="R627" i="3"/>
  <c r="S627" i="3" s="1"/>
  <c r="P627" i="3"/>
  <c r="P626" i="3"/>
  <c r="Q625" i="3"/>
  <c r="R626" i="3" s="1"/>
  <c r="S626" i="3" s="1"/>
  <c r="M619" i="3"/>
  <c r="L619" i="3"/>
  <c r="N619" i="3" s="1"/>
  <c r="O619" i="3" s="1"/>
  <c r="Q617" i="3"/>
  <c r="R611" i="3"/>
  <c r="S611" i="3" s="1"/>
  <c r="P611" i="3"/>
  <c r="R610" i="3"/>
  <c r="S610" i="3" s="1"/>
  <c r="P610" i="3"/>
  <c r="R609" i="3"/>
  <c r="S609" i="3" s="1"/>
  <c r="P609" i="3"/>
  <c r="R608" i="3"/>
  <c r="S608" i="3" s="1"/>
  <c r="P608" i="3"/>
  <c r="R607" i="3"/>
  <c r="S607" i="3" s="1"/>
  <c r="P607" i="3"/>
  <c r="R606" i="3"/>
  <c r="S606" i="3" s="1"/>
  <c r="P606" i="3"/>
  <c r="R605" i="3"/>
  <c r="S605" i="3" s="1"/>
  <c r="P605" i="3"/>
  <c r="R604" i="3"/>
  <c r="S604" i="3" s="1"/>
  <c r="P604" i="3"/>
  <c r="P603" i="3"/>
  <c r="Q602" i="3"/>
  <c r="M596" i="3"/>
  <c r="L596" i="3"/>
  <c r="Q594" i="3"/>
  <c r="R588" i="3"/>
  <c r="S588" i="3" s="1"/>
  <c r="P588" i="3"/>
  <c r="R587" i="3"/>
  <c r="S587" i="3" s="1"/>
  <c r="P587" i="3"/>
  <c r="R586" i="3"/>
  <c r="S586" i="3" s="1"/>
  <c r="P586" i="3"/>
  <c r="R585" i="3"/>
  <c r="S585" i="3" s="1"/>
  <c r="P585" i="3"/>
  <c r="R584" i="3"/>
  <c r="S584" i="3" s="1"/>
  <c r="P584" i="3"/>
  <c r="R583" i="3"/>
  <c r="S583" i="3" s="1"/>
  <c r="P583" i="3"/>
  <c r="R582" i="3"/>
  <c r="S582" i="3" s="1"/>
  <c r="P582" i="3"/>
  <c r="R581" i="3"/>
  <c r="S581" i="3" s="1"/>
  <c r="P581" i="3"/>
  <c r="P580" i="3"/>
  <c r="Q579" i="3"/>
  <c r="M573" i="3"/>
  <c r="L573" i="3"/>
  <c r="N573" i="3" s="1"/>
  <c r="O573" i="3" s="1"/>
  <c r="Q571" i="3"/>
  <c r="R565" i="3"/>
  <c r="S565" i="3" s="1"/>
  <c r="P565" i="3"/>
  <c r="R564" i="3"/>
  <c r="S564" i="3" s="1"/>
  <c r="P564" i="3"/>
  <c r="R563" i="3"/>
  <c r="S563" i="3" s="1"/>
  <c r="P563" i="3"/>
  <c r="R562" i="3"/>
  <c r="S562" i="3" s="1"/>
  <c r="P562" i="3"/>
  <c r="R561" i="3"/>
  <c r="S561" i="3" s="1"/>
  <c r="P561" i="3"/>
  <c r="R560" i="3"/>
  <c r="S560" i="3" s="1"/>
  <c r="P560" i="3"/>
  <c r="R559" i="3"/>
  <c r="S559" i="3" s="1"/>
  <c r="P559" i="3"/>
  <c r="R558" i="3"/>
  <c r="S558" i="3" s="1"/>
  <c r="P558" i="3"/>
  <c r="P557" i="3"/>
  <c r="Q556" i="3"/>
  <c r="R557" i="3" s="1"/>
  <c r="S557" i="3" s="1"/>
  <c r="M550" i="3"/>
  <c r="L550" i="3"/>
  <c r="N550" i="3" s="1"/>
  <c r="Q548" i="3"/>
  <c r="R541" i="3"/>
  <c r="S541" i="3" s="1"/>
  <c r="P541" i="3"/>
  <c r="R540" i="3"/>
  <c r="S540" i="3" s="1"/>
  <c r="P540" i="3"/>
  <c r="R539" i="3"/>
  <c r="S539" i="3" s="1"/>
  <c r="P539" i="3"/>
  <c r="R538" i="3"/>
  <c r="S538" i="3" s="1"/>
  <c r="P538" i="3"/>
  <c r="R537" i="3"/>
  <c r="S537" i="3" s="1"/>
  <c r="P537" i="3"/>
  <c r="R536" i="3"/>
  <c r="S536" i="3" s="1"/>
  <c r="P536" i="3"/>
  <c r="R535" i="3"/>
  <c r="S535" i="3" s="1"/>
  <c r="P535" i="3"/>
  <c r="P534" i="3"/>
  <c r="Q533" i="3"/>
  <c r="R534" i="3" s="1"/>
  <c r="S534" i="3" s="1"/>
  <c r="M527" i="3"/>
  <c r="L527" i="3"/>
  <c r="N527" i="3" s="1"/>
  <c r="Q525" i="3"/>
  <c r="R519" i="3"/>
  <c r="S519" i="3" s="1"/>
  <c r="P519" i="3"/>
  <c r="R518" i="3"/>
  <c r="S518" i="3" s="1"/>
  <c r="P518" i="3"/>
  <c r="R517" i="3"/>
  <c r="S517" i="3" s="1"/>
  <c r="P517" i="3"/>
  <c r="R516" i="3"/>
  <c r="S516" i="3" s="1"/>
  <c r="P516" i="3"/>
  <c r="R515" i="3"/>
  <c r="S515" i="3" s="1"/>
  <c r="P515" i="3"/>
  <c r="R514" i="3"/>
  <c r="S514" i="3" s="1"/>
  <c r="P514" i="3"/>
  <c r="R513" i="3"/>
  <c r="S513" i="3" s="1"/>
  <c r="P513" i="3"/>
  <c r="R512" i="3"/>
  <c r="S512" i="3" s="1"/>
  <c r="P512" i="3"/>
  <c r="P511" i="3"/>
  <c r="Q510" i="3"/>
  <c r="R511" i="3" s="1"/>
  <c r="S511" i="3" s="1"/>
  <c r="M504" i="3"/>
  <c r="L504" i="3"/>
  <c r="N504" i="3" s="1"/>
  <c r="Q502" i="3"/>
  <c r="R496" i="3"/>
  <c r="S496" i="3" s="1"/>
  <c r="P496" i="3"/>
  <c r="R495" i="3"/>
  <c r="S495" i="3" s="1"/>
  <c r="P495" i="3"/>
  <c r="R494" i="3"/>
  <c r="S494" i="3" s="1"/>
  <c r="P494" i="3"/>
  <c r="R493" i="3"/>
  <c r="S493" i="3" s="1"/>
  <c r="P493" i="3"/>
  <c r="R492" i="3"/>
  <c r="S492" i="3" s="1"/>
  <c r="P492" i="3"/>
  <c r="R491" i="3"/>
  <c r="S491" i="3" s="1"/>
  <c r="P491" i="3"/>
  <c r="R490" i="3"/>
  <c r="S490" i="3" s="1"/>
  <c r="P490" i="3"/>
  <c r="R489" i="3"/>
  <c r="S489" i="3" s="1"/>
  <c r="P489" i="3"/>
  <c r="P488" i="3"/>
  <c r="Q487" i="3"/>
  <c r="R488" i="3" s="1"/>
  <c r="S488" i="3" s="1"/>
  <c r="M481" i="3"/>
  <c r="L481" i="3"/>
  <c r="N481" i="3" s="1"/>
  <c r="Q479" i="3"/>
  <c r="R473" i="3"/>
  <c r="S473" i="3" s="1"/>
  <c r="P473" i="3"/>
  <c r="R472" i="3"/>
  <c r="S472" i="3" s="1"/>
  <c r="P472" i="3"/>
  <c r="R471" i="3"/>
  <c r="S471" i="3" s="1"/>
  <c r="P471" i="3"/>
  <c r="R470" i="3"/>
  <c r="S470" i="3" s="1"/>
  <c r="P470" i="3"/>
  <c r="R469" i="3"/>
  <c r="S469" i="3" s="1"/>
  <c r="P469" i="3"/>
  <c r="R468" i="3"/>
  <c r="S468" i="3" s="1"/>
  <c r="P468" i="3"/>
  <c r="R467" i="3"/>
  <c r="S467" i="3" s="1"/>
  <c r="P467" i="3"/>
  <c r="R466" i="3"/>
  <c r="S466" i="3" s="1"/>
  <c r="P466" i="3"/>
  <c r="P465" i="3"/>
  <c r="Q464" i="3"/>
  <c r="R465" i="3" s="1"/>
  <c r="S465" i="3" s="1"/>
  <c r="M458" i="3"/>
  <c r="L458" i="3"/>
  <c r="N458" i="3" s="1"/>
  <c r="Q456" i="3"/>
  <c r="R455" i="3"/>
  <c r="R456" i="3" s="1"/>
  <c r="R450" i="3"/>
  <c r="S450" i="3" s="1"/>
  <c r="P450" i="3"/>
  <c r="R449" i="3"/>
  <c r="S449" i="3" s="1"/>
  <c r="P449" i="3"/>
  <c r="R448" i="3"/>
  <c r="S448" i="3" s="1"/>
  <c r="P448" i="3"/>
  <c r="R447" i="3"/>
  <c r="S447" i="3" s="1"/>
  <c r="P447" i="3"/>
  <c r="R446" i="3"/>
  <c r="S446" i="3" s="1"/>
  <c r="P446" i="3"/>
  <c r="R445" i="3"/>
  <c r="S445" i="3" s="1"/>
  <c r="P445" i="3"/>
  <c r="R444" i="3"/>
  <c r="S444" i="3" s="1"/>
  <c r="P444" i="3"/>
  <c r="R443" i="3"/>
  <c r="S443" i="3" s="1"/>
  <c r="P443" i="3"/>
  <c r="P442" i="3"/>
  <c r="Q441" i="3"/>
  <c r="R442" i="3" s="1"/>
  <c r="S442" i="3" s="1"/>
  <c r="M435" i="3"/>
  <c r="L435" i="3"/>
  <c r="N435" i="3" s="1"/>
  <c r="Q433" i="3"/>
  <c r="R427" i="3"/>
  <c r="S427" i="3" s="1"/>
  <c r="P427" i="3"/>
  <c r="R426" i="3"/>
  <c r="S426" i="3" s="1"/>
  <c r="P426" i="3"/>
  <c r="R425" i="3"/>
  <c r="S425" i="3" s="1"/>
  <c r="P425" i="3"/>
  <c r="R424" i="3"/>
  <c r="S424" i="3" s="1"/>
  <c r="P424" i="3"/>
  <c r="R423" i="3"/>
  <c r="S423" i="3" s="1"/>
  <c r="P423" i="3"/>
  <c r="R422" i="3"/>
  <c r="S422" i="3" s="1"/>
  <c r="P422" i="3"/>
  <c r="R421" i="3"/>
  <c r="S421" i="3" s="1"/>
  <c r="P421" i="3"/>
  <c r="R420" i="3"/>
  <c r="S420" i="3" s="1"/>
  <c r="P420" i="3"/>
  <c r="P419" i="3"/>
  <c r="Q418" i="3"/>
  <c r="R419" i="3" s="1"/>
  <c r="S419" i="3" s="1"/>
  <c r="M412" i="3"/>
  <c r="L412" i="3"/>
  <c r="Q410" i="3"/>
  <c r="R404" i="3"/>
  <c r="S404" i="3" s="1"/>
  <c r="P404" i="3"/>
  <c r="R403" i="3"/>
  <c r="S403" i="3" s="1"/>
  <c r="P403" i="3"/>
  <c r="R402" i="3"/>
  <c r="S402" i="3" s="1"/>
  <c r="P402" i="3"/>
  <c r="R401" i="3"/>
  <c r="S401" i="3" s="1"/>
  <c r="P401" i="3"/>
  <c r="R400" i="3"/>
  <c r="S400" i="3" s="1"/>
  <c r="P400" i="3"/>
  <c r="R399" i="3"/>
  <c r="S399" i="3" s="1"/>
  <c r="P399" i="3"/>
  <c r="R398" i="3"/>
  <c r="S398" i="3" s="1"/>
  <c r="P398" i="3"/>
  <c r="R397" i="3"/>
  <c r="S397" i="3" s="1"/>
  <c r="P397" i="3"/>
  <c r="P396" i="3"/>
  <c r="Q395" i="3"/>
  <c r="R396" i="3" s="1"/>
  <c r="S396" i="3" s="1"/>
  <c r="M389" i="3"/>
  <c r="L389" i="3"/>
  <c r="Q387" i="3"/>
  <c r="R381" i="3"/>
  <c r="S381" i="3" s="1"/>
  <c r="P381" i="3"/>
  <c r="R380" i="3"/>
  <c r="S380" i="3" s="1"/>
  <c r="P380" i="3"/>
  <c r="R379" i="3"/>
  <c r="S379" i="3" s="1"/>
  <c r="P379" i="3"/>
  <c r="R378" i="3"/>
  <c r="S378" i="3" s="1"/>
  <c r="P378" i="3"/>
  <c r="R377" i="3"/>
  <c r="S377" i="3" s="1"/>
  <c r="P377" i="3"/>
  <c r="R376" i="3"/>
  <c r="S376" i="3" s="1"/>
  <c r="P376" i="3"/>
  <c r="R375" i="3"/>
  <c r="S375" i="3" s="1"/>
  <c r="P375" i="3"/>
  <c r="R374" i="3"/>
  <c r="S374" i="3" s="1"/>
  <c r="P374" i="3"/>
  <c r="P373" i="3"/>
  <c r="Q372" i="3"/>
  <c r="R373" i="3" s="1"/>
  <c r="S373" i="3" s="1"/>
  <c r="M366" i="3"/>
  <c r="L366" i="3"/>
  <c r="N366" i="3" s="1"/>
  <c r="Q364" i="3"/>
  <c r="R358" i="3"/>
  <c r="S358" i="3" s="1"/>
  <c r="P358" i="3"/>
  <c r="R357" i="3"/>
  <c r="S357" i="3" s="1"/>
  <c r="P357" i="3"/>
  <c r="R356" i="3"/>
  <c r="S356" i="3" s="1"/>
  <c r="P356" i="3"/>
  <c r="R355" i="3"/>
  <c r="S355" i="3" s="1"/>
  <c r="P355" i="3"/>
  <c r="R354" i="3"/>
  <c r="S354" i="3" s="1"/>
  <c r="P354" i="3"/>
  <c r="R353" i="3"/>
  <c r="S353" i="3" s="1"/>
  <c r="P353" i="3"/>
  <c r="R352" i="3"/>
  <c r="S352" i="3" s="1"/>
  <c r="P352" i="3"/>
  <c r="R351" i="3"/>
  <c r="S351" i="3" s="1"/>
  <c r="P351" i="3"/>
  <c r="P350" i="3"/>
  <c r="Q349" i="3"/>
  <c r="R350" i="3" s="1"/>
  <c r="S350" i="3" s="1"/>
  <c r="M343" i="3"/>
  <c r="L343" i="3"/>
  <c r="N343" i="3" s="1"/>
  <c r="Q341" i="3"/>
  <c r="R335" i="3"/>
  <c r="S335" i="3" s="1"/>
  <c r="P335" i="3"/>
  <c r="R334" i="3"/>
  <c r="S334" i="3" s="1"/>
  <c r="P334" i="3"/>
  <c r="R333" i="3"/>
  <c r="S333" i="3" s="1"/>
  <c r="P333" i="3"/>
  <c r="R332" i="3"/>
  <c r="S332" i="3" s="1"/>
  <c r="P332" i="3"/>
  <c r="R331" i="3"/>
  <c r="S331" i="3" s="1"/>
  <c r="P331" i="3"/>
  <c r="R330" i="3"/>
  <c r="S330" i="3" s="1"/>
  <c r="P330" i="3"/>
  <c r="R329" i="3"/>
  <c r="S329" i="3" s="1"/>
  <c r="P329" i="3"/>
  <c r="R328" i="3"/>
  <c r="S328" i="3" s="1"/>
  <c r="P328" i="3"/>
  <c r="P327" i="3"/>
  <c r="Q326" i="3"/>
  <c r="R327" i="3" s="1"/>
  <c r="S327" i="3" s="1"/>
  <c r="M320" i="3"/>
  <c r="L320" i="3"/>
  <c r="N320" i="3" s="1"/>
  <c r="Q318" i="3"/>
  <c r="R311" i="3"/>
  <c r="S311" i="3" s="1"/>
  <c r="P311" i="3"/>
  <c r="R310" i="3"/>
  <c r="S310" i="3" s="1"/>
  <c r="P310" i="3"/>
  <c r="R309" i="3"/>
  <c r="S309" i="3" s="1"/>
  <c r="P309" i="3"/>
  <c r="R308" i="3"/>
  <c r="S308" i="3" s="1"/>
  <c r="P308" i="3"/>
  <c r="R307" i="3"/>
  <c r="S307" i="3" s="1"/>
  <c r="P307" i="3"/>
  <c r="R306" i="3"/>
  <c r="S306" i="3" s="1"/>
  <c r="P306" i="3"/>
  <c r="R305" i="3"/>
  <c r="S305" i="3" s="1"/>
  <c r="P305" i="3"/>
  <c r="R304" i="3"/>
  <c r="S304" i="3" s="1"/>
  <c r="P304" i="3"/>
  <c r="P303" i="3"/>
  <c r="Q302" i="3"/>
  <c r="R303" i="3" s="1"/>
  <c r="S303" i="3" s="1"/>
  <c r="M296" i="3"/>
  <c r="L296" i="3"/>
  <c r="N296" i="3" s="1"/>
  <c r="Q294" i="3"/>
  <c r="R286" i="3"/>
  <c r="S286" i="3" s="1"/>
  <c r="P286" i="3"/>
  <c r="R285" i="3"/>
  <c r="S285" i="3" s="1"/>
  <c r="P285" i="3"/>
  <c r="R284" i="3"/>
  <c r="S284" i="3" s="1"/>
  <c r="P284" i="3"/>
  <c r="R283" i="3"/>
  <c r="S283" i="3" s="1"/>
  <c r="P283" i="3"/>
  <c r="R282" i="3"/>
  <c r="S282" i="3" s="1"/>
  <c r="P282" i="3"/>
  <c r="R281" i="3"/>
  <c r="S281" i="3" s="1"/>
  <c r="P281" i="3"/>
  <c r="R280" i="3"/>
  <c r="S280" i="3" s="1"/>
  <c r="P280" i="3"/>
  <c r="R279" i="3"/>
  <c r="S279" i="3" s="1"/>
  <c r="P279" i="3"/>
  <c r="P278" i="3"/>
  <c r="Q277" i="3"/>
  <c r="M271" i="3"/>
  <c r="L271" i="3"/>
  <c r="N271" i="3" s="1"/>
  <c r="R264" i="3"/>
  <c r="S264" i="3" s="1"/>
  <c r="P264" i="3"/>
  <c r="R263" i="3"/>
  <c r="S263" i="3" s="1"/>
  <c r="P263" i="3"/>
  <c r="R262" i="3"/>
  <c r="S262" i="3" s="1"/>
  <c r="P262" i="3"/>
  <c r="R261" i="3"/>
  <c r="S261" i="3" s="1"/>
  <c r="P261" i="3"/>
  <c r="R260" i="3"/>
  <c r="S260" i="3" s="1"/>
  <c r="P260" i="3"/>
  <c r="R259" i="3"/>
  <c r="S259" i="3" s="1"/>
  <c r="P259" i="3"/>
  <c r="R258" i="3"/>
  <c r="S258" i="3" s="1"/>
  <c r="P258" i="3"/>
  <c r="R257" i="3"/>
  <c r="S257" i="3" s="1"/>
  <c r="P257" i="3"/>
  <c r="P256" i="3"/>
  <c r="Q255" i="3"/>
  <c r="R256" i="3" s="1"/>
  <c r="S256" i="3" s="1"/>
  <c r="M250" i="3"/>
  <c r="L250" i="3"/>
  <c r="N250" i="3" s="1"/>
  <c r="R245" i="3"/>
  <c r="S245" i="3" s="1"/>
  <c r="P245" i="3"/>
  <c r="R244" i="3"/>
  <c r="S244" i="3" s="1"/>
  <c r="P244" i="3"/>
  <c r="R243" i="3"/>
  <c r="S243" i="3" s="1"/>
  <c r="P243" i="3"/>
  <c r="R242" i="3"/>
  <c r="S242" i="3" s="1"/>
  <c r="P242" i="3"/>
  <c r="R241" i="3"/>
  <c r="S241" i="3" s="1"/>
  <c r="P241" i="3"/>
  <c r="R240" i="3"/>
  <c r="S240" i="3" s="1"/>
  <c r="P240" i="3"/>
  <c r="R239" i="3"/>
  <c r="S239" i="3" s="1"/>
  <c r="P239" i="3"/>
  <c r="R238" i="3"/>
  <c r="S238" i="3" s="1"/>
  <c r="P238" i="3"/>
  <c r="P237" i="3"/>
  <c r="Q236" i="3"/>
  <c r="R237" i="3" s="1"/>
  <c r="S237" i="3" s="1"/>
  <c r="M232" i="3"/>
  <c r="L232" i="3"/>
  <c r="N232" i="3" s="1"/>
  <c r="R226" i="3"/>
  <c r="S226" i="3" s="1"/>
  <c r="P226" i="3"/>
  <c r="R225" i="3"/>
  <c r="S225" i="3" s="1"/>
  <c r="P225" i="3"/>
  <c r="R224" i="3"/>
  <c r="S224" i="3" s="1"/>
  <c r="P224" i="3"/>
  <c r="R223" i="3"/>
  <c r="S223" i="3" s="1"/>
  <c r="P223" i="3"/>
  <c r="R222" i="3"/>
  <c r="S222" i="3" s="1"/>
  <c r="P222" i="3"/>
  <c r="R221" i="3"/>
  <c r="S221" i="3" s="1"/>
  <c r="P221" i="3"/>
  <c r="R220" i="3"/>
  <c r="S220" i="3" s="1"/>
  <c r="P220" i="3"/>
  <c r="R219" i="3"/>
  <c r="S219" i="3" s="1"/>
  <c r="P219" i="3"/>
  <c r="P218" i="3"/>
  <c r="Q217" i="3"/>
  <c r="R218" i="3" s="1"/>
  <c r="S218" i="3" s="1"/>
  <c r="M213" i="3"/>
  <c r="L213" i="3"/>
  <c r="N213" i="3" s="1"/>
  <c r="R207" i="3"/>
  <c r="S207" i="3" s="1"/>
  <c r="P207" i="3"/>
  <c r="R206" i="3"/>
  <c r="S206" i="3" s="1"/>
  <c r="P206" i="3"/>
  <c r="R205" i="3"/>
  <c r="S205" i="3" s="1"/>
  <c r="P205" i="3"/>
  <c r="R204" i="3"/>
  <c r="S204" i="3" s="1"/>
  <c r="P204" i="3"/>
  <c r="R203" i="3"/>
  <c r="S203" i="3" s="1"/>
  <c r="P203" i="3"/>
  <c r="R202" i="3"/>
  <c r="S202" i="3" s="1"/>
  <c r="P202" i="3"/>
  <c r="R201" i="3"/>
  <c r="S201" i="3" s="1"/>
  <c r="P201" i="3"/>
  <c r="R200" i="3"/>
  <c r="S200" i="3" s="1"/>
  <c r="P200" i="3"/>
  <c r="P199" i="3"/>
  <c r="Q198" i="3"/>
  <c r="R199" i="3" s="1"/>
  <c r="S199" i="3" s="1"/>
  <c r="M193" i="3"/>
  <c r="L193" i="3"/>
  <c r="N193" i="3" s="1"/>
  <c r="R188" i="3"/>
  <c r="S188" i="3" s="1"/>
  <c r="P188" i="3"/>
  <c r="R187" i="3"/>
  <c r="S187" i="3" s="1"/>
  <c r="P187" i="3"/>
  <c r="R186" i="3"/>
  <c r="S186" i="3" s="1"/>
  <c r="P186" i="3"/>
  <c r="R185" i="3"/>
  <c r="S185" i="3" s="1"/>
  <c r="P185" i="3"/>
  <c r="R184" i="3"/>
  <c r="S184" i="3" s="1"/>
  <c r="P184" i="3"/>
  <c r="R183" i="3"/>
  <c r="S183" i="3" s="1"/>
  <c r="P183" i="3"/>
  <c r="R182" i="3"/>
  <c r="S182" i="3" s="1"/>
  <c r="P182" i="3"/>
  <c r="R181" i="3"/>
  <c r="S181" i="3" s="1"/>
  <c r="P181" i="3"/>
  <c r="P180" i="3"/>
  <c r="Q179" i="3"/>
  <c r="AE123" i="3" s="1"/>
  <c r="M175" i="3"/>
  <c r="L175" i="3"/>
  <c r="N175" i="3" s="1"/>
  <c r="R169" i="3"/>
  <c r="S169" i="3" s="1"/>
  <c r="P169" i="3"/>
  <c r="R168" i="3"/>
  <c r="S168" i="3" s="1"/>
  <c r="P168" i="3"/>
  <c r="R167" i="3"/>
  <c r="S167" i="3" s="1"/>
  <c r="P167" i="3"/>
  <c r="R166" i="3"/>
  <c r="S166" i="3" s="1"/>
  <c r="P166" i="3"/>
  <c r="R165" i="3"/>
  <c r="S165" i="3" s="1"/>
  <c r="P165" i="3"/>
  <c r="R164" i="3"/>
  <c r="S164" i="3" s="1"/>
  <c r="P164" i="3"/>
  <c r="R163" i="3"/>
  <c r="S163" i="3" s="1"/>
  <c r="P163" i="3"/>
  <c r="R162" i="3"/>
  <c r="S162" i="3" s="1"/>
  <c r="P162" i="3"/>
  <c r="P161" i="3"/>
  <c r="Q160" i="3"/>
  <c r="AD123" i="3" s="1"/>
  <c r="M156" i="3"/>
  <c r="L156" i="3"/>
  <c r="N156" i="3" s="1"/>
  <c r="R147" i="3"/>
  <c r="S147" i="3" s="1"/>
  <c r="P147" i="3"/>
  <c r="R146" i="3"/>
  <c r="S146" i="3" s="1"/>
  <c r="P146" i="3"/>
  <c r="R145" i="3"/>
  <c r="S145" i="3" s="1"/>
  <c r="P145" i="3"/>
  <c r="R144" i="3"/>
  <c r="S144" i="3" s="1"/>
  <c r="P144" i="3"/>
  <c r="R143" i="3"/>
  <c r="S143" i="3" s="1"/>
  <c r="P143" i="3"/>
  <c r="R142" i="3"/>
  <c r="S142" i="3" s="1"/>
  <c r="P142" i="3"/>
  <c r="R141" i="3"/>
  <c r="S141" i="3" s="1"/>
  <c r="P141" i="3"/>
  <c r="R140" i="3"/>
  <c r="S140" i="3" s="1"/>
  <c r="P140" i="3"/>
  <c r="P139" i="3"/>
  <c r="Q138" i="3"/>
  <c r="AC123" i="3" s="1"/>
  <c r="M134" i="3"/>
  <c r="L134" i="3"/>
  <c r="N134" i="3" s="1"/>
  <c r="R129" i="3"/>
  <c r="S129" i="3" s="1"/>
  <c r="P129" i="3"/>
  <c r="R128" i="3"/>
  <c r="S128" i="3" s="1"/>
  <c r="P128" i="3"/>
  <c r="R127" i="3"/>
  <c r="S127" i="3" s="1"/>
  <c r="P127" i="3"/>
  <c r="R126" i="3"/>
  <c r="S126" i="3" s="1"/>
  <c r="P126" i="3"/>
  <c r="R125" i="3"/>
  <c r="S125" i="3" s="1"/>
  <c r="P125" i="3"/>
  <c r="R124" i="3"/>
  <c r="S124" i="3" s="1"/>
  <c r="P124" i="3"/>
  <c r="AJ123" i="3"/>
  <c r="R123" i="3"/>
  <c r="S123" i="3" s="1"/>
  <c r="P123" i="3"/>
  <c r="R122" i="3"/>
  <c r="S122" i="3" s="1"/>
  <c r="P122" i="3"/>
  <c r="P121" i="3"/>
  <c r="Q120" i="3"/>
  <c r="N116" i="3"/>
  <c r="M116" i="3"/>
  <c r="L116" i="3"/>
  <c r="R110" i="3"/>
  <c r="S110" i="3" s="1"/>
  <c r="P110" i="3"/>
  <c r="R109" i="3"/>
  <c r="S109" i="3" s="1"/>
  <c r="P109" i="3"/>
  <c r="R108" i="3"/>
  <c r="S108" i="3" s="1"/>
  <c r="P108" i="3"/>
  <c r="R107" i="3"/>
  <c r="S107" i="3" s="1"/>
  <c r="P107" i="3"/>
  <c r="R106" i="3"/>
  <c r="S106" i="3" s="1"/>
  <c r="P106" i="3"/>
  <c r="R105" i="3"/>
  <c r="S105" i="3" s="1"/>
  <c r="P105" i="3"/>
  <c r="R104" i="3"/>
  <c r="S104" i="3" s="1"/>
  <c r="P104" i="3"/>
  <c r="R103" i="3"/>
  <c r="S103" i="3" s="1"/>
  <c r="P103" i="3"/>
  <c r="P102" i="3"/>
  <c r="Q101" i="3"/>
  <c r="R102" i="3" s="1"/>
  <c r="S102" i="3" s="1"/>
  <c r="M97" i="3"/>
  <c r="L97" i="3"/>
  <c r="N97" i="3" s="1"/>
  <c r="R91" i="3"/>
  <c r="S91" i="3" s="1"/>
  <c r="P91" i="3"/>
  <c r="R90" i="3"/>
  <c r="S90" i="3" s="1"/>
  <c r="P90" i="3"/>
  <c r="R89" i="3"/>
  <c r="S89" i="3" s="1"/>
  <c r="P89" i="3"/>
  <c r="R88" i="3"/>
  <c r="S88" i="3" s="1"/>
  <c r="P88" i="3"/>
  <c r="R87" i="3"/>
  <c r="S87" i="3" s="1"/>
  <c r="P87" i="3"/>
  <c r="R86" i="3"/>
  <c r="S86" i="3" s="1"/>
  <c r="P86" i="3"/>
  <c r="R85" i="3"/>
  <c r="S85" i="3" s="1"/>
  <c r="P85" i="3"/>
  <c r="R84" i="3"/>
  <c r="S84" i="3" s="1"/>
  <c r="P84" i="3"/>
  <c r="P83" i="3"/>
  <c r="Q82" i="3"/>
  <c r="M78" i="3"/>
  <c r="L78" i="3"/>
  <c r="N78" i="3" s="1"/>
  <c r="R73" i="3"/>
  <c r="S73" i="3" s="1"/>
  <c r="P73" i="3"/>
  <c r="R72" i="3"/>
  <c r="S72" i="3" s="1"/>
  <c r="P72" i="3"/>
  <c r="R71" i="3"/>
  <c r="S71" i="3" s="1"/>
  <c r="P71" i="3"/>
  <c r="R70" i="3"/>
  <c r="S70" i="3" s="1"/>
  <c r="P70" i="3"/>
  <c r="R69" i="3"/>
  <c r="S69" i="3" s="1"/>
  <c r="P69" i="3"/>
  <c r="R68" i="3"/>
  <c r="S68" i="3" s="1"/>
  <c r="P68" i="3"/>
  <c r="R67" i="3"/>
  <c r="S67" i="3" s="1"/>
  <c r="P67" i="3"/>
  <c r="R66" i="3"/>
  <c r="S66" i="3" s="1"/>
  <c r="P66" i="3"/>
  <c r="P65" i="3"/>
  <c r="Q64" i="3"/>
  <c r="M60" i="3"/>
  <c r="L60" i="3"/>
  <c r="N60" i="3" s="1"/>
  <c r="R53" i="3"/>
  <c r="S53" i="3" s="1"/>
  <c r="P53" i="3"/>
  <c r="R52" i="3"/>
  <c r="S52" i="3" s="1"/>
  <c r="P52" i="3"/>
  <c r="R51" i="3"/>
  <c r="S51" i="3" s="1"/>
  <c r="P51" i="3"/>
  <c r="R50" i="3"/>
  <c r="S50" i="3" s="1"/>
  <c r="P50" i="3"/>
  <c r="R49" i="3"/>
  <c r="S49" i="3" s="1"/>
  <c r="P49" i="3"/>
  <c r="R48" i="3"/>
  <c r="S48" i="3" s="1"/>
  <c r="P48" i="3"/>
  <c r="R47" i="3"/>
  <c r="S47" i="3" s="1"/>
  <c r="P47" i="3"/>
  <c r="R46" i="3"/>
  <c r="S46" i="3" s="1"/>
  <c r="P46" i="3"/>
  <c r="P45" i="3"/>
  <c r="Q44" i="3"/>
  <c r="M40" i="3"/>
  <c r="L40" i="3"/>
  <c r="N40" i="3" s="1"/>
  <c r="R33" i="3"/>
  <c r="S33" i="3" s="1"/>
  <c r="P33" i="3"/>
  <c r="R32" i="3"/>
  <c r="S32" i="3" s="1"/>
  <c r="P32" i="3"/>
  <c r="R31" i="3"/>
  <c r="S31" i="3" s="1"/>
  <c r="P31" i="3"/>
  <c r="R30" i="3"/>
  <c r="S30" i="3" s="1"/>
  <c r="P30" i="3"/>
  <c r="R29" i="3"/>
  <c r="S29" i="3" s="1"/>
  <c r="P29" i="3"/>
  <c r="R28" i="3"/>
  <c r="S28" i="3" s="1"/>
  <c r="P28" i="3"/>
  <c r="R27" i="3"/>
  <c r="S27" i="3" s="1"/>
  <c r="P27" i="3"/>
  <c r="R26" i="3"/>
  <c r="P26" i="3"/>
  <c r="P25" i="3"/>
  <c r="Q24" i="3"/>
  <c r="M20" i="3"/>
  <c r="L20" i="3"/>
  <c r="N20" i="3" s="1"/>
  <c r="R14" i="3"/>
  <c r="S14" i="3" s="1"/>
  <c r="P14" i="3"/>
  <c r="R13" i="3"/>
  <c r="S13" i="3" s="1"/>
  <c r="P13" i="3"/>
  <c r="R12" i="3"/>
  <c r="S12" i="3" s="1"/>
  <c r="P12" i="3"/>
  <c r="R11" i="3"/>
  <c r="S11" i="3" s="1"/>
  <c r="P11" i="3"/>
  <c r="R10" i="3"/>
  <c r="P10" i="3"/>
  <c r="R9" i="3"/>
  <c r="S9" i="3" s="1"/>
  <c r="P9" i="3"/>
  <c r="R8" i="3"/>
  <c r="S8" i="3" s="1"/>
  <c r="P8" i="3"/>
  <c r="R7" i="3"/>
  <c r="S7" i="3" s="1"/>
  <c r="P7" i="3"/>
  <c r="P6" i="3"/>
  <c r="Q5" i="3"/>
  <c r="L836" i="2"/>
  <c r="K836" i="2"/>
  <c r="M836" i="2" s="1"/>
  <c r="R829" i="2"/>
  <c r="Q829" i="2"/>
  <c r="R827" i="2"/>
  <c r="Q827" i="2"/>
  <c r="Q826" i="2"/>
  <c r="R826" i="2" s="1"/>
  <c r="Q825" i="2"/>
  <c r="R825" i="2" s="1"/>
  <c r="Q824" i="2"/>
  <c r="R824" i="2" s="1"/>
  <c r="Q823" i="2"/>
  <c r="R823" i="2" s="1"/>
  <c r="O823" i="2"/>
  <c r="O822" i="2"/>
  <c r="P821" i="2"/>
  <c r="S823" i="2" s="1"/>
  <c r="L815" i="2"/>
  <c r="K815" i="2"/>
  <c r="M815" i="2" s="1"/>
  <c r="R808" i="2"/>
  <c r="Q808" i="2"/>
  <c r="R807" i="2"/>
  <c r="Q807" i="2"/>
  <c r="R806" i="2"/>
  <c r="Q806" i="2"/>
  <c r="Q805" i="2"/>
  <c r="R805" i="2" s="1"/>
  <c r="Q804" i="2"/>
  <c r="R804" i="2" s="1"/>
  <c r="Q803" i="2"/>
  <c r="R803" i="2" s="1"/>
  <c r="Q802" i="2"/>
  <c r="R802" i="2" s="1"/>
  <c r="O802" i="2"/>
  <c r="O801" i="2"/>
  <c r="P800" i="2"/>
  <c r="S802" i="2" s="1"/>
  <c r="L794" i="2"/>
  <c r="K794" i="2"/>
  <c r="M794" i="2" s="1"/>
  <c r="R787" i="2"/>
  <c r="Q787" i="2"/>
  <c r="R786" i="2"/>
  <c r="R785" i="2"/>
  <c r="Q784" i="2"/>
  <c r="R784" i="2" s="1"/>
  <c r="Q783" i="2"/>
  <c r="R783" i="2" s="1"/>
  <c r="Q782" i="2"/>
  <c r="R782" i="2" s="1"/>
  <c r="Q781" i="2"/>
  <c r="R781" i="2" s="1"/>
  <c r="O781" i="2"/>
  <c r="O780" i="2"/>
  <c r="P779" i="2"/>
  <c r="S781" i="2" s="1"/>
  <c r="M773" i="2"/>
  <c r="N773" i="2" s="1"/>
  <c r="Q765" i="2"/>
  <c r="R765" i="2" s="1"/>
  <c r="Q764" i="2"/>
  <c r="R764" i="2" s="1"/>
  <c r="Q763" i="2"/>
  <c r="R763" i="2" s="1"/>
  <c r="Q762" i="2"/>
  <c r="R762" i="2" s="1"/>
  <c r="Q761" i="2"/>
  <c r="R761" i="2" s="1"/>
  <c r="Q760" i="2"/>
  <c r="R760" i="2" s="1"/>
  <c r="O760" i="2"/>
  <c r="O759" i="2"/>
  <c r="P758" i="2"/>
  <c r="Q759" i="2" s="1"/>
  <c r="R759" i="2" s="1"/>
  <c r="K752" i="2"/>
  <c r="M752" i="2" s="1"/>
  <c r="N752" i="2" s="1"/>
  <c r="Q742" i="2"/>
  <c r="R742" i="2" s="1"/>
  <c r="Q741" i="2"/>
  <c r="R741" i="2" s="1"/>
  <c r="Q740" i="2"/>
  <c r="R740" i="2" s="1"/>
  <c r="O740" i="2"/>
  <c r="Q739" i="2"/>
  <c r="R739" i="2" s="1"/>
  <c r="O739" i="2"/>
  <c r="O738" i="2"/>
  <c r="P737" i="2"/>
  <c r="S739" i="2" s="1"/>
  <c r="K731" i="2"/>
  <c r="M731" i="2" s="1"/>
  <c r="N731" i="2" s="1"/>
  <c r="Q721" i="2"/>
  <c r="R721" i="2" s="1"/>
  <c r="Q720" i="2"/>
  <c r="R720" i="2" s="1"/>
  <c r="Q719" i="2"/>
  <c r="R719" i="2" s="1"/>
  <c r="O719" i="2"/>
  <c r="Q718" i="2"/>
  <c r="R718" i="2" s="1"/>
  <c r="O718" i="2"/>
  <c r="Q717" i="2"/>
  <c r="R717" i="2" s="1"/>
  <c r="O717" i="2"/>
  <c r="O716" i="2"/>
  <c r="P715" i="2"/>
  <c r="S717" i="2" s="1"/>
  <c r="M709" i="2"/>
  <c r="N709" i="2" s="1"/>
  <c r="Q706" i="2"/>
  <c r="Q707" i="2" s="1"/>
  <c r="Q700" i="2"/>
  <c r="R700" i="2" s="1"/>
  <c r="Q699" i="2"/>
  <c r="R699" i="2" s="1"/>
  <c r="Q698" i="2"/>
  <c r="R698" i="2" s="1"/>
  <c r="O698" i="2"/>
  <c r="Q697" i="2"/>
  <c r="R697" i="2" s="1"/>
  <c r="O697" i="2"/>
  <c r="Q696" i="2"/>
  <c r="R696" i="2" s="1"/>
  <c r="O696" i="2"/>
  <c r="S695" i="2"/>
  <c r="Q695" i="2"/>
  <c r="R695" i="2" s="1"/>
  <c r="O695" i="2"/>
  <c r="O694" i="2"/>
  <c r="P693" i="2"/>
  <c r="Q694" i="2" s="1"/>
  <c r="R694" i="2" s="1"/>
  <c r="M687" i="2"/>
  <c r="N687" i="2" s="1"/>
  <c r="P685" i="2"/>
  <c r="Q684" i="2"/>
  <c r="Q685" i="2" s="1"/>
  <c r="Q677" i="2"/>
  <c r="R677" i="2" s="1"/>
  <c r="Q676" i="2"/>
  <c r="R676" i="2" s="1"/>
  <c r="O676" i="2"/>
  <c r="Q675" i="2"/>
  <c r="R675" i="2" s="1"/>
  <c r="O675" i="2"/>
  <c r="Q674" i="2"/>
  <c r="R674" i="2" s="1"/>
  <c r="O674" i="2"/>
  <c r="Q673" i="2"/>
  <c r="R673" i="2" s="1"/>
  <c r="O673" i="2"/>
  <c r="Q672" i="2"/>
  <c r="R672" i="2" s="1"/>
  <c r="O672" i="2"/>
  <c r="O671" i="2"/>
  <c r="P670" i="2"/>
  <c r="S672" i="2" s="1"/>
  <c r="L664" i="2"/>
  <c r="K664" i="2"/>
  <c r="M664" i="2" s="1"/>
  <c r="N664" i="2" s="1"/>
  <c r="Q661" i="2"/>
  <c r="Q662" i="2" s="1"/>
  <c r="Q655" i="2"/>
  <c r="R655" i="2" s="1"/>
  <c r="O655" i="2"/>
  <c r="Q654" i="2"/>
  <c r="R654" i="2" s="1"/>
  <c r="O654" i="2"/>
  <c r="Q653" i="2"/>
  <c r="R653" i="2" s="1"/>
  <c r="O653" i="2"/>
  <c r="Q652" i="2"/>
  <c r="R652" i="2" s="1"/>
  <c r="O652" i="2"/>
  <c r="Q651" i="2"/>
  <c r="R651" i="2" s="1"/>
  <c r="O651" i="2"/>
  <c r="O650" i="2"/>
  <c r="P649" i="2"/>
  <c r="Q650" i="2" s="1"/>
  <c r="R650" i="2" s="1"/>
  <c r="L643" i="2"/>
  <c r="K643" i="2"/>
  <c r="M643" i="2" s="1"/>
  <c r="P641" i="2"/>
  <c r="Q640" i="2"/>
  <c r="Q641" i="2" s="1"/>
  <c r="Q633" i="2"/>
  <c r="R633" i="2" s="1"/>
  <c r="O633" i="2"/>
  <c r="Q632" i="2"/>
  <c r="R632" i="2" s="1"/>
  <c r="O632" i="2"/>
  <c r="Q631" i="2"/>
  <c r="R631" i="2" s="1"/>
  <c r="O631" i="2"/>
  <c r="Q630" i="2"/>
  <c r="R630" i="2" s="1"/>
  <c r="O630" i="2"/>
  <c r="Q629" i="2"/>
  <c r="R629" i="2" s="1"/>
  <c r="O629" i="2"/>
  <c r="O628" i="2"/>
  <c r="P627" i="2"/>
  <c r="Q628" i="2" s="1"/>
  <c r="R628" i="2" s="1"/>
  <c r="L621" i="2"/>
  <c r="K621" i="2"/>
  <c r="M621" i="2" s="1"/>
  <c r="P619" i="2"/>
  <c r="Q618" i="2"/>
  <c r="Q619" i="2" s="1"/>
  <c r="Q611" i="2"/>
  <c r="R611" i="2" s="1"/>
  <c r="O611" i="2"/>
  <c r="Q610" i="2"/>
  <c r="R610" i="2" s="1"/>
  <c r="O610" i="2"/>
  <c r="Q609" i="2"/>
  <c r="R609" i="2" s="1"/>
  <c r="O609" i="2"/>
  <c r="Q608" i="2"/>
  <c r="R608" i="2" s="1"/>
  <c r="O608" i="2"/>
  <c r="Q607" i="2"/>
  <c r="R607" i="2" s="1"/>
  <c r="O607" i="2"/>
  <c r="Q606" i="2"/>
  <c r="R606" i="2" s="1"/>
  <c r="O606" i="2"/>
  <c r="O605" i="2"/>
  <c r="P604" i="2"/>
  <c r="S606" i="2" s="1"/>
  <c r="L598" i="2"/>
  <c r="K598" i="2"/>
  <c r="M598" i="2" s="1"/>
  <c r="P596" i="2"/>
  <c r="Q595" i="2"/>
  <c r="Q596" i="2" s="1"/>
  <c r="R589" i="2"/>
  <c r="Q589" i="2"/>
  <c r="Q588" i="2"/>
  <c r="R588" i="2" s="1"/>
  <c r="O588" i="2"/>
  <c r="Q587" i="2"/>
  <c r="R587" i="2" s="1"/>
  <c r="O587" i="2"/>
  <c r="Q586" i="2"/>
  <c r="R586" i="2" s="1"/>
  <c r="O586" i="2"/>
  <c r="Q585" i="2"/>
  <c r="R585" i="2" s="1"/>
  <c r="O585" i="2"/>
  <c r="Q584" i="2"/>
  <c r="R584" i="2" s="1"/>
  <c r="O584" i="2"/>
  <c r="Q583" i="2"/>
  <c r="R583" i="2" s="1"/>
  <c r="O583" i="2"/>
  <c r="O582" i="2"/>
  <c r="P581" i="2"/>
  <c r="S583" i="2" s="1"/>
  <c r="L575" i="2"/>
  <c r="K575" i="2"/>
  <c r="M575" i="2" s="1"/>
  <c r="P573" i="2"/>
  <c r="Q572" i="2"/>
  <c r="Q573" i="2" s="1"/>
  <c r="Q565" i="2"/>
  <c r="R565" i="2" s="1"/>
  <c r="O565" i="2"/>
  <c r="Q564" i="2"/>
  <c r="R564" i="2" s="1"/>
  <c r="O564" i="2"/>
  <c r="Q563" i="2"/>
  <c r="R563" i="2" s="1"/>
  <c r="O563" i="2"/>
  <c r="Q562" i="2"/>
  <c r="R562" i="2" s="1"/>
  <c r="O562" i="2"/>
  <c r="Q561" i="2"/>
  <c r="R561" i="2" s="1"/>
  <c r="O561" i="2"/>
  <c r="Q560" i="2"/>
  <c r="R560" i="2" s="1"/>
  <c r="O560" i="2"/>
  <c r="O559" i="2"/>
  <c r="P558" i="2"/>
  <c r="S560" i="2" s="1"/>
  <c r="L552" i="2"/>
  <c r="K552" i="2"/>
  <c r="M552" i="2" s="1"/>
  <c r="P550" i="2"/>
  <c r="Q549" i="2"/>
  <c r="Q550" i="2" s="1"/>
  <c r="Q542" i="2"/>
  <c r="R542" i="2" s="1"/>
  <c r="O542" i="2"/>
  <c r="Q541" i="2"/>
  <c r="R541" i="2" s="1"/>
  <c r="O541" i="2"/>
  <c r="Q540" i="2"/>
  <c r="R540" i="2" s="1"/>
  <c r="O540" i="2"/>
  <c r="Q539" i="2"/>
  <c r="R539" i="2" s="1"/>
  <c r="O539" i="2"/>
  <c r="Q538" i="2"/>
  <c r="R538" i="2" s="1"/>
  <c r="O538" i="2"/>
  <c r="Q537" i="2"/>
  <c r="R537" i="2" s="1"/>
  <c r="O537" i="2"/>
  <c r="O536" i="2"/>
  <c r="P535" i="2"/>
  <c r="L529" i="2"/>
  <c r="K529" i="2"/>
  <c r="Q526" i="2" s="1"/>
  <c r="Q527" i="2" s="1"/>
  <c r="P527" i="2"/>
  <c r="Q519" i="2"/>
  <c r="R519" i="2" s="1"/>
  <c r="O519" i="2"/>
  <c r="Q518" i="2"/>
  <c r="R518" i="2" s="1"/>
  <c r="O518" i="2"/>
  <c r="Q517" i="2"/>
  <c r="R517" i="2" s="1"/>
  <c r="O517" i="2"/>
  <c r="Q516" i="2"/>
  <c r="R516" i="2" s="1"/>
  <c r="O516" i="2"/>
  <c r="Q515" i="2"/>
  <c r="R515" i="2" s="1"/>
  <c r="O515" i="2"/>
  <c r="Q514" i="2"/>
  <c r="R514" i="2" s="1"/>
  <c r="O514" i="2"/>
  <c r="O513" i="2"/>
  <c r="P512" i="2"/>
  <c r="S514" i="2" s="1"/>
  <c r="L506" i="2"/>
  <c r="K506" i="2"/>
  <c r="M506" i="2" s="1"/>
  <c r="P504" i="2"/>
  <c r="Q496" i="2"/>
  <c r="R496" i="2" s="1"/>
  <c r="O496" i="2"/>
  <c r="Q495" i="2"/>
  <c r="R495" i="2" s="1"/>
  <c r="O495" i="2"/>
  <c r="Q494" i="2"/>
  <c r="R494" i="2" s="1"/>
  <c r="O494" i="2"/>
  <c r="Q493" i="2"/>
  <c r="R493" i="2" s="1"/>
  <c r="O493" i="2"/>
  <c r="Q492" i="2"/>
  <c r="R492" i="2" s="1"/>
  <c r="O492" i="2"/>
  <c r="Q491" i="2"/>
  <c r="R491" i="2" s="1"/>
  <c r="O491" i="2"/>
  <c r="O490" i="2"/>
  <c r="P489" i="2"/>
  <c r="Q490" i="2" s="1"/>
  <c r="R490" i="2" s="1"/>
  <c r="L483" i="2"/>
  <c r="K483" i="2"/>
  <c r="Q480" i="2" s="1"/>
  <c r="Q481" i="2" s="1"/>
  <c r="P481" i="2"/>
  <c r="Q473" i="2"/>
  <c r="R473" i="2" s="1"/>
  <c r="O473" i="2"/>
  <c r="Q472" i="2"/>
  <c r="R472" i="2" s="1"/>
  <c r="O472" i="2"/>
  <c r="Q471" i="2"/>
  <c r="R471" i="2" s="1"/>
  <c r="O471" i="2"/>
  <c r="Q470" i="2"/>
  <c r="R470" i="2" s="1"/>
  <c r="O470" i="2"/>
  <c r="Q469" i="2"/>
  <c r="R469" i="2" s="1"/>
  <c r="O469" i="2"/>
  <c r="Q468" i="2"/>
  <c r="R468" i="2" s="1"/>
  <c r="O468" i="2"/>
  <c r="O467" i="2"/>
  <c r="P466" i="2"/>
  <c r="S468" i="2" s="1"/>
  <c r="L460" i="2"/>
  <c r="K460" i="2"/>
  <c r="M460" i="2" s="1"/>
  <c r="P458" i="2"/>
  <c r="Q457" i="2"/>
  <c r="Q458" i="2" s="1"/>
  <c r="Q450" i="2"/>
  <c r="R450" i="2" s="1"/>
  <c r="O450" i="2"/>
  <c r="Q449" i="2"/>
  <c r="R449" i="2" s="1"/>
  <c r="O449" i="2"/>
  <c r="Q448" i="2"/>
  <c r="R448" i="2" s="1"/>
  <c r="O448" i="2"/>
  <c r="Q447" i="2"/>
  <c r="R447" i="2" s="1"/>
  <c r="O447" i="2"/>
  <c r="Q446" i="2"/>
  <c r="R446" i="2" s="1"/>
  <c r="O446" i="2"/>
  <c r="Q445" i="2"/>
  <c r="R445" i="2" s="1"/>
  <c r="O445" i="2"/>
  <c r="O444" i="2"/>
  <c r="P443" i="2"/>
  <c r="S445" i="2" s="1"/>
  <c r="L437" i="2"/>
  <c r="K437" i="2"/>
  <c r="Q434" i="2" s="1"/>
  <c r="Q435" i="2" s="1"/>
  <c r="P435" i="2"/>
  <c r="Q427" i="2"/>
  <c r="R427" i="2" s="1"/>
  <c r="O427" i="2"/>
  <c r="Q426" i="2"/>
  <c r="R426" i="2" s="1"/>
  <c r="O426" i="2"/>
  <c r="Q425" i="2"/>
  <c r="R425" i="2" s="1"/>
  <c r="O425" i="2"/>
  <c r="Q424" i="2"/>
  <c r="R424" i="2" s="1"/>
  <c r="O424" i="2"/>
  <c r="Q423" i="2"/>
  <c r="R423" i="2" s="1"/>
  <c r="O423" i="2"/>
  <c r="Q422" i="2"/>
  <c r="R422" i="2" s="1"/>
  <c r="O422" i="2"/>
  <c r="O421" i="2"/>
  <c r="P420" i="2"/>
  <c r="S422" i="2" s="1"/>
  <c r="L414" i="2"/>
  <c r="K414" i="2"/>
  <c r="M414" i="2" s="1"/>
  <c r="P412" i="2"/>
  <c r="Q404" i="2"/>
  <c r="R404" i="2" s="1"/>
  <c r="O404" i="2"/>
  <c r="Q403" i="2"/>
  <c r="R403" i="2" s="1"/>
  <c r="O403" i="2"/>
  <c r="Q402" i="2"/>
  <c r="R402" i="2" s="1"/>
  <c r="O402" i="2"/>
  <c r="Q401" i="2"/>
  <c r="R401" i="2" s="1"/>
  <c r="O401" i="2"/>
  <c r="Q400" i="2"/>
  <c r="R400" i="2" s="1"/>
  <c r="O400" i="2"/>
  <c r="Q399" i="2"/>
  <c r="R399" i="2" s="1"/>
  <c r="O399" i="2"/>
  <c r="O398" i="2"/>
  <c r="P397" i="2"/>
  <c r="Q398" i="2" s="1"/>
  <c r="R398" i="2" s="1"/>
  <c r="L391" i="2"/>
  <c r="K391" i="2"/>
  <c r="Q388" i="2" s="1"/>
  <c r="Q389" i="2" s="1"/>
  <c r="P389" i="2"/>
  <c r="Q381" i="2"/>
  <c r="R381" i="2" s="1"/>
  <c r="O381" i="2"/>
  <c r="Q380" i="2"/>
  <c r="R380" i="2" s="1"/>
  <c r="O380" i="2"/>
  <c r="Q379" i="2"/>
  <c r="R379" i="2" s="1"/>
  <c r="O379" i="2"/>
  <c r="Q378" i="2"/>
  <c r="R378" i="2" s="1"/>
  <c r="O378" i="2"/>
  <c r="Q377" i="2"/>
  <c r="R377" i="2" s="1"/>
  <c r="O377" i="2"/>
  <c r="Q376" i="2"/>
  <c r="R376" i="2" s="1"/>
  <c r="O376" i="2"/>
  <c r="O375" i="2"/>
  <c r="P374" i="2"/>
  <c r="S376" i="2" s="1"/>
  <c r="L368" i="2"/>
  <c r="K368" i="2"/>
  <c r="M368" i="2" s="1"/>
  <c r="P366" i="2"/>
  <c r="Q358" i="2"/>
  <c r="R358" i="2" s="1"/>
  <c r="O358" i="2"/>
  <c r="Q357" i="2"/>
  <c r="R357" i="2" s="1"/>
  <c r="O357" i="2"/>
  <c r="Q356" i="2"/>
  <c r="R356" i="2" s="1"/>
  <c r="O356" i="2"/>
  <c r="Q355" i="2"/>
  <c r="R355" i="2" s="1"/>
  <c r="O355" i="2"/>
  <c r="Q354" i="2"/>
  <c r="R354" i="2" s="1"/>
  <c r="O354" i="2"/>
  <c r="Q353" i="2"/>
  <c r="R353" i="2" s="1"/>
  <c r="O353" i="2"/>
  <c r="O352" i="2"/>
  <c r="P351" i="2"/>
  <c r="S353" i="2" s="1"/>
  <c r="L345" i="2"/>
  <c r="K345" i="2"/>
  <c r="Q342" i="2" s="1"/>
  <c r="Q343" i="2" s="1"/>
  <c r="P343" i="2"/>
  <c r="Q335" i="2"/>
  <c r="R335" i="2" s="1"/>
  <c r="O335" i="2"/>
  <c r="Q334" i="2"/>
  <c r="R334" i="2" s="1"/>
  <c r="O334" i="2"/>
  <c r="Q333" i="2"/>
  <c r="R333" i="2" s="1"/>
  <c r="O333" i="2"/>
  <c r="Q332" i="2"/>
  <c r="R332" i="2" s="1"/>
  <c r="O332" i="2"/>
  <c r="Q331" i="2"/>
  <c r="R331" i="2" s="1"/>
  <c r="O331" i="2"/>
  <c r="Q330" i="2"/>
  <c r="R330" i="2" s="1"/>
  <c r="O330" i="2"/>
  <c r="O329" i="2"/>
  <c r="P328" i="2"/>
  <c r="S330" i="2" s="1"/>
  <c r="L322" i="2"/>
  <c r="K322" i="2"/>
  <c r="M322" i="2" s="1"/>
  <c r="P320" i="2"/>
  <c r="Q312" i="2"/>
  <c r="R312" i="2" s="1"/>
  <c r="O312" i="2"/>
  <c r="Q311" i="2"/>
  <c r="R311" i="2" s="1"/>
  <c r="O311" i="2"/>
  <c r="Q310" i="2"/>
  <c r="R310" i="2" s="1"/>
  <c r="O310" i="2"/>
  <c r="Q309" i="2"/>
  <c r="R309" i="2" s="1"/>
  <c r="O309" i="2"/>
  <c r="Q308" i="2"/>
  <c r="R308" i="2" s="1"/>
  <c r="O308" i="2"/>
  <c r="Q307" i="2"/>
  <c r="R307" i="2" s="1"/>
  <c r="O307" i="2"/>
  <c r="O306" i="2"/>
  <c r="P305" i="2"/>
  <c r="S307" i="2" s="1"/>
  <c r="L299" i="2"/>
  <c r="K299" i="2"/>
  <c r="Q296" i="2" s="1"/>
  <c r="Q297" i="2" s="1"/>
  <c r="P297" i="2"/>
  <c r="Q289" i="2"/>
  <c r="R289" i="2" s="1"/>
  <c r="O289" i="2"/>
  <c r="Q288" i="2"/>
  <c r="R288" i="2" s="1"/>
  <c r="O288" i="2"/>
  <c r="Q287" i="2"/>
  <c r="R287" i="2" s="1"/>
  <c r="O287" i="2"/>
  <c r="Q286" i="2"/>
  <c r="R286" i="2" s="1"/>
  <c r="O286" i="2"/>
  <c r="Q285" i="2"/>
  <c r="R285" i="2" s="1"/>
  <c r="O285" i="2"/>
  <c r="Q284" i="2"/>
  <c r="R284" i="2" s="1"/>
  <c r="O284" i="2"/>
  <c r="O283" i="2"/>
  <c r="P282" i="2"/>
  <c r="S284" i="2" s="1"/>
  <c r="L276" i="2"/>
  <c r="K276" i="2"/>
  <c r="M276" i="2" s="1"/>
  <c r="P274" i="2"/>
  <c r="Q266" i="2"/>
  <c r="R266" i="2" s="1"/>
  <c r="O266" i="2"/>
  <c r="Q265" i="2"/>
  <c r="R265" i="2" s="1"/>
  <c r="O265" i="2"/>
  <c r="Q264" i="2"/>
  <c r="R264" i="2" s="1"/>
  <c r="O264" i="2"/>
  <c r="Q263" i="2"/>
  <c r="R263" i="2" s="1"/>
  <c r="O263" i="2"/>
  <c r="Q262" i="2"/>
  <c r="R262" i="2" s="1"/>
  <c r="O262" i="2"/>
  <c r="Q261" i="2"/>
  <c r="R261" i="2" s="1"/>
  <c r="O261" i="2"/>
  <c r="O260" i="2"/>
  <c r="P259" i="2"/>
  <c r="S261" i="2" s="1"/>
  <c r="L253" i="2"/>
  <c r="K253" i="2"/>
  <c r="Q248" i="2"/>
  <c r="R248" i="2" s="1"/>
  <c r="O248" i="2"/>
  <c r="Q247" i="2"/>
  <c r="R247" i="2" s="1"/>
  <c r="O247" i="2"/>
  <c r="Q246" i="2"/>
  <c r="R246" i="2" s="1"/>
  <c r="O246" i="2"/>
  <c r="Q245" i="2"/>
  <c r="R245" i="2" s="1"/>
  <c r="O245" i="2"/>
  <c r="Q244" i="2"/>
  <c r="R244" i="2" s="1"/>
  <c r="O244" i="2"/>
  <c r="Q243" i="2"/>
  <c r="R243" i="2" s="1"/>
  <c r="O243" i="2"/>
  <c r="O242" i="2"/>
  <c r="P241" i="2"/>
  <c r="AI112" i="2" s="1"/>
  <c r="L236" i="2"/>
  <c r="K236" i="2"/>
  <c r="M236" i="2" s="1"/>
  <c r="Q231" i="2"/>
  <c r="R231" i="2" s="1"/>
  <c r="O231" i="2"/>
  <c r="Q230" i="2"/>
  <c r="R230" i="2" s="1"/>
  <c r="O230" i="2"/>
  <c r="Q229" i="2"/>
  <c r="R229" i="2" s="1"/>
  <c r="O229" i="2"/>
  <c r="Q228" i="2"/>
  <c r="R228" i="2" s="1"/>
  <c r="O228" i="2"/>
  <c r="Q227" i="2"/>
  <c r="R227" i="2" s="1"/>
  <c r="O227" i="2"/>
  <c r="Q226" i="2"/>
  <c r="R226" i="2" s="1"/>
  <c r="O226" i="2"/>
  <c r="O225" i="2"/>
  <c r="P224" i="2"/>
  <c r="Q225" i="2" s="1"/>
  <c r="R225" i="2" s="1"/>
  <c r="L220" i="2"/>
  <c r="K220" i="2"/>
  <c r="Q216" i="2"/>
  <c r="R216" i="2" s="1"/>
  <c r="O216" i="2"/>
  <c r="Q215" i="2"/>
  <c r="R215" i="2" s="1"/>
  <c r="O215" i="2"/>
  <c r="Q214" i="2"/>
  <c r="R214" i="2" s="1"/>
  <c r="O214" i="2"/>
  <c r="Q213" i="2"/>
  <c r="R213" i="2" s="1"/>
  <c r="O213" i="2"/>
  <c r="Q212" i="2"/>
  <c r="R212" i="2" s="1"/>
  <c r="O212" i="2"/>
  <c r="Q211" i="2"/>
  <c r="R211" i="2" s="1"/>
  <c r="O211" i="2"/>
  <c r="O210" i="2"/>
  <c r="P209" i="2"/>
  <c r="AG112" i="2" s="1"/>
  <c r="L205" i="2"/>
  <c r="K205" i="2"/>
  <c r="Q201" i="2"/>
  <c r="R201" i="2" s="1"/>
  <c r="O201" i="2"/>
  <c r="Q200" i="2"/>
  <c r="R200" i="2" s="1"/>
  <c r="O200" i="2"/>
  <c r="Q199" i="2"/>
  <c r="R199" i="2" s="1"/>
  <c r="O199" i="2"/>
  <c r="Q198" i="2"/>
  <c r="R198" i="2" s="1"/>
  <c r="O198" i="2"/>
  <c r="Q197" i="2"/>
  <c r="R197" i="2" s="1"/>
  <c r="O197" i="2"/>
  <c r="Q196" i="2"/>
  <c r="R196" i="2" s="1"/>
  <c r="O196" i="2"/>
  <c r="O195" i="2"/>
  <c r="P194" i="2"/>
  <c r="L190" i="2"/>
  <c r="K190" i="2"/>
  <c r="M190" i="2" s="1"/>
  <c r="Q184" i="2"/>
  <c r="R184" i="2" s="1"/>
  <c r="O184" i="2"/>
  <c r="Q183" i="2"/>
  <c r="R183" i="2" s="1"/>
  <c r="O183" i="2"/>
  <c r="Q182" i="2"/>
  <c r="R182" i="2" s="1"/>
  <c r="O182" i="2"/>
  <c r="Q181" i="2"/>
  <c r="R181" i="2" s="1"/>
  <c r="O181" i="2"/>
  <c r="Q180" i="2"/>
  <c r="R180" i="2" s="1"/>
  <c r="O180" i="2"/>
  <c r="Q179" i="2"/>
  <c r="R179" i="2" s="1"/>
  <c r="O179" i="2"/>
  <c r="O178" i="2"/>
  <c r="P177" i="2"/>
  <c r="Q178" i="2" s="1"/>
  <c r="R178" i="2" s="1"/>
  <c r="L173" i="2"/>
  <c r="K173" i="2"/>
  <c r="M173" i="2" s="1"/>
  <c r="Q167" i="2"/>
  <c r="R167" i="2" s="1"/>
  <c r="O167" i="2"/>
  <c r="Q166" i="2"/>
  <c r="R166" i="2" s="1"/>
  <c r="O166" i="2"/>
  <c r="Q165" i="2"/>
  <c r="R165" i="2" s="1"/>
  <c r="O165" i="2"/>
  <c r="Q164" i="2"/>
  <c r="R164" i="2" s="1"/>
  <c r="O164" i="2"/>
  <c r="Q163" i="2"/>
  <c r="R163" i="2" s="1"/>
  <c r="O163" i="2"/>
  <c r="Q162" i="2"/>
  <c r="R162" i="2" s="1"/>
  <c r="O162" i="2"/>
  <c r="O161" i="2"/>
  <c r="P160" i="2"/>
  <c r="Q161" i="2" s="1"/>
  <c r="R161" i="2" s="1"/>
  <c r="L156" i="2"/>
  <c r="K156" i="2"/>
  <c r="M156" i="2" s="1"/>
  <c r="Q151" i="2"/>
  <c r="R151" i="2" s="1"/>
  <c r="O151" i="2"/>
  <c r="Q150" i="2"/>
  <c r="R150" i="2" s="1"/>
  <c r="O150" i="2"/>
  <c r="Q149" i="2"/>
  <c r="R149" i="2" s="1"/>
  <c r="O149" i="2"/>
  <c r="Q148" i="2"/>
  <c r="R148" i="2" s="1"/>
  <c r="O148" i="2"/>
  <c r="Q147" i="2"/>
  <c r="R147" i="2" s="1"/>
  <c r="O147" i="2"/>
  <c r="Q146" i="2"/>
  <c r="R146" i="2" s="1"/>
  <c r="O146" i="2"/>
  <c r="O145" i="2"/>
  <c r="P144" i="2"/>
  <c r="Q145" i="2" s="1"/>
  <c r="R145" i="2" s="1"/>
  <c r="L140" i="2"/>
  <c r="K140" i="2"/>
  <c r="M140" i="2" s="1"/>
  <c r="Q134" i="2"/>
  <c r="R134" i="2" s="1"/>
  <c r="O134" i="2"/>
  <c r="Q133" i="2"/>
  <c r="R133" i="2" s="1"/>
  <c r="O133" i="2"/>
  <c r="Q132" i="2"/>
  <c r="R132" i="2" s="1"/>
  <c r="O132" i="2"/>
  <c r="Q131" i="2"/>
  <c r="R131" i="2" s="1"/>
  <c r="O131" i="2"/>
  <c r="Q130" i="2"/>
  <c r="R130" i="2" s="1"/>
  <c r="O130" i="2"/>
  <c r="Q129" i="2"/>
  <c r="R129" i="2" s="1"/>
  <c r="O129" i="2"/>
  <c r="O128" i="2"/>
  <c r="P127" i="2"/>
  <c r="Q128" i="2" s="1"/>
  <c r="R128" i="2" s="1"/>
  <c r="L123" i="2"/>
  <c r="K123" i="2"/>
  <c r="M123" i="2" s="1"/>
  <c r="Q117" i="2"/>
  <c r="R117" i="2" s="1"/>
  <c r="O117" i="2"/>
  <c r="Q116" i="2"/>
  <c r="R116" i="2" s="1"/>
  <c r="O116" i="2"/>
  <c r="Q115" i="2"/>
  <c r="R115" i="2" s="1"/>
  <c r="O115" i="2"/>
  <c r="Q114" i="2"/>
  <c r="R114" i="2" s="1"/>
  <c r="O114" i="2"/>
  <c r="Q113" i="2"/>
  <c r="R113" i="2" s="1"/>
  <c r="O113" i="2"/>
  <c r="AJ112" i="2"/>
  <c r="AB112" i="2"/>
  <c r="Q112" i="2"/>
  <c r="R112" i="2" s="1"/>
  <c r="O112" i="2"/>
  <c r="O111" i="2"/>
  <c r="P110" i="2"/>
  <c r="L106" i="2"/>
  <c r="K106" i="2"/>
  <c r="M106" i="2" s="1"/>
  <c r="Q100" i="2"/>
  <c r="R100" i="2" s="1"/>
  <c r="O100" i="2"/>
  <c r="Q99" i="2"/>
  <c r="R99" i="2" s="1"/>
  <c r="O99" i="2"/>
  <c r="Q98" i="2"/>
  <c r="R98" i="2" s="1"/>
  <c r="O98" i="2"/>
  <c r="Q97" i="2"/>
  <c r="R97" i="2" s="1"/>
  <c r="O97" i="2"/>
  <c r="Q96" i="2"/>
  <c r="R96" i="2" s="1"/>
  <c r="O96" i="2"/>
  <c r="Q95" i="2"/>
  <c r="R95" i="2" s="1"/>
  <c r="O95" i="2"/>
  <c r="O94" i="2"/>
  <c r="P93" i="2"/>
  <c r="L89" i="2"/>
  <c r="K89" i="2"/>
  <c r="M89" i="2" s="1"/>
  <c r="Q84" i="2"/>
  <c r="R84" i="2" s="1"/>
  <c r="O84" i="2"/>
  <c r="Q83" i="2"/>
  <c r="R83" i="2" s="1"/>
  <c r="O83" i="2"/>
  <c r="Q82" i="2"/>
  <c r="R82" i="2" s="1"/>
  <c r="O82" i="2"/>
  <c r="Q81" i="2"/>
  <c r="R81" i="2" s="1"/>
  <c r="O81" i="2"/>
  <c r="Q80" i="2"/>
  <c r="R80" i="2" s="1"/>
  <c r="O80" i="2"/>
  <c r="Q79" i="2"/>
  <c r="R79" i="2" s="1"/>
  <c r="O79" i="2"/>
  <c r="O78" i="2"/>
  <c r="P77" i="2"/>
  <c r="L73" i="2"/>
  <c r="K73" i="2"/>
  <c r="M73" i="2" s="1"/>
  <c r="Q67" i="2"/>
  <c r="R67" i="2" s="1"/>
  <c r="O67" i="2"/>
  <c r="Q66" i="2"/>
  <c r="R66" i="2" s="1"/>
  <c r="O66" i="2"/>
  <c r="Q65" i="2"/>
  <c r="R65" i="2" s="1"/>
  <c r="O65" i="2"/>
  <c r="Q64" i="2"/>
  <c r="R64" i="2" s="1"/>
  <c r="O64" i="2"/>
  <c r="Q63" i="2"/>
  <c r="R63" i="2" s="1"/>
  <c r="O63" i="2"/>
  <c r="Q62" i="2"/>
  <c r="R62" i="2" s="1"/>
  <c r="O62" i="2"/>
  <c r="O61" i="2"/>
  <c r="P60" i="2"/>
  <c r="Q61" i="2" s="1"/>
  <c r="R61" i="2" s="1"/>
  <c r="L56" i="2"/>
  <c r="K56" i="2"/>
  <c r="M56" i="2" s="1"/>
  <c r="N56" i="2" s="1"/>
  <c r="Q48" i="2"/>
  <c r="R48" i="2" s="1"/>
  <c r="O48" i="2"/>
  <c r="Q47" i="2"/>
  <c r="R47" i="2" s="1"/>
  <c r="O47" i="2"/>
  <c r="Q46" i="2"/>
  <c r="R46" i="2" s="1"/>
  <c r="O46" i="2"/>
  <c r="Q45" i="2"/>
  <c r="R45" i="2" s="1"/>
  <c r="O45" i="2"/>
  <c r="Q44" i="2"/>
  <c r="R44" i="2" s="1"/>
  <c r="O44" i="2"/>
  <c r="Q43" i="2"/>
  <c r="R43" i="2" s="1"/>
  <c r="O43" i="2"/>
  <c r="O42" i="2"/>
  <c r="P41" i="2"/>
  <c r="L37" i="2"/>
  <c r="K37" i="2"/>
  <c r="M37" i="2" s="1"/>
  <c r="N37" i="2" s="1"/>
  <c r="Q30" i="2"/>
  <c r="R30" i="2" s="1"/>
  <c r="O30" i="2"/>
  <c r="Q29" i="2"/>
  <c r="R29" i="2" s="1"/>
  <c r="O29" i="2"/>
  <c r="Q28" i="2"/>
  <c r="R28" i="2" s="1"/>
  <c r="O28" i="2"/>
  <c r="Q27" i="2"/>
  <c r="R27" i="2" s="1"/>
  <c r="O27" i="2"/>
  <c r="Q26" i="2"/>
  <c r="R26" i="2" s="1"/>
  <c r="O26" i="2"/>
  <c r="Q25" i="2"/>
  <c r="R25" i="2" s="1"/>
  <c r="O25" i="2"/>
  <c r="O24" i="2"/>
  <c r="P23" i="2"/>
  <c r="Q24" i="2" s="1"/>
  <c r="L18" i="2"/>
  <c r="K18" i="2"/>
  <c r="M18" i="2" s="1"/>
  <c r="Q12" i="2"/>
  <c r="R12" i="2" s="1"/>
  <c r="O12" i="2"/>
  <c r="Q11" i="2"/>
  <c r="O11" i="2"/>
  <c r="Q10" i="2"/>
  <c r="R10" i="2" s="1"/>
  <c r="O10" i="2"/>
  <c r="Q9" i="2"/>
  <c r="R9" i="2" s="1"/>
  <c r="O9" i="2"/>
  <c r="Q8" i="2"/>
  <c r="O8" i="2"/>
  <c r="Q7" i="2"/>
  <c r="O7" i="2"/>
  <c r="O6" i="2"/>
  <c r="P5" i="2"/>
  <c r="Q6" i="2" s="1"/>
  <c r="K833" i="1"/>
  <c r="J833" i="1"/>
  <c r="L833" i="1" s="1"/>
  <c r="O831" i="1"/>
  <c r="P830" i="1"/>
  <c r="P831" i="1" s="1"/>
  <c r="Q823" i="1"/>
  <c r="P823" i="1"/>
  <c r="N823" i="1"/>
  <c r="Q822" i="1"/>
  <c r="P822" i="1"/>
  <c r="N822" i="1"/>
  <c r="P821" i="1"/>
  <c r="Q821" i="1" s="1"/>
  <c r="N821" i="1"/>
  <c r="P820" i="1"/>
  <c r="Q820" i="1" s="1"/>
  <c r="N820" i="1"/>
  <c r="P819" i="1"/>
  <c r="Q819" i="1" s="1"/>
  <c r="N819" i="1"/>
  <c r="R818" i="1"/>
  <c r="P818" i="1"/>
  <c r="Q818" i="1" s="1"/>
  <c r="N818" i="1"/>
  <c r="P817" i="1"/>
  <c r="Q817" i="1" s="1"/>
  <c r="N817" i="1"/>
  <c r="L810" i="1"/>
  <c r="K810" i="1"/>
  <c r="J810" i="1"/>
  <c r="O808" i="1"/>
  <c r="P807" i="1"/>
  <c r="P808" i="1" s="1"/>
  <c r="Q800" i="1"/>
  <c r="P800" i="1"/>
  <c r="N800" i="1"/>
  <c r="P799" i="1"/>
  <c r="Q799" i="1" s="1"/>
  <c r="N799" i="1"/>
  <c r="P798" i="1"/>
  <c r="Q798" i="1" s="1"/>
  <c r="N798" i="1"/>
  <c r="P797" i="1"/>
  <c r="Q797" i="1" s="1"/>
  <c r="N797" i="1"/>
  <c r="P796" i="1"/>
  <c r="Q796" i="1" s="1"/>
  <c r="N796" i="1"/>
  <c r="R795" i="1"/>
  <c r="P795" i="1"/>
  <c r="Q795" i="1" s="1"/>
  <c r="N795" i="1"/>
  <c r="P794" i="1"/>
  <c r="Q794" i="1" s="1"/>
  <c r="N794" i="1"/>
  <c r="O793" i="1"/>
  <c r="O785" i="1"/>
  <c r="P784" i="1"/>
  <c r="P785" i="1" s="1"/>
  <c r="P777" i="1"/>
  <c r="Q777" i="1" s="1"/>
  <c r="N777" i="1"/>
  <c r="P776" i="1"/>
  <c r="Q776" i="1" s="1"/>
  <c r="N776" i="1"/>
  <c r="P775" i="1"/>
  <c r="Q775" i="1" s="1"/>
  <c r="N775" i="1"/>
  <c r="P774" i="1"/>
  <c r="Q774" i="1" s="1"/>
  <c r="N774" i="1"/>
  <c r="P773" i="1"/>
  <c r="Q773" i="1" s="1"/>
  <c r="N773" i="1"/>
  <c r="P772" i="1"/>
  <c r="Q772" i="1" s="1"/>
  <c r="N772" i="1"/>
  <c r="N771" i="1"/>
  <c r="O770" i="1"/>
  <c r="R772" i="1" s="1"/>
  <c r="L764" i="1"/>
  <c r="M764" i="1" s="1"/>
  <c r="O762" i="1"/>
  <c r="P761" i="1"/>
  <c r="P762" i="1" s="1"/>
  <c r="P754" i="1"/>
  <c r="Q754" i="1" s="1"/>
  <c r="N754" i="1"/>
  <c r="P753" i="1"/>
  <c r="Q753" i="1" s="1"/>
  <c r="N753" i="1"/>
  <c r="P752" i="1"/>
  <c r="Q752" i="1" s="1"/>
  <c r="N752" i="1"/>
  <c r="P751" i="1"/>
  <c r="Q751" i="1" s="1"/>
  <c r="N751" i="1"/>
  <c r="P750" i="1"/>
  <c r="Q750" i="1" s="1"/>
  <c r="N750" i="1"/>
  <c r="R749" i="1"/>
  <c r="P749" i="1"/>
  <c r="Q749" i="1" s="1"/>
  <c r="N749" i="1"/>
  <c r="N748" i="1"/>
  <c r="O747" i="1"/>
  <c r="P748" i="1" s="1"/>
  <c r="Q748" i="1" s="1"/>
  <c r="L741" i="1"/>
  <c r="O739" i="1"/>
  <c r="P738" i="1"/>
  <c r="P739" i="1" s="1"/>
  <c r="P731" i="1"/>
  <c r="Q731" i="1" s="1"/>
  <c r="N731" i="1"/>
  <c r="P730" i="1"/>
  <c r="Q730" i="1" s="1"/>
  <c r="N730" i="1"/>
  <c r="P729" i="1"/>
  <c r="Q729" i="1" s="1"/>
  <c r="N729" i="1"/>
  <c r="P728" i="1"/>
  <c r="Q728" i="1" s="1"/>
  <c r="N728" i="1"/>
  <c r="P727" i="1"/>
  <c r="Q727" i="1" s="1"/>
  <c r="N727" i="1"/>
  <c r="P726" i="1"/>
  <c r="Q726" i="1" s="1"/>
  <c r="N726" i="1"/>
  <c r="N725" i="1"/>
  <c r="O724" i="1"/>
  <c r="R726" i="1" s="1"/>
  <c r="L718" i="1"/>
  <c r="M718" i="1" s="1"/>
  <c r="O716" i="1"/>
  <c r="P715" i="1"/>
  <c r="P716" i="1" s="1"/>
  <c r="P708" i="1"/>
  <c r="Q708" i="1" s="1"/>
  <c r="N708" i="1"/>
  <c r="P707" i="1"/>
  <c r="Q707" i="1" s="1"/>
  <c r="N707" i="1"/>
  <c r="P706" i="1"/>
  <c r="Q706" i="1" s="1"/>
  <c r="N706" i="1"/>
  <c r="P705" i="1"/>
  <c r="Q705" i="1" s="1"/>
  <c r="N705" i="1"/>
  <c r="P704" i="1"/>
  <c r="Q704" i="1" s="1"/>
  <c r="N704" i="1"/>
  <c r="P703" i="1"/>
  <c r="Q703" i="1" s="1"/>
  <c r="N703" i="1"/>
  <c r="N702" i="1"/>
  <c r="O701" i="1"/>
  <c r="P702" i="1" s="1"/>
  <c r="Q702" i="1" s="1"/>
  <c r="J695" i="1"/>
  <c r="L695" i="1" s="1"/>
  <c r="O693" i="1"/>
  <c r="P685" i="1"/>
  <c r="Q685" i="1" s="1"/>
  <c r="N685" i="1"/>
  <c r="P684" i="1"/>
  <c r="Q684" i="1" s="1"/>
  <c r="N684" i="1"/>
  <c r="P683" i="1"/>
  <c r="Q683" i="1" s="1"/>
  <c r="N683" i="1"/>
  <c r="P682" i="1"/>
  <c r="Q682" i="1" s="1"/>
  <c r="N682" i="1"/>
  <c r="P681" i="1"/>
  <c r="Q681" i="1" s="1"/>
  <c r="N681" i="1"/>
  <c r="P680" i="1"/>
  <c r="Q680" i="1" s="1"/>
  <c r="N680" i="1"/>
  <c r="N679" i="1"/>
  <c r="O678" i="1"/>
  <c r="L672" i="1"/>
  <c r="O670" i="1"/>
  <c r="P669" i="1"/>
  <c r="P670" i="1" s="1"/>
  <c r="P662" i="1"/>
  <c r="Q662" i="1" s="1"/>
  <c r="N662" i="1"/>
  <c r="P661" i="1"/>
  <c r="Q661" i="1" s="1"/>
  <c r="N661" i="1"/>
  <c r="P660" i="1"/>
  <c r="Q660" i="1" s="1"/>
  <c r="N660" i="1"/>
  <c r="P659" i="1"/>
  <c r="Q659" i="1" s="1"/>
  <c r="N659" i="1"/>
  <c r="P658" i="1"/>
  <c r="Q658" i="1" s="1"/>
  <c r="N658" i="1"/>
  <c r="P657" i="1"/>
  <c r="Q657" i="1" s="1"/>
  <c r="N657" i="1"/>
  <c r="N656" i="1"/>
  <c r="O655" i="1"/>
  <c r="P656" i="1" s="1"/>
  <c r="Q656" i="1" s="1"/>
  <c r="K649" i="1"/>
  <c r="J649" i="1"/>
  <c r="L649" i="1" s="1"/>
  <c r="M649" i="1" s="1"/>
  <c r="O647" i="1"/>
  <c r="P646" i="1"/>
  <c r="P647" i="1" s="1"/>
  <c r="P639" i="1"/>
  <c r="Q639" i="1" s="1"/>
  <c r="N639" i="1"/>
  <c r="P638" i="1"/>
  <c r="Q638" i="1" s="1"/>
  <c r="N638" i="1"/>
  <c r="P637" i="1"/>
  <c r="Q637" i="1" s="1"/>
  <c r="N637" i="1"/>
  <c r="P636" i="1"/>
  <c r="Q636" i="1" s="1"/>
  <c r="N636" i="1"/>
  <c r="P635" i="1"/>
  <c r="Q635" i="1" s="1"/>
  <c r="N635" i="1"/>
  <c r="P634" i="1"/>
  <c r="Q634" i="1" s="1"/>
  <c r="N634" i="1"/>
  <c r="N633" i="1"/>
  <c r="O632" i="1"/>
  <c r="K626" i="1"/>
  <c r="J626" i="1"/>
  <c r="L626" i="1" s="1"/>
  <c r="O624" i="1"/>
  <c r="P623" i="1"/>
  <c r="P624" i="1" s="1"/>
  <c r="P616" i="1"/>
  <c r="Q616" i="1" s="1"/>
  <c r="N616" i="1"/>
  <c r="P615" i="1"/>
  <c r="Q615" i="1" s="1"/>
  <c r="N615" i="1"/>
  <c r="P614" i="1"/>
  <c r="Q614" i="1" s="1"/>
  <c r="N614" i="1"/>
  <c r="P613" i="1"/>
  <c r="Q613" i="1" s="1"/>
  <c r="N613" i="1"/>
  <c r="P612" i="1"/>
  <c r="Q612" i="1" s="1"/>
  <c r="N612" i="1"/>
  <c r="P611" i="1"/>
  <c r="Q611" i="1" s="1"/>
  <c r="N611" i="1"/>
  <c r="P610" i="1"/>
  <c r="Q610" i="1" s="1"/>
  <c r="N610" i="1"/>
  <c r="O609" i="1"/>
  <c r="R611" i="1" s="1"/>
  <c r="K603" i="1"/>
  <c r="J603" i="1"/>
  <c r="L603" i="1" s="1"/>
  <c r="M603" i="1" s="1"/>
  <c r="O601" i="1"/>
  <c r="P600" i="1"/>
  <c r="P601" i="1" s="1"/>
  <c r="P593" i="1"/>
  <c r="Q593" i="1" s="1"/>
  <c r="N593" i="1"/>
  <c r="P592" i="1"/>
  <c r="Q592" i="1" s="1"/>
  <c r="N592" i="1"/>
  <c r="P591" i="1"/>
  <c r="Q591" i="1" s="1"/>
  <c r="N591" i="1"/>
  <c r="Q590" i="1"/>
  <c r="P590" i="1"/>
  <c r="N590" i="1"/>
  <c r="P589" i="1"/>
  <c r="Q589" i="1" s="1"/>
  <c r="N589" i="1"/>
  <c r="P588" i="1"/>
  <c r="Q588" i="1" s="1"/>
  <c r="N588" i="1"/>
  <c r="N587" i="1"/>
  <c r="O586" i="1"/>
  <c r="K580" i="1"/>
  <c r="J580" i="1"/>
  <c r="L580" i="1" s="1"/>
  <c r="M580" i="1" s="1"/>
  <c r="O578" i="1"/>
  <c r="P577" i="1"/>
  <c r="P578" i="1" s="1"/>
  <c r="P570" i="1"/>
  <c r="Q570" i="1" s="1"/>
  <c r="N570" i="1"/>
  <c r="P569" i="1"/>
  <c r="Q569" i="1" s="1"/>
  <c r="N569" i="1"/>
  <c r="P568" i="1"/>
  <c r="Q568" i="1" s="1"/>
  <c r="N568" i="1"/>
  <c r="P567" i="1"/>
  <c r="Q567" i="1" s="1"/>
  <c r="N567" i="1"/>
  <c r="P566" i="1"/>
  <c r="Q566" i="1" s="1"/>
  <c r="N566" i="1"/>
  <c r="P565" i="1"/>
  <c r="Q565" i="1" s="1"/>
  <c r="N565" i="1"/>
  <c r="N564" i="1"/>
  <c r="O563" i="1"/>
  <c r="P564" i="1" s="1"/>
  <c r="Q564" i="1" s="1"/>
  <c r="K557" i="1"/>
  <c r="J557" i="1"/>
  <c r="L557" i="1" s="1"/>
  <c r="P555" i="1"/>
  <c r="O555" i="1"/>
  <c r="P554" i="1"/>
  <c r="P547" i="1"/>
  <c r="Q547" i="1" s="1"/>
  <c r="N547" i="1"/>
  <c r="P546" i="1"/>
  <c r="Q546" i="1" s="1"/>
  <c r="N546" i="1"/>
  <c r="P545" i="1"/>
  <c r="Q545" i="1" s="1"/>
  <c r="N545" i="1"/>
  <c r="P544" i="1"/>
  <c r="Q544" i="1" s="1"/>
  <c r="N544" i="1"/>
  <c r="P543" i="1"/>
  <c r="Q543" i="1" s="1"/>
  <c r="N543" i="1"/>
  <c r="P542" i="1"/>
  <c r="Q542" i="1" s="1"/>
  <c r="N542" i="1"/>
  <c r="N541" i="1"/>
  <c r="O540" i="1"/>
  <c r="R542" i="1" s="1"/>
  <c r="K534" i="1"/>
  <c r="J534" i="1"/>
  <c r="L534" i="1" s="1"/>
  <c r="M534" i="1" s="1"/>
  <c r="P532" i="1"/>
  <c r="O532" i="1"/>
  <c r="P531" i="1"/>
  <c r="P524" i="1"/>
  <c r="Q524" i="1" s="1"/>
  <c r="N524" i="1"/>
  <c r="P523" i="1"/>
  <c r="Q523" i="1" s="1"/>
  <c r="N523" i="1"/>
  <c r="P522" i="1"/>
  <c r="Q522" i="1" s="1"/>
  <c r="N522" i="1"/>
  <c r="P521" i="1"/>
  <c r="Q521" i="1" s="1"/>
  <c r="N521" i="1"/>
  <c r="P520" i="1"/>
  <c r="Q520" i="1" s="1"/>
  <c r="N520" i="1"/>
  <c r="P519" i="1"/>
  <c r="Q519" i="1" s="1"/>
  <c r="N519" i="1"/>
  <c r="N518" i="1"/>
  <c r="O517" i="1"/>
  <c r="R519" i="1" s="1"/>
  <c r="K511" i="1"/>
  <c r="J511" i="1"/>
  <c r="L511" i="1" s="1"/>
  <c r="M511" i="1" s="1"/>
  <c r="O509" i="1"/>
  <c r="P508" i="1"/>
  <c r="P509" i="1" s="1"/>
  <c r="P501" i="1"/>
  <c r="Q501" i="1" s="1"/>
  <c r="N501" i="1"/>
  <c r="P500" i="1"/>
  <c r="Q500" i="1" s="1"/>
  <c r="N500" i="1"/>
  <c r="P499" i="1"/>
  <c r="Q499" i="1" s="1"/>
  <c r="N499" i="1"/>
  <c r="P498" i="1"/>
  <c r="Q498" i="1" s="1"/>
  <c r="N498" i="1"/>
  <c r="P497" i="1"/>
  <c r="Q497" i="1" s="1"/>
  <c r="N497" i="1"/>
  <c r="P496" i="1"/>
  <c r="Q496" i="1" s="1"/>
  <c r="N496" i="1"/>
  <c r="N495" i="1"/>
  <c r="O494" i="1"/>
  <c r="R496" i="1" s="1"/>
  <c r="K488" i="1"/>
  <c r="J488" i="1"/>
  <c r="L488" i="1" s="1"/>
  <c r="M488" i="1" s="1"/>
  <c r="P486" i="1"/>
  <c r="O486" i="1"/>
  <c r="P485" i="1"/>
  <c r="P478" i="1"/>
  <c r="Q478" i="1" s="1"/>
  <c r="N478" i="1"/>
  <c r="P477" i="1"/>
  <c r="Q477" i="1" s="1"/>
  <c r="N477" i="1"/>
  <c r="P476" i="1"/>
  <c r="Q476" i="1" s="1"/>
  <c r="N476" i="1"/>
  <c r="P475" i="1"/>
  <c r="Q475" i="1" s="1"/>
  <c r="N475" i="1"/>
  <c r="P474" i="1"/>
  <c r="Q474" i="1" s="1"/>
  <c r="N474" i="1"/>
  <c r="P473" i="1"/>
  <c r="Q473" i="1" s="1"/>
  <c r="N473" i="1"/>
  <c r="N472" i="1"/>
  <c r="O471" i="1"/>
  <c r="R473" i="1" s="1"/>
  <c r="K465" i="1"/>
  <c r="J465" i="1"/>
  <c r="L465" i="1" s="1"/>
  <c r="M465" i="1" s="1"/>
  <c r="O463" i="1"/>
  <c r="P455" i="1"/>
  <c r="Q455" i="1" s="1"/>
  <c r="N455" i="1"/>
  <c r="P454" i="1"/>
  <c r="Q454" i="1" s="1"/>
  <c r="N454" i="1"/>
  <c r="P453" i="1"/>
  <c r="Q453" i="1" s="1"/>
  <c r="N453" i="1"/>
  <c r="P452" i="1"/>
  <c r="Q452" i="1" s="1"/>
  <c r="N452" i="1"/>
  <c r="P451" i="1"/>
  <c r="Q451" i="1" s="1"/>
  <c r="N451" i="1"/>
  <c r="P450" i="1"/>
  <c r="Q450" i="1" s="1"/>
  <c r="N450" i="1"/>
  <c r="N449" i="1"/>
  <c r="O448" i="1"/>
  <c r="K442" i="1"/>
  <c r="J442" i="1"/>
  <c r="L442" i="1" s="1"/>
  <c r="M442" i="1" s="1"/>
  <c r="O440" i="1"/>
  <c r="P439" i="1"/>
  <c r="P440" i="1" s="1"/>
  <c r="P432" i="1"/>
  <c r="Q432" i="1" s="1"/>
  <c r="N432" i="1"/>
  <c r="P431" i="1"/>
  <c r="Q431" i="1" s="1"/>
  <c r="N431" i="1"/>
  <c r="P430" i="1"/>
  <c r="Q430" i="1" s="1"/>
  <c r="N430" i="1"/>
  <c r="P429" i="1"/>
  <c r="Q429" i="1" s="1"/>
  <c r="N429" i="1"/>
  <c r="P428" i="1"/>
  <c r="Q428" i="1" s="1"/>
  <c r="N428" i="1"/>
  <c r="P427" i="1"/>
  <c r="Q427" i="1" s="1"/>
  <c r="N427" i="1"/>
  <c r="N426" i="1"/>
  <c r="O425" i="1"/>
  <c r="K419" i="1"/>
  <c r="M419" i="1" s="1"/>
  <c r="J419" i="1"/>
  <c r="L419" i="1" s="1"/>
  <c r="O417" i="1"/>
  <c r="N409" i="1"/>
  <c r="P408" i="1"/>
  <c r="Q408" i="1" s="1"/>
  <c r="N408" i="1"/>
  <c r="P407" i="1"/>
  <c r="Q407" i="1" s="1"/>
  <c r="N407" i="1"/>
  <c r="P406" i="1"/>
  <c r="Q406" i="1" s="1"/>
  <c r="N406" i="1"/>
  <c r="P405" i="1"/>
  <c r="Q405" i="1" s="1"/>
  <c r="N405" i="1"/>
  <c r="P404" i="1"/>
  <c r="Q404" i="1" s="1"/>
  <c r="N404" i="1"/>
  <c r="N403" i="1"/>
  <c r="O402" i="1"/>
  <c r="P403" i="1" s="1"/>
  <c r="Q403" i="1" s="1"/>
  <c r="K396" i="1"/>
  <c r="J396" i="1"/>
  <c r="L396" i="1" s="1"/>
  <c r="M396" i="1" s="1"/>
  <c r="O394" i="1"/>
  <c r="P386" i="1"/>
  <c r="Q386" i="1" s="1"/>
  <c r="N386" i="1"/>
  <c r="P385" i="1"/>
  <c r="Q385" i="1" s="1"/>
  <c r="N385" i="1"/>
  <c r="P384" i="1"/>
  <c r="Q384" i="1" s="1"/>
  <c r="N384" i="1"/>
  <c r="P383" i="1"/>
  <c r="Q383" i="1" s="1"/>
  <c r="N383" i="1"/>
  <c r="P382" i="1"/>
  <c r="Q382" i="1" s="1"/>
  <c r="N382" i="1"/>
  <c r="Q381" i="1"/>
  <c r="P381" i="1"/>
  <c r="N381" i="1"/>
  <c r="N380" i="1"/>
  <c r="O379" i="1"/>
  <c r="P380" i="1" s="1"/>
  <c r="Q380" i="1" s="1"/>
  <c r="K373" i="1"/>
  <c r="J373" i="1"/>
  <c r="L373" i="1" s="1"/>
  <c r="M373" i="1" s="1"/>
  <c r="O371" i="1"/>
  <c r="P363" i="1"/>
  <c r="Q363" i="1" s="1"/>
  <c r="N363" i="1"/>
  <c r="Q362" i="1"/>
  <c r="P362" i="1"/>
  <c r="N362" i="1"/>
  <c r="P361" i="1"/>
  <c r="Q361" i="1" s="1"/>
  <c r="N361" i="1"/>
  <c r="P360" i="1"/>
  <c r="Q360" i="1" s="1"/>
  <c r="N360" i="1"/>
  <c r="P359" i="1"/>
  <c r="Q359" i="1" s="1"/>
  <c r="N359" i="1"/>
  <c r="R358" i="1"/>
  <c r="P358" i="1"/>
  <c r="Q358" i="1" s="1"/>
  <c r="N358" i="1"/>
  <c r="N357" i="1"/>
  <c r="O356" i="1"/>
  <c r="P357" i="1" s="1"/>
  <c r="Q357" i="1" s="1"/>
  <c r="K350" i="1"/>
  <c r="J350" i="1"/>
  <c r="P347" i="1" s="1"/>
  <c r="P348" i="1" s="1"/>
  <c r="O348" i="1"/>
  <c r="P340" i="1"/>
  <c r="Q340" i="1" s="1"/>
  <c r="N340" i="1"/>
  <c r="P339" i="1"/>
  <c r="Q339" i="1" s="1"/>
  <c r="N339" i="1"/>
  <c r="Q338" i="1"/>
  <c r="P338" i="1"/>
  <c r="N338" i="1"/>
  <c r="P337" i="1"/>
  <c r="Q337" i="1" s="1"/>
  <c r="N337" i="1"/>
  <c r="P336" i="1"/>
  <c r="Q336" i="1" s="1"/>
  <c r="N336" i="1"/>
  <c r="P335" i="1"/>
  <c r="Q335" i="1" s="1"/>
  <c r="N335" i="1"/>
  <c r="N334" i="1"/>
  <c r="O333" i="1"/>
  <c r="P334" i="1" s="1"/>
  <c r="Q334" i="1" s="1"/>
  <c r="K327" i="1"/>
  <c r="J327" i="1"/>
  <c r="L327" i="1" s="1"/>
  <c r="M327" i="1" s="1"/>
  <c r="O325" i="1"/>
  <c r="P317" i="1"/>
  <c r="Q317" i="1" s="1"/>
  <c r="N317" i="1"/>
  <c r="P316" i="1"/>
  <c r="Q316" i="1" s="1"/>
  <c r="N316" i="1"/>
  <c r="P315" i="1"/>
  <c r="Q315" i="1" s="1"/>
  <c r="N315" i="1"/>
  <c r="P314" i="1"/>
  <c r="Q314" i="1" s="1"/>
  <c r="N314" i="1"/>
  <c r="P313" i="1"/>
  <c r="Q313" i="1" s="1"/>
  <c r="N313" i="1"/>
  <c r="P312" i="1"/>
  <c r="Q312" i="1" s="1"/>
  <c r="N312" i="1"/>
  <c r="N311" i="1"/>
  <c r="O310" i="1"/>
  <c r="L304" i="1"/>
  <c r="K304" i="1"/>
  <c r="J304" i="1"/>
  <c r="P301" i="1" s="1"/>
  <c r="P302" i="1" s="1"/>
  <c r="O302" i="1"/>
  <c r="P294" i="1"/>
  <c r="Q294" i="1" s="1"/>
  <c r="N294" i="1"/>
  <c r="P293" i="1"/>
  <c r="Q293" i="1" s="1"/>
  <c r="N293" i="1"/>
  <c r="P292" i="1"/>
  <c r="Q292" i="1" s="1"/>
  <c r="N292" i="1"/>
  <c r="P291" i="1"/>
  <c r="Q291" i="1" s="1"/>
  <c r="N291" i="1"/>
  <c r="P290" i="1"/>
  <c r="Q290" i="1" s="1"/>
  <c r="N290" i="1"/>
  <c r="Q289" i="1"/>
  <c r="P289" i="1"/>
  <c r="N289" i="1"/>
  <c r="N288" i="1"/>
  <c r="O287" i="1"/>
  <c r="P288" i="1" s="1"/>
  <c r="Q288" i="1" s="1"/>
  <c r="K281" i="1"/>
  <c r="J281" i="1"/>
  <c r="L281" i="1" s="1"/>
  <c r="M281" i="1" s="1"/>
  <c r="O279" i="1"/>
  <c r="P271" i="1"/>
  <c r="Q271" i="1" s="1"/>
  <c r="N271" i="1"/>
  <c r="P270" i="1"/>
  <c r="Q270" i="1" s="1"/>
  <c r="N270" i="1"/>
  <c r="P269" i="1"/>
  <c r="Q269" i="1" s="1"/>
  <c r="N269" i="1"/>
  <c r="P268" i="1"/>
  <c r="Q268" i="1" s="1"/>
  <c r="N268" i="1"/>
  <c r="Q267" i="1"/>
  <c r="P267" i="1"/>
  <c r="N267" i="1"/>
  <c r="P266" i="1"/>
  <c r="Q266" i="1" s="1"/>
  <c r="N266" i="1"/>
  <c r="N265" i="1"/>
  <c r="O264" i="1"/>
  <c r="R266" i="1" s="1"/>
  <c r="K258" i="1"/>
  <c r="J258" i="1"/>
  <c r="L258" i="1" s="1"/>
  <c r="M258" i="1" s="1"/>
  <c r="O256" i="1"/>
  <c r="P255" i="1"/>
  <c r="P256" i="1" s="1"/>
  <c r="P248" i="1"/>
  <c r="Q248" i="1" s="1"/>
  <c r="N248" i="1"/>
  <c r="P247" i="1"/>
  <c r="Q247" i="1" s="1"/>
  <c r="N247" i="1"/>
  <c r="P246" i="1"/>
  <c r="Q246" i="1" s="1"/>
  <c r="N246" i="1"/>
  <c r="P245" i="1"/>
  <c r="Q245" i="1" s="1"/>
  <c r="N245" i="1"/>
  <c r="Q244" i="1"/>
  <c r="P244" i="1"/>
  <c r="N244" i="1"/>
  <c r="P243" i="1"/>
  <c r="Q243" i="1" s="1"/>
  <c r="N243" i="1"/>
  <c r="N242" i="1"/>
  <c r="O241" i="1"/>
  <c r="R243" i="1" s="1"/>
  <c r="K235" i="1"/>
  <c r="J235" i="1"/>
  <c r="L235" i="1" s="1"/>
  <c r="M235" i="1" s="1"/>
  <c r="P233" i="1"/>
  <c r="Q233" i="1" s="1"/>
  <c r="N233" i="1"/>
  <c r="P232" i="1"/>
  <c r="Q232" i="1" s="1"/>
  <c r="N232" i="1"/>
  <c r="P231" i="1"/>
  <c r="Q231" i="1" s="1"/>
  <c r="N231" i="1"/>
  <c r="P230" i="1"/>
  <c r="Q230" i="1" s="1"/>
  <c r="N230" i="1"/>
  <c r="P229" i="1"/>
  <c r="Q229" i="1" s="1"/>
  <c r="N229" i="1"/>
  <c r="P228" i="1"/>
  <c r="Q228" i="1" s="1"/>
  <c r="N228" i="1"/>
  <c r="Q227" i="1"/>
  <c r="P227" i="1"/>
  <c r="N227" i="1"/>
  <c r="O226" i="1"/>
  <c r="K222" i="1"/>
  <c r="J222" i="1"/>
  <c r="L222" i="1" s="1"/>
  <c r="M222" i="1" s="1"/>
  <c r="P216" i="1"/>
  <c r="Q216" i="1" s="1"/>
  <c r="N216" i="1"/>
  <c r="P215" i="1"/>
  <c r="Q215" i="1" s="1"/>
  <c r="N215" i="1"/>
  <c r="P214" i="1"/>
  <c r="Q214" i="1" s="1"/>
  <c r="N214" i="1"/>
  <c r="P213" i="1"/>
  <c r="Q213" i="1" s="1"/>
  <c r="N213" i="1"/>
  <c r="P212" i="1"/>
  <c r="Q212" i="1" s="1"/>
  <c r="N212" i="1"/>
  <c r="P211" i="1"/>
  <c r="Q211" i="1" s="1"/>
  <c r="N211" i="1"/>
  <c r="P210" i="1"/>
  <c r="Q210" i="1" s="1"/>
  <c r="N210" i="1"/>
  <c r="O209" i="1"/>
  <c r="K205" i="1"/>
  <c r="J205" i="1"/>
  <c r="P200" i="1"/>
  <c r="Q200" i="1" s="1"/>
  <c r="N200" i="1"/>
  <c r="P199" i="1"/>
  <c r="Q199" i="1" s="1"/>
  <c r="N199" i="1"/>
  <c r="P198" i="1"/>
  <c r="Q198" i="1" s="1"/>
  <c r="N198" i="1"/>
  <c r="P197" i="1"/>
  <c r="Q197" i="1" s="1"/>
  <c r="N197" i="1"/>
  <c r="P196" i="1"/>
  <c r="Q196" i="1" s="1"/>
  <c r="N196" i="1"/>
  <c r="P195" i="1"/>
  <c r="Q195" i="1" s="1"/>
  <c r="N195" i="1"/>
  <c r="N194" i="1"/>
  <c r="O193" i="1"/>
  <c r="AF106" i="1" s="1"/>
  <c r="K189" i="1"/>
  <c r="J189" i="1"/>
  <c r="L189" i="1" s="1"/>
  <c r="M189" i="1" s="1"/>
  <c r="P183" i="1"/>
  <c r="Q183" i="1" s="1"/>
  <c r="N183" i="1"/>
  <c r="P182" i="1"/>
  <c r="Q182" i="1" s="1"/>
  <c r="N182" i="1"/>
  <c r="Q181" i="1"/>
  <c r="P181" i="1"/>
  <c r="N181" i="1"/>
  <c r="P180" i="1"/>
  <c r="Q180" i="1" s="1"/>
  <c r="N180" i="1"/>
  <c r="P179" i="1"/>
  <c r="Q179" i="1" s="1"/>
  <c r="N179" i="1"/>
  <c r="P178" i="1"/>
  <c r="Q178" i="1" s="1"/>
  <c r="N178" i="1"/>
  <c r="N177" i="1"/>
  <c r="O176" i="1"/>
  <c r="P177" i="1" s="1"/>
  <c r="Q177" i="1" s="1"/>
  <c r="K172" i="1"/>
  <c r="J172" i="1"/>
  <c r="L172" i="1" s="1"/>
  <c r="P170" i="1"/>
  <c r="Q170" i="1" s="1"/>
  <c r="N170" i="1"/>
  <c r="P169" i="1"/>
  <c r="Q169" i="1" s="1"/>
  <c r="N169" i="1"/>
  <c r="P168" i="1"/>
  <c r="Q168" i="1" s="1"/>
  <c r="N168" i="1"/>
  <c r="P167" i="1"/>
  <c r="Q167" i="1" s="1"/>
  <c r="N167" i="1"/>
  <c r="P166" i="1"/>
  <c r="Q166" i="1" s="1"/>
  <c r="N166" i="1"/>
  <c r="P165" i="1"/>
  <c r="Q165" i="1" s="1"/>
  <c r="N165" i="1"/>
  <c r="N164" i="1"/>
  <c r="O163" i="1"/>
  <c r="P164" i="1" s="1"/>
  <c r="Q164" i="1" s="1"/>
  <c r="K159" i="1"/>
  <c r="J159" i="1"/>
  <c r="L159" i="1" s="1"/>
  <c r="M159" i="1" s="1"/>
  <c r="P155" i="1"/>
  <c r="Q155" i="1" s="1"/>
  <c r="N155" i="1"/>
  <c r="P154" i="1"/>
  <c r="Q154" i="1" s="1"/>
  <c r="N154" i="1"/>
  <c r="P153" i="1"/>
  <c r="Q153" i="1" s="1"/>
  <c r="N153" i="1"/>
  <c r="Q152" i="1"/>
  <c r="P152" i="1"/>
  <c r="N152" i="1"/>
  <c r="P151" i="1"/>
  <c r="Q151" i="1" s="1"/>
  <c r="N151" i="1"/>
  <c r="P150" i="1"/>
  <c r="Q150" i="1" s="1"/>
  <c r="N150" i="1"/>
  <c r="N149" i="1"/>
  <c r="O148" i="1"/>
  <c r="K144" i="1"/>
  <c r="J144" i="1"/>
  <c r="L144" i="1" s="1"/>
  <c r="M144" i="1" s="1"/>
  <c r="Q139" i="1"/>
  <c r="P139" i="1"/>
  <c r="N139" i="1"/>
  <c r="P138" i="1"/>
  <c r="Q138" i="1" s="1"/>
  <c r="N138" i="1"/>
  <c r="P137" i="1"/>
  <c r="Q137" i="1" s="1"/>
  <c r="N137" i="1"/>
  <c r="P136" i="1"/>
  <c r="Q136" i="1" s="1"/>
  <c r="N136" i="1"/>
  <c r="P135" i="1"/>
  <c r="Q135" i="1" s="1"/>
  <c r="N135" i="1"/>
  <c r="P134" i="1"/>
  <c r="Q134" i="1" s="1"/>
  <c r="N134" i="1"/>
  <c r="N133" i="1"/>
  <c r="O132" i="1"/>
  <c r="P133" i="1" s="1"/>
  <c r="Q133" i="1" s="1"/>
  <c r="K128" i="1"/>
  <c r="J128" i="1"/>
  <c r="L128" i="1" s="1"/>
  <c r="M128" i="1" s="1"/>
  <c r="P125" i="1"/>
  <c r="Q125" i="1" s="1"/>
  <c r="N125" i="1"/>
  <c r="P124" i="1"/>
  <c r="Q124" i="1" s="1"/>
  <c r="N124" i="1"/>
  <c r="P123" i="1"/>
  <c r="Q123" i="1" s="1"/>
  <c r="N123" i="1"/>
  <c r="P122" i="1"/>
  <c r="Q122" i="1" s="1"/>
  <c r="N122" i="1"/>
  <c r="P121" i="1"/>
  <c r="Q121" i="1" s="1"/>
  <c r="N121" i="1"/>
  <c r="P120" i="1"/>
  <c r="Q120" i="1" s="1"/>
  <c r="N120" i="1"/>
  <c r="N119" i="1"/>
  <c r="O118" i="1"/>
  <c r="K114" i="1"/>
  <c r="J114" i="1"/>
  <c r="L114" i="1" s="1"/>
  <c r="P110" i="1"/>
  <c r="Q110" i="1" s="1"/>
  <c r="N110" i="1"/>
  <c r="P109" i="1"/>
  <c r="Q109" i="1" s="1"/>
  <c r="N109" i="1"/>
  <c r="P108" i="1"/>
  <c r="Q108" i="1" s="1"/>
  <c r="N108" i="1"/>
  <c r="P107" i="1"/>
  <c r="Q107" i="1" s="1"/>
  <c r="N107" i="1"/>
  <c r="AI106" i="1"/>
  <c r="AH106" i="1"/>
  <c r="AG106" i="1"/>
  <c r="P106" i="1"/>
  <c r="Q106" i="1" s="1"/>
  <c r="N106" i="1"/>
  <c r="P105" i="1"/>
  <c r="Q105" i="1" s="1"/>
  <c r="N105" i="1"/>
  <c r="N104" i="1"/>
  <c r="O103" i="1"/>
  <c r="P104" i="1" s="1"/>
  <c r="Q104" i="1" s="1"/>
  <c r="K99" i="1"/>
  <c r="J99" i="1"/>
  <c r="L99" i="1" s="1"/>
  <c r="M99" i="1" s="1"/>
  <c r="P95" i="1"/>
  <c r="Q95" i="1" s="1"/>
  <c r="N95" i="1"/>
  <c r="P94" i="1"/>
  <c r="Q94" i="1" s="1"/>
  <c r="N94" i="1"/>
  <c r="P93" i="1"/>
  <c r="Q93" i="1" s="1"/>
  <c r="N93" i="1"/>
  <c r="Q92" i="1"/>
  <c r="P92" i="1"/>
  <c r="N92" i="1"/>
  <c r="P91" i="1"/>
  <c r="Q91" i="1" s="1"/>
  <c r="N91" i="1"/>
  <c r="P90" i="1"/>
  <c r="Q90" i="1" s="1"/>
  <c r="N90" i="1"/>
  <c r="N89" i="1"/>
  <c r="O88" i="1"/>
  <c r="L84" i="1"/>
  <c r="K84" i="1"/>
  <c r="J84" i="1"/>
  <c r="P77" i="1"/>
  <c r="Q77" i="1" s="1"/>
  <c r="N77" i="1"/>
  <c r="P76" i="1"/>
  <c r="Q76" i="1" s="1"/>
  <c r="N76" i="1"/>
  <c r="P75" i="1"/>
  <c r="Q75" i="1" s="1"/>
  <c r="N75" i="1"/>
  <c r="P74" i="1"/>
  <c r="Q74" i="1" s="1"/>
  <c r="N74" i="1"/>
  <c r="P73" i="1"/>
  <c r="Q73" i="1" s="1"/>
  <c r="N73" i="1"/>
  <c r="P72" i="1"/>
  <c r="Q72" i="1" s="1"/>
  <c r="N72" i="1"/>
  <c r="N71" i="1"/>
  <c r="O70" i="1"/>
  <c r="K66" i="1"/>
  <c r="J66" i="1"/>
  <c r="L66" i="1" s="1"/>
  <c r="M66" i="1" s="1"/>
  <c r="P62" i="1"/>
  <c r="Q62" i="1" s="1"/>
  <c r="N62" i="1"/>
  <c r="P61" i="1"/>
  <c r="Q61" i="1" s="1"/>
  <c r="N61" i="1"/>
  <c r="P60" i="1"/>
  <c r="Q60" i="1" s="1"/>
  <c r="N60" i="1"/>
  <c r="P59" i="1"/>
  <c r="Q59" i="1" s="1"/>
  <c r="N59" i="1"/>
  <c r="P58" i="1"/>
  <c r="Q58" i="1" s="1"/>
  <c r="N58" i="1"/>
  <c r="P57" i="1"/>
  <c r="Q57" i="1" s="1"/>
  <c r="N57" i="1"/>
  <c r="N56" i="1"/>
  <c r="O55" i="1"/>
  <c r="K51" i="1"/>
  <c r="J51" i="1"/>
  <c r="L51" i="1" s="1"/>
  <c r="P46" i="1"/>
  <c r="Q46" i="1" s="1"/>
  <c r="N46" i="1"/>
  <c r="P45" i="1"/>
  <c r="Q45" i="1" s="1"/>
  <c r="N45" i="1"/>
  <c r="P44" i="1"/>
  <c r="Q44" i="1" s="1"/>
  <c r="N44" i="1"/>
  <c r="P43" i="1"/>
  <c r="Q43" i="1" s="1"/>
  <c r="N43" i="1"/>
  <c r="P42" i="1"/>
  <c r="Q42" i="1" s="1"/>
  <c r="N42" i="1"/>
  <c r="P41" i="1"/>
  <c r="Q41" i="1" s="1"/>
  <c r="N41" i="1"/>
  <c r="N40" i="1"/>
  <c r="O39" i="1"/>
  <c r="P40" i="1" s="1"/>
  <c r="Q40" i="1" s="1"/>
  <c r="K35" i="1"/>
  <c r="J35" i="1"/>
  <c r="L35" i="1" s="1"/>
  <c r="M35" i="1" s="1"/>
  <c r="P30" i="1"/>
  <c r="Q30" i="1" s="1"/>
  <c r="N30" i="1"/>
  <c r="P29" i="1"/>
  <c r="Q29" i="1" s="1"/>
  <c r="N29" i="1"/>
  <c r="P28" i="1"/>
  <c r="Q28" i="1" s="1"/>
  <c r="N28" i="1"/>
  <c r="Q27" i="1"/>
  <c r="P27" i="1"/>
  <c r="N27" i="1"/>
  <c r="P26" i="1"/>
  <c r="Q26" i="1" s="1"/>
  <c r="N26" i="1"/>
  <c r="P25" i="1"/>
  <c r="N25" i="1"/>
  <c r="N24" i="1"/>
  <c r="O23" i="1"/>
  <c r="K18" i="1"/>
  <c r="J18" i="1"/>
  <c r="L18" i="1" s="1"/>
  <c r="P12" i="1"/>
  <c r="Q12" i="1" s="1"/>
  <c r="N12" i="1"/>
  <c r="P11" i="1"/>
  <c r="Q11" i="1" s="1"/>
  <c r="N11" i="1"/>
  <c r="P10" i="1"/>
  <c r="N10" i="1"/>
  <c r="P9" i="1"/>
  <c r="Q9" i="1" s="1"/>
  <c r="N9" i="1"/>
  <c r="P8" i="1"/>
  <c r="N8" i="1"/>
  <c r="P7" i="1"/>
  <c r="N7" i="1"/>
  <c r="N6" i="1"/>
  <c r="O5" i="1"/>
  <c r="O527" i="3" l="1"/>
  <c r="O296" i="3"/>
  <c r="R524" i="3"/>
  <c r="R525" i="3" s="1"/>
  <c r="O504" i="3"/>
  <c r="O134" i="3"/>
  <c r="O250" i="3"/>
  <c r="R501" i="3"/>
  <c r="R502" i="3" s="1"/>
  <c r="R363" i="3"/>
  <c r="R364" i="3" s="1"/>
  <c r="O193" i="3"/>
  <c r="O481" i="3"/>
  <c r="O60" i="3"/>
  <c r="R6" i="3"/>
  <c r="S6" i="3" s="1"/>
  <c r="R478" i="3"/>
  <c r="R479" i="3" s="1"/>
  <c r="R340" i="3"/>
  <c r="R341" i="3" s="1"/>
  <c r="O156" i="3"/>
  <c r="O343" i="3"/>
  <c r="R432" i="3"/>
  <c r="R433" i="3" s="1"/>
  <c r="O271" i="3"/>
  <c r="R874" i="3"/>
  <c r="R875" i="3" s="1"/>
  <c r="AG123" i="3"/>
  <c r="T653" i="3"/>
  <c r="R774" i="3"/>
  <c r="S774" i="3" s="1"/>
  <c r="AF123" i="3"/>
  <c r="O213" i="3"/>
  <c r="O550" i="3"/>
  <c r="O116" i="3"/>
  <c r="T841" i="3"/>
  <c r="O232" i="3"/>
  <c r="O366" i="3"/>
  <c r="T558" i="3"/>
  <c r="T627" i="3"/>
  <c r="R139" i="3"/>
  <c r="S139" i="3" s="1"/>
  <c r="R818" i="3"/>
  <c r="S818" i="3" s="1"/>
  <c r="O20" i="3"/>
  <c r="R317" i="3"/>
  <c r="R318" i="3" s="1"/>
  <c r="O458" i="3"/>
  <c r="R570" i="3"/>
  <c r="R571" i="3" s="1"/>
  <c r="R786" i="3"/>
  <c r="R787" i="3" s="1"/>
  <c r="R830" i="3"/>
  <c r="R831" i="3" s="1"/>
  <c r="O175" i="3"/>
  <c r="R293" i="3"/>
  <c r="R294" i="3" s="1"/>
  <c r="O320" i="3"/>
  <c r="O435" i="3"/>
  <c r="R547" i="3"/>
  <c r="R548" i="3" s="1"/>
  <c r="N460" i="2"/>
  <c r="N276" i="2"/>
  <c r="N18" i="2"/>
  <c r="N190" i="2"/>
  <c r="S651" i="2"/>
  <c r="N173" i="2"/>
  <c r="N643" i="2"/>
  <c r="M220" i="2"/>
  <c r="N220" i="2" s="1"/>
  <c r="N89" i="2"/>
  <c r="AE112" i="2"/>
  <c r="N123" i="2"/>
  <c r="S491" i="2"/>
  <c r="N506" i="2"/>
  <c r="N552" i="2"/>
  <c r="S399" i="2"/>
  <c r="Q559" i="2"/>
  <c r="R559" i="2" s="1"/>
  <c r="N236" i="2"/>
  <c r="N140" i="2"/>
  <c r="Q536" i="2"/>
  <c r="R536" i="2" s="1"/>
  <c r="S537" i="2"/>
  <c r="N596" i="3"/>
  <c r="O596" i="3" s="1"/>
  <c r="R593" i="3"/>
  <c r="R594" i="3" s="1"/>
  <c r="P24" i="1"/>
  <c r="Q24" i="1" s="1"/>
  <c r="R588" i="1"/>
  <c r="P587" i="1"/>
  <c r="Q587" i="1" s="1"/>
  <c r="O97" i="3"/>
  <c r="R161" i="3"/>
  <c r="S161" i="3" s="1"/>
  <c r="N412" i="3"/>
  <c r="O412" i="3" s="1"/>
  <c r="R409" i="3"/>
  <c r="R410" i="3" s="1"/>
  <c r="P151" i="4"/>
  <c r="Q151" i="4" s="1"/>
  <c r="Q149" i="5"/>
  <c r="Q150" i="5" s="1"/>
  <c r="M152" i="5"/>
  <c r="N152" i="5" s="1"/>
  <c r="Q242" i="2"/>
  <c r="R242" i="2" s="1"/>
  <c r="R45" i="3"/>
  <c r="S45" i="3" s="1"/>
  <c r="AB123" i="3"/>
  <c r="R121" i="3"/>
  <c r="S121" i="3" s="1"/>
  <c r="P217" i="4"/>
  <c r="P218" i="4" s="1"/>
  <c r="L220" i="4"/>
  <c r="M220" i="4" s="1"/>
  <c r="P311" i="1"/>
  <c r="Q311" i="1" s="1"/>
  <c r="R312" i="1"/>
  <c r="R680" i="1"/>
  <c r="P679" i="1"/>
  <c r="Q679" i="1" s="1"/>
  <c r="L289" i="4"/>
  <c r="M289" i="4" s="1"/>
  <c r="P286" i="4"/>
  <c r="P287" i="4" s="1"/>
  <c r="R180" i="3"/>
  <c r="S180" i="3" s="1"/>
  <c r="M304" i="1"/>
  <c r="T279" i="3"/>
  <c r="R278" i="3"/>
  <c r="S278" i="3" s="1"/>
  <c r="S160" i="5"/>
  <c r="Q159" i="5"/>
  <c r="R159" i="5" s="1"/>
  <c r="M557" i="1"/>
  <c r="O78" i="3"/>
  <c r="N389" i="3"/>
  <c r="O389" i="3" s="1"/>
  <c r="R386" i="3"/>
  <c r="R387" i="3" s="1"/>
  <c r="T581" i="3"/>
  <c r="R580" i="3"/>
  <c r="S580" i="3" s="1"/>
  <c r="P273" i="4"/>
  <c r="Q273" i="4" s="1"/>
  <c r="R274" i="4"/>
  <c r="P119" i="1"/>
  <c r="Q119" i="1" s="1"/>
  <c r="R83" i="3"/>
  <c r="S83" i="3" s="1"/>
  <c r="AF112" i="2"/>
  <c r="Q195" i="2"/>
  <c r="R195" i="2" s="1"/>
  <c r="M84" i="1"/>
  <c r="P89" i="1"/>
  <c r="Q89" i="1" s="1"/>
  <c r="P149" i="1"/>
  <c r="Q149" i="1" s="1"/>
  <c r="P56" i="1"/>
  <c r="Q56" i="1" s="1"/>
  <c r="Q86" i="5"/>
  <c r="Q87" i="5" s="1"/>
  <c r="M89" i="5"/>
  <c r="N89" i="5" s="1"/>
  <c r="P52" i="4"/>
  <c r="Q52" i="4" s="1"/>
  <c r="M243" i="4"/>
  <c r="R603" i="3"/>
  <c r="S603" i="3" s="1"/>
  <c r="Q7" i="1"/>
  <c r="P518" i="1"/>
  <c r="Q518" i="1" s="1"/>
  <c r="Q352" i="2"/>
  <c r="R352" i="2" s="1"/>
  <c r="Q513" i="2"/>
  <c r="R513" i="2" s="1"/>
  <c r="Q822" i="2"/>
  <c r="R822" i="2" s="1"/>
  <c r="R65" i="3"/>
  <c r="S65" i="3" s="1"/>
  <c r="R862" i="3"/>
  <c r="S862" i="3" s="1"/>
  <c r="R228" i="4"/>
  <c r="R251" i="4"/>
  <c r="Q138" i="5"/>
  <c r="R138" i="5" s="1"/>
  <c r="Q201" i="5"/>
  <c r="R201" i="5" s="1"/>
  <c r="N131" i="5"/>
  <c r="S54" i="5"/>
  <c r="P541" i="1"/>
  <c r="Q541" i="1" s="1"/>
  <c r="L205" i="1"/>
  <c r="M205" i="1" s="1"/>
  <c r="L350" i="1"/>
  <c r="M350" i="1" s="1"/>
  <c r="P472" i="1"/>
  <c r="Q472" i="1" s="1"/>
  <c r="P495" i="1"/>
  <c r="Q495" i="1" s="1"/>
  <c r="R565" i="1"/>
  <c r="P725" i="1"/>
  <c r="Q725" i="1" s="1"/>
  <c r="Q260" i="2"/>
  <c r="R260" i="2" s="1"/>
  <c r="S97" i="5"/>
  <c r="Q467" i="2"/>
  <c r="R467" i="2" s="1"/>
  <c r="R404" i="1"/>
  <c r="P416" i="1"/>
  <c r="P417" i="1" s="1"/>
  <c r="Q780" i="2"/>
  <c r="R780" i="2" s="1"/>
  <c r="R678" i="3"/>
  <c r="S678" i="3" s="1"/>
  <c r="T753" i="3"/>
  <c r="R205" i="4"/>
  <c r="P434" i="4"/>
  <c r="Q434" i="4" s="1"/>
  <c r="Q10" i="1"/>
  <c r="R25" i="3"/>
  <c r="AH112" i="2"/>
  <c r="M114" i="1"/>
  <c r="R657" i="1"/>
  <c r="Q210" i="2"/>
  <c r="R210" i="2" s="1"/>
  <c r="O40" i="3"/>
  <c r="R727" i="3"/>
  <c r="S727" i="3" s="1"/>
  <c r="P480" i="4"/>
  <c r="Q480" i="4" s="1"/>
  <c r="Q243" i="5"/>
  <c r="R243" i="5" s="1"/>
  <c r="L519" i="4"/>
  <c r="M519" i="4" s="1"/>
  <c r="P265" i="1"/>
  <c r="Q265" i="1" s="1"/>
  <c r="M18" i="1"/>
  <c r="M51" i="1"/>
  <c r="M172" i="1"/>
  <c r="R8" i="2"/>
  <c r="N73" i="2"/>
  <c r="N156" i="2"/>
  <c r="N368" i="2"/>
  <c r="Q444" i="2"/>
  <c r="R444" i="2" s="1"/>
  <c r="M80" i="4"/>
  <c r="S31" i="5"/>
  <c r="R693" i="3"/>
  <c r="R694" i="3" s="1"/>
  <c r="AC112" i="2"/>
  <c r="Q329" i="2"/>
  <c r="R329" i="2" s="1"/>
  <c r="N575" i="2"/>
  <c r="N621" i="2"/>
  <c r="Q716" i="2"/>
  <c r="R716" i="2" s="1"/>
  <c r="Q78" i="2"/>
  <c r="R78" i="2" s="1"/>
  <c r="N414" i="2"/>
  <c r="N598" i="2"/>
  <c r="M205" i="2"/>
  <c r="N205" i="2" s="1"/>
  <c r="Q375" i="2"/>
  <c r="R375" i="2" s="1"/>
  <c r="Q738" i="2"/>
  <c r="R738" i="2" s="1"/>
  <c r="Q306" i="2"/>
  <c r="R306" i="2" s="1"/>
  <c r="Q582" i="2"/>
  <c r="R582" i="2" s="1"/>
  <c r="Q111" i="2"/>
  <c r="R111" i="2" s="1"/>
  <c r="Q801" i="2"/>
  <c r="R801" i="2" s="1"/>
  <c r="Q421" i="2"/>
  <c r="R421" i="2" s="1"/>
  <c r="R11" i="2"/>
  <c r="Q42" i="2"/>
  <c r="R42" i="2" s="1"/>
  <c r="N322" i="2"/>
  <c r="S760" i="2"/>
  <c r="Q283" i="2"/>
  <c r="R283" i="2" s="1"/>
  <c r="Q107" i="5"/>
  <c r="Q108" i="5" s="1"/>
  <c r="M68" i="5"/>
  <c r="N68" i="5" s="1"/>
  <c r="M46" i="5"/>
  <c r="N46" i="5" s="1"/>
  <c r="N645" i="3"/>
  <c r="O645" i="3" s="1"/>
  <c r="R616" i="3"/>
  <c r="R617" i="3" s="1"/>
  <c r="M626" i="1"/>
  <c r="M695" i="1"/>
  <c r="P692" i="1"/>
  <c r="P693" i="1" s="1"/>
  <c r="Q8" i="1"/>
  <c r="Q25" i="1"/>
  <c r="P194" i="1"/>
  <c r="Q194" i="1" s="1"/>
  <c r="P278" i="1"/>
  <c r="P279" i="1" s="1"/>
  <c r="P324" i="1"/>
  <c r="P325" i="1" s="1"/>
  <c r="P370" i="1"/>
  <c r="P371" i="1" s="1"/>
  <c r="M672" i="1"/>
  <c r="R427" i="1"/>
  <c r="P426" i="1"/>
  <c r="Q426" i="1" s="1"/>
  <c r="R24" i="2"/>
  <c r="R381" i="1"/>
  <c r="P6" i="1"/>
  <c r="M741" i="1"/>
  <c r="R289" i="1"/>
  <c r="AD106" i="1"/>
  <c r="R335" i="1"/>
  <c r="AE106" i="1"/>
  <c r="P242" i="1"/>
  <c r="Q242" i="1" s="1"/>
  <c r="R6" i="2"/>
  <c r="P393" i="1"/>
  <c r="P394" i="1" s="1"/>
  <c r="P462" i="1"/>
  <c r="P463" i="1" s="1"/>
  <c r="P71" i="1"/>
  <c r="Q71" i="1" s="1"/>
  <c r="P449" i="1"/>
  <c r="Q449" i="1" s="1"/>
  <c r="R450" i="1"/>
  <c r="R634" i="1"/>
  <c r="P633" i="1"/>
  <c r="Q633" i="1" s="1"/>
  <c r="P187" i="4"/>
  <c r="Q187" i="4" s="1"/>
  <c r="S629" i="2"/>
  <c r="Q128" i="5"/>
  <c r="Q129" i="5" s="1"/>
  <c r="R703" i="1"/>
  <c r="R7" i="2"/>
  <c r="M253" i="2"/>
  <c r="N253" i="2" s="1"/>
  <c r="M299" i="2"/>
  <c r="N299" i="2" s="1"/>
  <c r="M345" i="2"/>
  <c r="N345" i="2" s="1"/>
  <c r="M391" i="2"/>
  <c r="N391" i="2" s="1"/>
  <c r="M437" i="2"/>
  <c r="N437" i="2" s="1"/>
  <c r="M483" i="2"/>
  <c r="N483" i="2" s="1"/>
  <c r="M529" i="2"/>
  <c r="N529" i="2" s="1"/>
  <c r="Q605" i="2"/>
  <c r="R605" i="2" s="1"/>
  <c r="S10" i="3"/>
  <c r="S26" i="3"/>
  <c r="AH123" i="3"/>
  <c r="N855" i="3"/>
  <c r="R852" i="3"/>
  <c r="R853" i="3" s="1"/>
  <c r="P771" i="1"/>
  <c r="Q771" i="1" s="1"/>
  <c r="Q273" i="2"/>
  <c r="Q274" i="2" s="1"/>
  <c r="Q319" i="2"/>
  <c r="Q320" i="2" s="1"/>
  <c r="Q365" i="2"/>
  <c r="Q366" i="2" s="1"/>
  <c r="Q411" i="2"/>
  <c r="Q412" i="2" s="1"/>
  <c r="Q503" i="2"/>
  <c r="Q504" i="2" s="1"/>
  <c r="AI123" i="3"/>
  <c r="Q671" i="2"/>
  <c r="R671" i="2" s="1"/>
  <c r="Q94" i="2"/>
  <c r="R94" i="2" s="1"/>
  <c r="P85" i="4"/>
  <c r="Q85" i="4" s="1"/>
  <c r="N671" i="3"/>
  <c r="O671" i="3" s="1"/>
  <c r="R668" i="3"/>
  <c r="R669" i="3" s="1"/>
  <c r="AD112" i="2"/>
  <c r="N767" i="3"/>
  <c r="O767" i="3" s="1"/>
  <c r="R764" i="3"/>
  <c r="R765" i="3" s="1"/>
  <c r="R703" i="3"/>
  <c r="S703" i="3" s="1"/>
  <c r="R717" i="3"/>
  <c r="R718" i="3" s="1"/>
  <c r="R796" i="3"/>
  <c r="S796" i="3" s="1"/>
  <c r="R808" i="3"/>
  <c r="R809" i="3" s="1"/>
  <c r="T304" i="3"/>
  <c r="T328" i="3"/>
  <c r="T351" i="3"/>
  <c r="T374" i="3"/>
  <c r="T397" i="3"/>
  <c r="T420" i="3"/>
  <c r="T443" i="3"/>
  <c r="T466" i="3"/>
  <c r="T489" i="3"/>
  <c r="T512" i="3"/>
  <c r="T535" i="3"/>
  <c r="P104" i="4"/>
  <c r="Q104" i="4" s="1"/>
  <c r="L130" i="4"/>
  <c r="M130" i="4" s="1"/>
  <c r="R297" i="4"/>
  <c r="R343" i="4"/>
  <c r="R389" i="4"/>
  <c r="Q53" i="5"/>
  <c r="R53" i="5" s="1"/>
  <c r="P319" i="4"/>
  <c r="Q319" i="4" s="1"/>
  <c r="P365" i="4"/>
  <c r="Q365" i="4" s="1"/>
  <c r="P411" i="4"/>
  <c r="Q411" i="4" s="1"/>
  <c r="P457" i="4"/>
  <c r="Q457" i="4" s="1"/>
  <c r="Q180" i="5"/>
  <c r="R180" i="5" s="1"/>
  <c r="Q222" i="5"/>
  <c r="R222" i="5" s="1"/>
  <c r="S8" i="5"/>
  <c r="S76" i="5"/>
  <c r="P309" i="4"/>
  <c r="P310" i="4" s="1"/>
  <c r="P447" i="4"/>
  <c r="P448" i="4" s="1"/>
  <c r="Q170" i="5"/>
  <c r="Q171" i="5" s="1"/>
  <c r="Q212" i="5"/>
  <c r="Q213" i="5" s="1"/>
  <c r="Q254" i="5"/>
  <c r="Q255" i="5" s="1"/>
  <c r="S25" i="3" l="1"/>
  <c r="Q6" i="1"/>
</calcChain>
</file>

<file path=xl/sharedStrings.xml><?xml version="1.0" encoding="utf-8"?>
<sst xmlns="http://schemas.openxmlformats.org/spreadsheetml/2006/main" count="4469" uniqueCount="109">
  <si>
    <t>Generación 0202</t>
  </si>
  <si>
    <t>Semestres</t>
  </si>
  <si>
    <t>Eficiencia Terminal</t>
  </si>
  <si>
    <t>Eficiencia de Egreso</t>
  </si>
  <si>
    <t>Rezago Educativo</t>
  </si>
  <si>
    <t>Tasa de Promoción</t>
  </si>
  <si>
    <t>Población</t>
  </si>
  <si>
    <t>Índice de retención</t>
  </si>
  <si>
    <t>Índice de deserción</t>
  </si>
  <si>
    <t>Ciclo</t>
  </si>
  <si>
    <t>Egresados</t>
  </si>
  <si>
    <t>0202</t>
  </si>
  <si>
    <t>0301</t>
  </si>
  <si>
    <t>0302</t>
  </si>
  <si>
    <t>0401</t>
  </si>
  <si>
    <t>0402</t>
  </si>
  <si>
    <t>0501</t>
  </si>
  <si>
    <t xml:space="preserve"> </t>
  </si>
  <si>
    <t>0502</t>
  </si>
  <si>
    <t>0601</t>
  </si>
  <si>
    <t>0602</t>
  </si>
  <si>
    <t>0701</t>
  </si>
  <si>
    <t>0702</t>
  </si>
  <si>
    <t>0801</t>
  </si>
  <si>
    <t>0802</t>
  </si>
  <si>
    <t>Generación 0301</t>
  </si>
  <si>
    <t>Generación 0302</t>
  </si>
  <si>
    <t>Generación 0401</t>
  </si>
  <si>
    <t>0901</t>
  </si>
  <si>
    <t>Generación 0402</t>
  </si>
  <si>
    <t>0902</t>
  </si>
  <si>
    <t>1001</t>
  </si>
  <si>
    <t>1002</t>
  </si>
  <si>
    <t>1101</t>
  </si>
  <si>
    <t>Generación 0501</t>
  </si>
  <si>
    <t>Generación 0502</t>
  </si>
  <si>
    <t>Generación 0601</t>
  </si>
  <si>
    <t>Generación 0602</t>
  </si>
  <si>
    <t>1102</t>
  </si>
  <si>
    <t>1201</t>
  </si>
  <si>
    <t>Generación 0701</t>
  </si>
  <si>
    <t>Generación 0702</t>
  </si>
  <si>
    <t>Titulados</t>
  </si>
  <si>
    <t>Tit. Terminal</t>
  </si>
  <si>
    <t>Tit. Egreso</t>
  </si>
  <si>
    <t>Generación 0801</t>
  </si>
  <si>
    <t>1202</t>
  </si>
  <si>
    <t>1301</t>
  </si>
  <si>
    <t>1302</t>
  </si>
  <si>
    <t>1401</t>
  </si>
  <si>
    <t>Generación 0802</t>
  </si>
  <si>
    <t>Generación 0901</t>
  </si>
  <si>
    <t>Generación 0902</t>
  </si>
  <si>
    <t>Cohorte Generacional:</t>
  </si>
  <si>
    <t>Semestre</t>
  </si>
  <si>
    <t>1º</t>
  </si>
  <si>
    <t>2º</t>
  </si>
  <si>
    <t>3º</t>
  </si>
  <si>
    <t>4º</t>
  </si>
  <si>
    <t>5º</t>
  </si>
  <si>
    <t>6º</t>
  </si>
  <si>
    <t>7º</t>
  </si>
  <si>
    <t>8º</t>
  </si>
  <si>
    <t>Total de Egresados</t>
  </si>
  <si>
    <t>1402</t>
  </si>
  <si>
    <t>1501</t>
  </si>
  <si>
    <t>1502</t>
  </si>
  <si>
    <t>1601</t>
  </si>
  <si>
    <t>1602</t>
  </si>
  <si>
    <t>1701</t>
  </si>
  <si>
    <t>1702</t>
  </si>
  <si>
    <t>1801</t>
  </si>
  <si>
    <t>1802</t>
  </si>
  <si>
    <t>1901</t>
  </si>
  <si>
    <t>1902</t>
  </si>
  <si>
    <t>2001</t>
  </si>
  <si>
    <t>2002</t>
  </si>
  <si>
    <t>2101</t>
  </si>
  <si>
    <t>2102</t>
  </si>
  <si>
    <t>2201</t>
  </si>
  <si>
    <t>2202</t>
  </si>
  <si>
    <t>Titulados:</t>
  </si>
  <si>
    <t>.</t>
  </si>
  <si>
    <t>9º</t>
  </si>
  <si>
    <t>10º</t>
  </si>
  <si>
    <t>10°</t>
  </si>
  <si>
    <t>B 2006</t>
  </si>
  <si>
    <t>A 2007</t>
  </si>
  <si>
    <t>B 2007</t>
  </si>
  <si>
    <t>A 2008</t>
  </si>
  <si>
    <t>B 2008</t>
  </si>
  <si>
    <t>Retención</t>
  </si>
  <si>
    <t>A 2009</t>
  </si>
  <si>
    <t>B 2009</t>
  </si>
  <si>
    <t>A 2010</t>
  </si>
  <si>
    <t>B 2010</t>
  </si>
  <si>
    <t>A 2011</t>
  </si>
  <si>
    <t>b 2011</t>
  </si>
  <si>
    <t>A 2012</t>
  </si>
  <si>
    <t>B 2012</t>
  </si>
  <si>
    <t>A 2013</t>
  </si>
  <si>
    <t>B 2013</t>
  </si>
  <si>
    <t>A 2014</t>
  </si>
  <si>
    <t>B 2014</t>
  </si>
  <si>
    <t>2301</t>
  </si>
  <si>
    <t>2302</t>
  </si>
  <si>
    <t>2401</t>
  </si>
  <si>
    <t>2402</t>
  </si>
  <si>
    <t>2501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</si>
</sst>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%"/>
    <numFmt numFmtId="165" formatCode="_-* #,##0_-;\-* #,##0_-;_-* &quot;-&quot;??_-;_-@"/>
    <numFmt numFmtId="166" formatCode="0.0"/>
  </numFmts>
  <fonts count="18" x14ac:knownFonts="1">
    <font>
      <sz val="10"/>
      <color rgb="FF000000"/>
      <name val="Arial"/>
      <scheme val="minor"/>
    </font>
    <font>
      <sz val="10"/>
      <color theme="1"/>
      <name val="Arial"/>
      <family val="2"/>
    </font>
    <font>
      <b/>
      <sz val="10"/>
      <color theme="1"/>
      <name val="Open Sans"/>
      <family val="2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Open Sans"/>
      <family val="2"/>
    </font>
    <font>
      <b/>
      <sz val="20"/>
      <color theme="1"/>
      <name val="Arial"/>
      <family val="2"/>
    </font>
    <font>
      <sz val="10"/>
      <name val="Arial"/>
      <family val="2"/>
    </font>
    <font>
      <b/>
      <sz val="16"/>
      <color theme="1"/>
      <name val="Arial"/>
      <family val="2"/>
    </font>
    <font>
      <b/>
      <sz val="14"/>
      <color theme="1"/>
      <name val="Arial"/>
      <family val="2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FF0000"/>
      <name val="Arial"/>
      <family val="2"/>
    </font>
    <font>
      <sz val="8"/>
      <name val="Arial"/>
      <family val="2"/>
      <scheme val="minor"/>
    </font>
    <font>
      <sz val="10"/>
      <color rgb="FF000000"/>
      <name val="Arial"/>
      <family val="2"/>
      <scheme val="minor"/>
    </font>
    <font>
      <b/>
      <sz val="2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C0C0C0"/>
        <bgColor rgb="FFC0C0C0"/>
      </patternFill>
    </fill>
    <fill>
      <patternFill patternType="solid">
        <fgColor rgb="FFD8D8D8"/>
        <bgColor rgb="FFD8D8D8"/>
      </patternFill>
    </fill>
    <fill>
      <patternFill patternType="solid">
        <fgColor rgb="FF008000"/>
        <bgColor rgb="FF008000"/>
      </patternFill>
    </fill>
    <fill>
      <patternFill patternType="solid">
        <fgColor rgb="FFBFBFBF"/>
        <bgColor rgb="FFBFBFBF"/>
      </patternFill>
    </fill>
    <fill>
      <patternFill patternType="solid">
        <fgColor rgb="FFDBE5F1"/>
        <bgColor rgb="FFDBE5F1"/>
      </patternFill>
    </fill>
    <fill>
      <patternFill patternType="solid">
        <fgColor rgb="FFFF0000"/>
        <bgColor rgb="FFFF0000"/>
      </patternFill>
    </fill>
    <fill>
      <patternFill patternType="solid">
        <fgColor rgb="FF548DD4"/>
        <bgColor rgb="FF548DD4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theme="0"/>
      </patternFill>
    </fill>
  </fills>
  <borders count="2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1">
    <xf numFmtId="0" fontId="0" fillId="0" borderId="0" xfId="0"/>
    <xf numFmtId="10" fontId="1" fillId="0" borderId="0" xfId="0" applyNumberFormat="1" applyFont="1"/>
    <xf numFmtId="1" fontId="1" fillId="0" borderId="0" xfId="0" applyNumberFormat="1" applyFont="1"/>
    <xf numFmtId="9" fontId="1" fillId="0" borderId="0" xfId="0" applyNumberFormat="1" applyFont="1"/>
    <xf numFmtId="0" fontId="2" fillId="0" borderId="0" xfId="0" applyFont="1"/>
    <xf numFmtId="9" fontId="2" fillId="0" borderId="0" xfId="0" applyNumberFormat="1" applyFont="1"/>
    <xf numFmtId="0" fontId="3" fillId="0" borderId="0" xfId="0" applyFont="1" applyAlignment="1">
      <alignment horizontal="center"/>
    </xf>
    <xf numFmtId="10" fontId="3" fillId="0" borderId="1" xfId="0" applyNumberFormat="1" applyFont="1" applyBorder="1" applyAlignment="1">
      <alignment wrapText="1"/>
    </xf>
    <xf numFmtId="0" fontId="3" fillId="0" borderId="1" xfId="0" applyFont="1" applyBorder="1" applyAlignment="1">
      <alignment wrapText="1"/>
    </xf>
    <xf numFmtId="1" fontId="3" fillId="0" borderId="0" xfId="0" applyNumberFormat="1" applyFont="1" applyAlignment="1">
      <alignment wrapText="1"/>
    </xf>
    <xf numFmtId="10" fontId="3" fillId="0" borderId="0" xfId="0" applyNumberFormat="1" applyFont="1" applyAlignment="1">
      <alignment wrapText="1"/>
    </xf>
    <xf numFmtId="9" fontId="3" fillId="0" borderId="0" xfId="0" applyNumberFormat="1" applyFont="1"/>
    <xf numFmtId="0" fontId="3" fillId="0" borderId="1" xfId="0" applyFont="1" applyBorder="1"/>
    <xf numFmtId="0" fontId="1" fillId="0" borderId="1" xfId="0" applyFont="1" applyBorder="1"/>
    <xf numFmtId="0" fontId="3" fillId="2" borderId="1" xfId="0" applyFont="1" applyFill="1" applyBorder="1"/>
    <xf numFmtId="10" fontId="1" fillId="0" borderId="2" xfId="0" applyNumberFormat="1" applyFont="1" applyBorder="1"/>
    <xf numFmtId="10" fontId="1" fillId="0" borderId="3" xfId="0" applyNumberFormat="1" applyFont="1" applyBorder="1"/>
    <xf numFmtId="0" fontId="1" fillId="0" borderId="3" xfId="0" applyFont="1" applyBorder="1"/>
    <xf numFmtId="10" fontId="1" fillId="0" borderId="4" xfId="0" applyNumberFormat="1" applyFont="1" applyBorder="1"/>
    <xf numFmtId="9" fontId="3" fillId="0" borderId="5" xfId="0" applyNumberFormat="1" applyFont="1" applyBorder="1"/>
    <xf numFmtId="49" fontId="1" fillId="0" borderId="1" xfId="0" applyNumberFormat="1" applyFont="1" applyBorder="1" applyAlignment="1">
      <alignment horizontal="right"/>
    </xf>
    <xf numFmtId="1" fontId="3" fillId="3" borderId="6" xfId="0" applyNumberFormat="1" applyFont="1" applyFill="1" applyBorder="1"/>
    <xf numFmtId="0" fontId="3" fillId="0" borderId="1" xfId="0" applyFont="1" applyBorder="1" applyAlignment="1">
      <alignment horizontal="center"/>
    </xf>
    <xf numFmtId="49" fontId="3" fillId="0" borderId="1" xfId="0" applyNumberFormat="1" applyFont="1" applyBorder="1" applyAlignment="1">
      <alignment horizontal="right"/>
    </xf>
    <xf numFmtId="9" fontId="1" fillId="0" borderId="0" xfId="0" applyNumberFormat="1" applyFont="1" applyAlignment="1">
      <alignment horizontal="right"/>
    </xf>
    <xf numFmtId="0" fontId="1" fillId="0" borderId="0" xfId="0" applyFont="1"/>
    <xf numFmtId="164" fontId="1" fillId="0" borderId="0" xfId="0" applyNumberFormat="1" applyFont="1"/>
    <xf numFmtId="0" fontId="3" fillId="0" borderId="1" xfId="0" applyFont="1" applyBorder="1" applyAlignment="1">
      <alignment horizontal="right"/>
    </xf>
    <xf numFmtId="0" fontId="1" fillId="2" borderId="6" xfId="0" applyFont="1" applyFill="1" applyBorder="1"/>
    <xf numFmtId="0" fontId="2" fillId="2" borderId="6" xfId="0" applyFont="1" applyFill="1" applyBorder="1"/>
    <xf numFmtId="164" fontId="1" fillId="0" borderId="0" xfId="0" applyNumberFormat="1" applyFont="1" applyAlignment="1">
      <alignment horizontal="right"/>
    </xf>
    <xf numFmtId="49" fontId="1" fillId="0" borderId="0" xfId="0" applyNumberFormat="1" applyFont="1" applyAlignment="1">
      <alignment horizontal="right"/>
    </xf>
    <xf numFmtId="49" fontId="1" fillId="2" borderId="1" xfId="0" applyNumberFormat="1" applyFont="1" applyFill="1" applyBorder="1" applyAlignment="1">
      <alignment horizontal="right"/>
    </xf>
    <xf numFmtId="49" fontId="3" fillId="0" borderId="0" xfId="0" applyNumberFormat="1" applyFont="1"/>
    <xf numFmtId="0" fontId="3" fillId="0" borderId="0" xfId="0" applyFont="1"/>
    <xf numFmtId="49" fontId="3" fillId="0" borderId="0" xfId="0" applyNumberFormat="1" applyFont="1" applyAlignment="1">
      <alignment horizontal="right"/>
    </xf>
    <xf numFmtId="49" fontId="1" fillId="0" borderId="7" xfId="0" applyNumberFormat="1" applyFont="1" applyBorder="1" applyAlignment="1">
      <alignment horizontal="right"/>
    </xf>
    <xf numFmtId="0" fontId="4" fillId="0" borderId="1" xfId="0" applyFont="1" applyBorder="1" applyAlignment="1">
      <alignment horizontal="center"/>
    </xf>
    <xf numFmtId="49" fontId="4" fillId="0" borderId="1" xfId="0" applyNumberFormat="1" applyFont="1" applyBorder="1" applyAlignment="1">
      <alignment horizontal="center"/>
    </xf>
    <xf numFmtId="0" fontId="5" fillId="0" borderId="0" xfId="0" applyFont="1"/>
    <xf numFmtId="9" fontId="4" fillId="0" borderId="0" xfId="0" applyNumberFormat="1" applyFont="1"/>
    <xf numFmtId="0" fontId="4" fillId="0" borderId="0" xfId="0" applyFont="1" applyAlignment="1">
      <alignment horizontal="center"/>
    </xf>
    <xf numFmtId="49" fontId="4" fillId="0" borderId="0" xfId="0" applyNumberFormat="1" applyFont="1" applyAlignment="1">
      <alignment horizontal="center"/>
    </xf>
    <xf numFmtId="0" fontId="1" fillId="4" borderId="6" xfId="0" applyFont="1" applyFill="1" applyBorder="1"/>
    <xf numFmtId="164" fontId="1" fillId="4" borderId="6" xfId="0" applyNumberFormat="1" applyFont="1" applyFill="1" applyBorder="1"/>
    <xf numFmtId="0" fontId="3" fillId="5" borderId="6" xfId="0" applyFont="1" applyFill="1" applyBorder="1"/>
    <xf numFmtId="0" fontId="3" fillId="5" borderId="6" xfId="0" applyFont="1" applyFill="1" applyBorder="1" applyAlignment="1">
      <alignment horizontal="center" wrapText="1"/>
    </xf>
    <xf numFmtId="165" fontId="1" fillId="4" borderId="6" xfId="0" applyNumberFormat="1" applyFont="1" applyFill="1" applyBorder="1"/>
    <xf numFmtId="0" fontId="1" fillId="0" borderId="0" xfId="0" applyFont="1" applyAlignment="1">
      <alignment horizontal="left"/>
    </xf>
    <xf numFmtId="0" fontId="10" fillId="0" borderId="1" xfId="0" applyFont="1" applyBorder="1" applyAlignment="1">
      <alignment horizontal="center"/>
    </xf>
    <xf numFmtId="0" fontId="11" fillId="0" borderId="1" xfId="0" applyFont="1" applyBorder="1" applyAlignment="1">
      <alignment horizontal="center" vertical="center"/>
    </xf>
    <xf numFmtId="10" fontId="11" fillId="0" borderId="10" xfId="0" applyNumberFormat="1" applyFont="1" applyBorder="1"/>
    <xf numFmtId="10" fontId="11" fillId="0" borderId="11" xfId="0" applyNumberFormat="1" applyFont="1" applyBorder="1"/>
    <xf numFmtId="0" fontId="11" fillId="0" borderId="11" xfId="0" applyFont="1" applyBorder="1"/>
    <xf numFmtId="10" fontId="11" fillId="0" borderId="4" xfId="0" applyNumberFormat="1" applyFont="1" applyBorder="1"/>
    <xf numFmtId="1" fontId="12" fillId="6" borderId="12" xfId="0" applyNumberFormat="1" applyFont="1" applyFill="1" applyBorder="1" applyAlignment="1">
      <alignment horizontal="center" vertical="center"/>
    </xf>
    <xf numFmtId="1" fontId="11" fillId="0" borderId="2" xfId="0" applyNumberFormat="1" applyFont="1" applyBorder="1"/>
    <xf numFmtId="10" fontId="11" fillId="0" borderId="5" xfId="0" applyNumberFormat="1" applyFont="1" applyBorder="1"/>
    <xf numFmtId="10" fontId="11" fillId="0" borderId="0" xfId="0" applyNumberFormat="1" applyFont="1"/>
    <xf numFmtId="0" fontId="11" fillId="0" borderId="13" xfId="0" applyFont="1" applyBorder="1"/>
    <xf numFmtId="10" fontId="11" fillId="0" borderId="14" xfId="0" applyNumberFormat="1" applyFont="1" applyBorder="1" applyAlignment="1">
      <alignment horizontal="center" vertical="center"/>
    </xf>
    <xf numFmtId="0" fontId="11" fillId="6" borderId="1" xfId="0" applyFont="1" applyFill="1" applyBorder="1" applyAlignment="1">
      <alignment horizontal="center" vertical="center"/>
    </xf>
    <xf numFmtId="10" fontId="11" fillId="0" borderId="9" xfId="0" applyNumberFormat="1" applyFont="1" applyBorder="1" applyAlignment="1">
      <alignment horizontal="center"/>
    </xf>
    <xf numFmtId="9" fontId="12" fillId="0" borderId="0" xfId="0" applyNumberFormat="1" applyFont="1"/>
    <xf numFmtId="0" fontId="11" fillId="0" borderId="0" xfId="0" applyFont="1"/>
    <xf numFmtId="10" fontId="11" fillId="0" borderId="15" xfId="0" applyNumberFormat="1" applyFont="1" applyBorder="1"/>
    <xf numFmtId="0" fontId="11" fillId="6" borderId="12" xfId="0" applyFont="1" applyFill="1" applyBorder="1" applyAlignment="1">
      <alignment horizontal="center" vertical="center"/>
    </xf>
    <xf numFmtId="164" fontId="11" fillId="0" borderId="10" xfId="0" applyNumberFormat="1" applyFont="1" applyBorder="1"/>
    <xf numFmtId="10" fontId="11" fillId="0" borderId="13" xfId="0" applyNumberFormat="1" applyFont="1" applyBorder="1"/>
    <xf numFmtId="164" fontId="11" fillId="0" borderId="5" xfId="0" applyNumberFormat="1" applyFont="1" applyBorder="1"/>
    <xf numFmtId="10" fontId="1" fillId="0" borderId="13" xfId="0" applyNumberFormat="1" applyFont="1" applyBorder="1"/>
    <xf numFmtId="10" fontId="1" fillId="0" borderId="10" xfId="0" applyNumberFormat="1" applyFont="1" applyBorder="1" applyAlignment="1">
      <alignment horizontal="center"/>
    </xf>
    <xf numFmtId="0" fontId="11" fillId="0" borderId="15" xfId="0" applyFont="1" applyBorder="1" applyAlignment="1">
      <alignment horizontal="center"/>
    </xf>
    <xf numFmtId="0" fontId="11" fillId="0" borderId="10" xfId="0" applyFont="1" applyBorder="1" applyAlignment="1">
      <alignment horizontal="center"/>
    </xf>
    <xf numFmtId="10" fontId="1" fillId="0" borderId="15" xfId="0" applyNumberFormat="1" applyFont="1" applyBorder="1" applyAlignment="1">
      <alignment horizontal="center"/>
    </xf>
    <xf numFmtId="10" fontId="1" fillId="0" borderId="16" xfId="0" applyNumberFormat="1" applyFont="1" applyBorder="1" applyAlignment="1">
      <alignment horizontal="center"/>
    </xf>
    <xf numFmtId="164" fontId="11" fillId="0" borderId="14" xfId="0" applyNumberFormat="1" applyFont="1" applyBorder="1" applyAlignment="1">
      <alignment horizontal="center" vertical="center"/>
    </xf>
    <xf numFmtId="164" fontId="11" fillId="0" borderId="16" xfId="0" applyNumberFormat="1" applyFont="1" applyBorder="1" applyAlignment="1">
      <alignment horizontal="center"/>
    </xf>
    <xf numFmtId="10" fontId="1" fillId="0" borderId="14" xfId="0" applyNumberFormat="1" applyFont="1" applyBorder="1" applyAlignment="1">
      <alignment horizontal="center"/>
    </xf>
    <xf numFmtId="10" fontId="11" fillId="0" borderId="16" xfId="0" applyNumberFormat="1" applyFont="1" applyBorder="1"/>
    <xf numFmtId="10" fontId="11" fillId="0" borderId="8" xfId="0" applyNumberFormat="1" applyFont="1" applyBorder="1"/>
    <xf numFmtId="0" fontId="11" fillId="0" borderId="8" xfId="0" applyFont="1" applyBorder="1"/>
    <xf numFmtId="10" fontId="1" fillId="0" borderId="8" xfId="0" applyNumberFormat="1" applyFont="1" applyBorder="1"/>
    <xf numFmtId="0" fontId="1" fillId="0" borderId="8" xfId="0" applyFont="1" applyBorder="1"/>
    <xf numFmtId="0" fontId="1" fillId="0" borderId="14" xfId="0" applyFont="1" applyBorder="1"/>
    <xf numFmtId="0" fontId="9" fillId="0" borderId="1" xfId="0" applyFont="1" applyBorder="1" applyAlignment="1">
      <alignment horizontal="center" vertical="center"/>
    </xf>
    <xf numFmtId="10" fontId="9" fillId="0" borderId="1" xfId="0" applyNumberFormat="1" applyFont="1" applyBorder="1" applyAlignment="1">
      <alignment horizontal="center"/>
    </xf>
    <xf numFmtId="0" fontId="11" fillId="0" borderId="11" xfId="0" applyFont="1" applyBorder="1" applyAlignment="1">
      <alignment horizontal="center"/>
    </xf>
    <xf numFmtId="10" fontId="11" fillId="0" borderId="15" xfId="0" applyNumberFormat="1" applyFont="1" applyBorder="1" applyAlignment="1">
      <alignment horizontal="center"/>
    </xf>
    <xf numFmtId="164" fontId="11" fillId="0" borderId="8" xfId="0" applyNumberFormat="1" applyFont="1" applyBorder="1" applyAlignment="1">
      <alignment horizontal="center"/>
    </xf>
    <xf numFmtId="10" fontId="11" fillId="0" borderId="1" xfId="0" applyNumberFormat="1" applyFont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9" fillId="0" borderId="0" xfId="0" applyFont="1" applyAlignment="1">
      <alignment horizontal="center" wrapText="1"/>
    </xf>
    <xf numFmtId="0" fontId="9" fillId="0" borderId="0" xfId="0" applyFont="1" applyAlignment="1">
      <alignment horizontal="center" vertical="center"/>
    </xf>
    <xf numFmtId="10" fontId="9" fillId="0" borderId="0" xfId="0" applyNumberFormat="1" applyFont="1" applyAlignment="1">
      <alignment horizontal="center"/>
    </xf>
    <xf numFmtId="10" fontId="1" fillId="2" borderId="6" xfId="0" applyNumberFormat="1" applyFont="1" applyFill="1" applyBorder="1"/>
    <xf numFmtId="0" fontId="1" fillId="7" borderId="6" xfId="0" applyFont="1" applyFill="1" applyBorder="1"/>
    <xf numFmtId="9" fontId="3" fillId="7" borderId="6" xfId="0" applyNumberFormat="1" applyFont="1" applyFill="1" applyBorder="1"/>
    <xf numFmtId="0" fontId="3" fillId="7" borderId="6" xfId="0" applyFont="1" applyFill="1" applyBorder="1"/>
    <xf numFmtId="9" fontId="1" fillId="7" borderId="6" xfId="0" applyNumberFormat="1" applyFont="1" applyFill="1" applyBorder="1"/>
    <xf numFmtId="166" fontId="1" fillId="7" borderId="6" xfId="0" applyNumberFormat="1" applyFont="1" applyFill="1" applyBorder="1"/>
    <xf numFmtId="49" fontId="1" fillId="2" borderId="6" xfId="0" applyNumberFormat="1" applyFont="1" applyFill="1" applyBorder="1" applyAlignment="1">
      <alignment horizontal="right"/>
    </xf>
    <xf numFmtId="0" fontId="1" fillId="8" borderId="6" xfId="0" applyFont="1" applyFill="1" applyBorder="1"/>
    <xf numFmtId="0" fontId="11" fillId="6" borderId="17" xfId="0" applyFont="1" applyFill="1" applyBorder="1" applyAlignment="1">
      <alignment horizontal="center" vertical="center"/>
    </xf>
    <xf numFmtId="0" fontId="11" fillId="9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right"/>
    </xf>
    <xf numFmtId="164" fontId="11" fillId="0" borderId="0" xfId="0" applyNumberFormat="1" applyFont="1"/>
    <xf numFmtId="10" fontId="13" fillId="0" borderId="4" xfId="0" applyNumberFormat="1" applyFont="1" applyBorder="1"/>
    <xf numFmtId="0" fontId="10" fillId="0" borderId="18" xfId="0" applyFont="1" applyBorder="1" applyAlignment="1">
      <alignment horizontal="center"/>
    </xf>
    <xf numFmtId="49" fontId="1" fillId="7" borderId="1" xfId="0" applyNumberFormat="1" applyFont="1" applyFill="1" applyBorder="1" applyAlignment="1">
      <alignment horizontal="right"/>
    </xf>
    <xf numFmtId="10" fontId="1" fillId="7" borderId="6" xfId="0" applyNumberFormat="1" applyFont="1" applyFill="1" applyBorder="1"/>
    <xf numFmtId="1" fontId="3" fillId="7" borderId="6" xfId="0" applyNumberFormat="1" applyFont="1" applyFill="1" applyBorder="1"/>
    <xf numFmtId="164" fontId="1" fillId="7" borderId="6" xfId="0" applyNumberFormat="1" applyFont="1" applyFill="1" applyBorder="1"/>
    <xf numFmtId="0" fontId="4" fillId="0" borderId="0" xfId="0" applyFont="1"/>
    <xf numFmtId="0" fontId="11" fillId="10" borderId="1" xfId="0" applyFont="1" applyFill="1" applyBorder="1" applyAlignment="1">
      <alignment horizontal="center" vertical="center"/>
    </xf>
    <xf numFmtId="9" fontId="0" fillId="0" borderId="0" xfId="0" applyNumberFormat="1"/>
    <xf numFmtId="10" fontId="0" fillId="0" borderId="0" xfId="0" applyNumberFormat="1"/>
    <xf numFmtId="164" fontId="0" fillId="0" borderId="0" xfId="0" applyNumberFormat="1"/>
    <xf numFmtId="1" fontId="0" fillId="0" borderId="0" xfId="0" applyNumberFormat="1"/>
    <xf numFmtId="0" fontId="14" fillId="0" borderId="11" xfId="0" applyFont="1" applyBorder="1" applyAlignment="1">
      <alignment horizontal="center"/>
    </xf>
    <xf numFmtId="164" fontId="14" fillId="0" borderId="8" xfId="0" applyNumberFormat="1" applyFont="1" applyBorder="1" applyAlignment="1">
      <alignment horizontal="center"/>
    </xf>
    <xf numFmtId="10" fontId="11" fillId="11" borderId="9" xfId="0" applyNumberFormat="1" applyFont="1" applyFill="1" applyBorder="1" applyAlignment="1">
      <alignment horizontal="center"/>
    </xf>
    <xf numFmtId="0" fontId="11" fillId="11" borderId="1" xfId="0" applyFont="1" applyFill="1" applyBorder="1" applyAlignment="1">
      <alignment horizontal="center" vertical="center"/>
    </xf>
    <xf numFmtId="0" fontId="11" fillId="6" borderId="11" xfId="0" applyFont="1" applyFill="1" applyBorder="1" applyAlignment="1">
      <alignment horizontal="center" vertical="center"/>
    </xf>
    <xf numFmtId="0" fontId="11" fillId="6" borderId="19" xfId="0" applyFont="1" applyFill="1" applyBorder="1" applyAlignment="1">
      <alignment horizontal="center" vertical="center"/>
    </xf>
    <xf numFmtId="10" fontId="11" fillId="0" borderId="6" xfId="0" applyNumberFormat="1" applyFont="1" applyBorder="1"/>
    <xf numFmtId="164" fontId="11" fillId="0" borderId="6" xfId="0" applyNumberFormat="1" applyFont="1" applyBorder="1"/>
    <xf numFmtId="10" fontId="11" fillId="0" borderId="13" xfId="0" applyNumberFormat="1" applyFont="1" applyBorder="1" applyAlignment="1">
      <alignment horizontal="center" vertical="center"/>
    </xf>
    <xf numFmtId="10" fontId="11" fillId="0" borderId="19" xfId="0" applyNumberFormat="1" applyFont="1" applyBorder="1" applyAlignment="1">
      <alignment horizontal="center" vertical="center"/>
    </xf>
    <xf numFmtId="10" fontId="11" fillId="0" borderId="18" xfId="0" applyNumberFormat="1" applyFont="1" applyBorder="1" applyAlignment="1">
      <alignment horizontal="center"/>
    </xf>
    <xf numFmtId="10" fontId="11" fillId="0" borderId="19" xfId="0" applyNumberFormat="1" applyFont="1" applyBorder="1"/>
    <xf numFmtId="10" fontId="11" fillId="11" borderId="14" xfId="0" applyNumberFormat="1" applyFont="1" applyFill="1" applyBorder="1" applyAlignment="1">
      <alignment horizontal="center" vertical="center"/>
    </xf>
    <xf numFmtId="0" fontId="11" fillId="6" borderId="7" xfId="0" applyFont="1" applyFill="1" applyBorder="1" applyAlignment="1">
      <alignment horizontal="center" vertical="center"/>
    </xf>
    <xf numFmtId="0" fontId="11" fillId="6" borderId="8" xfId="0" applyFont="1" applyFill="1" applyBorder="1" applyAlignment="1">
      <alignment horizontal="center" vertical="center"/>
    </xf>
    <xf numFmtId="0" fontId="7" fillId="0" borderId="8" xfId="0" applyFont="1" applyBorder="1"/>
    <xf numFmtId="0" fontId="11" fillId="0" borderId="13" xfId="0" applyFont="1" applyBorder="1" applyAlignment="1">
      <alignment horizontal="center"/>
    </xf>
    <xf numFmtId="0" fontId="16" fillId="0" borderId="0" xfId="0" applyFont="1"/>
    <xf numFmtId="10" fontId="3" fillId="0" borderId="10" xfId="0" applyNumberFormat="1" applyFont="1" applyBorder="1" applyAlignment="1">
      <alignment horizontal="center"/>
    </xf>
    <xf numFmtId="10" fontId="3" fillId="0" borderId="16" xfId="0" applyNumberFormat="1" applyFont="1" applyBorder="1" applyAlignment="1">
      <alignment horizontal="center"/>
    </xf>
    <xf numFmtId="10" fontId="3" fillId="0" borderId="15" xfId="0" applyNumberFormat="1" applyFont="1" applyBorder="1" applyAlignment="1">
      <alignment horizontal="center"/>
    </xf>
    <xf numFmtId="10" fontId="3" fillId="0" borderId="14" xfId="0" applyNumberFormat="1" applyFont="1" applyBorder="1" applyAlignment="1">
      <alignment horizontal="center"/>
    </xf>
    <xf numFmtId="0" fontId="9" fillId="0" borderId="17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1" fontId="11" fillId="0" borderId="0" xfId="0" applyNumberFormat="1" applyFont="1"/>
    <xf numFmtId="10" fontId="11" fillId="0" borderId="4" xfId="0" applyNumberFormat="1" applyFont="1" applyBorder="1" applyAlignment="1">
      <alignment horizontal="center"/>
    </xf>
    <xf numFmtId="1" fontId="11" fillId="0" borderId="2" xfId="0" applyNumberFormat="1" applyFont="1" applyBorder="1" applyAlignment="1">
      <alignment horizontal="center"/>
    </xf>
    <xf numFmtId="0" fontId="11" fillId="0" borderId="0" xfId="0" applyFont="1" applyAlignment="1">
      <alignment horizontal="center"/>
    </xf>
    <xf numFmtId="10" fontId="11" fillId="0" borderId="13" xfId="0" applyNumberFormat="1" applyFont="1" applyBorder="1" applyAlignment="1">
      <alignment horizontal="center"/>
    </xf>
    <xf numFmtId="1" fontId="11" fillId="0" borderId="0" xfId="0" applyNumberFormat="1" applyFont="1" applyAlignment="1">
      <alignment horizontal="center"/>
    </xf>
    <xf numFmtId="164" fontId="11" fillId="0" borderId="5" xfId="0" applyNumberFormat="1" applyFont="1" applyBorder="1" applyAlignment="1">
      <alignment horizontal="center"/>
    </xf>
    <xf numFmtId="10" fontId="11" fillId="0" borderId="0" xfId="0" applyNumberFormat="1" applyFont="1" applyAlignment="1">
      <alignment horizontal="center"/>
    </xf>
    <xf numFmtId="164" fontId="11" fillId="0" borderId="0" xfId="0" applyNumberFormat="1" applyFont="1" applyAlignment="1">
      <alignment horizontal="center"/>
    </xf>
    <xf numFmtId="0" fontId="11" fillId="6" borderId="15" xfId="0" applyFont="1" applyFill="1" applyBorder="1" applyAlignment="1">
      <alignment horizontal="center" vertical="center"/>
    </xf>
    <xf numFmtId="49" fontId="6" fillId="0" borderId="8" xfId="0" applyNumberFormat="1" applyFont="1" applyBorder="1" applyAlignment="1">
      <alignment horizontal="center" vertical="center"/>
    </xf>
    <xf numFmtId="0" fontId="6" fillId="0" borderId="8" xfId="0" applyFont="1" applyBorder="1"/>
    <xf numFmtId="0" fontId="0" fillId="0" borderId="0" xfId="0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9" fontId="1" fillId="0" borderId="0" xfId="0" applyNumberFormat="1" applyFont="1" applyAlignment="1">
      <alignment horizontal="center" vertical="center"/>
    </xf>
    <xf numFmtId="165" fontId="1" fillId="0" borderId="0" xfId="0" applyNumberFormat="1" applyFont="1" applyAlignment="1">
      <alignment horizontal="center" vertical="center"/>
    </xf>
    <xf numFmtId="10" fontId="1" fillId="0" borderId="0" xfId="0" applyNumberFormat="1" applyFont="1" applyAlignment="1">
      <alignment horizontal="center" vertical="center"/>
    </xf>
    <xf numFmtId="10" fontId="3" fillId="2" borderId="1" xfId="0" applyNumberFormat="1" applyFont="1" applyFill="1" applyBorder="1" applyAlignment="1">
      <alignment horizontal="center" vertical="center" wrapText="1"/>
    </xf>
    <xf numFmtId="0" fontId="1" fillId="7" borderId="6" xfId="0" applyFont="1" applyFill="1" applyBorder="1" applyAlignment="1">
      <alignment horizontal="center" vertical="center"/>
    </xf>
    <xf numFmtId="0" fontId="1" fillId="11" borderId="0" xfId="0" applyFont="1" applyFill="1"/>
    <xf numFmtId="0" fontId="0" fillId="11" borderId="0" xfId="0" applyFill="1"/>
    <xf numFmtId="0" fontId="11" fillId="11" borderId="6" xfId="0" applyFont="1" applyFill="1" applyBorder="1" applyAlignment="1">
      <alignment horizontal="center" vertical="center"/>
    </xf>
    <xf numFmtId="0" fontId="11" fillId="12" borderId="1" xfId="0" applyFont="1" applyFill="1" applyBorder="1" applyAlignment="1">
      <alignment horizontal="center" vertical="center"/>
    </xf>
    <xf numFmtId="1" fontId="3" fillId="0" borderId="7" xfId="0" applyNumberFormat="1" applyFont="1" applyBorder="1" applyAlignment="1">
      <alignment horizontal="center" vertical="center" wrapText="1"/>
    </xf>
    <xf numFmtId="0" fontId="7" fillId="0" borderId="9" xfId="0" applyFont="1" applyBorder="1"/>
    <xf numFmtId="10" fontId="3" fillId="0" borderId="7" xfId="0" applyNumberFormat="1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7" fillId="0" borderId="3" xfId="0" applyFont="1" applyBorder="1"/>
    <xf numFmtId="0" fontId="7" fillId="0" borderId="4" xfId="0" applyFont="1" applyBorder="1"/>
    <xf numFmtId="0" fontId="9" fillId="2" borderId="7" xfId="0" applyFont="1" applyFill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 wrapText="1"/>
    </xf>
    <xf numFmtId="0" fontId="17" fillId="0" borderId="8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/>
    <xf numFmtId="0" fontId="9" fillId="0" borderId="19" xfId="0" applyFont="1" applyBorder="1" applyAlignment="1">
      <alignment horizontal="center" wrapText="1"/>
    </xf>
    <xf numFmtId="0" fontId="8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/>
    </xf>
    <xf numFmtId="0" fontId="9" fillId="0" borderId="7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7" fillId="0" borderId="11" xfId="0" applyFont="1" applyBorder="1"/>
    <xf numFmtId="0" fontId="7" fillId="0" borderId="15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8080"/>
  </sheetPr>
  <dimension ref="A1:AJ20862"/>
  <sheetViews>
    <sheetView tabSelected="1" topLeftCell="A740" workbookViewId="0">
      <selection activeCell="B745" sqref="B745:I745"/>
    </sheetView>
  </sheetViews>
  <sheetFormatPr baseColWidth="10" defaultColWidth="12.5703125" defaultRowHeight="15" customHeight="1" x14ac:dyDescent="0.2"/>
  <cols>
    <col min="1" max="1" width="8.5703125" customWidth="1"/>
    <col min="2" max="9" width="7.140625" customWidth="1"/>
    <col min="10" max="10" width="15.7109375" style="155" customWidth="1"/>
    <col min="11" max="17" width="12.85546875" customWidth="1"/>
    <col min="18" max="18" width="10" customWidth="1"/>
    <col min="19" max="19" width="10.7109375" customWidth="1"/>
    <col min="20" max="20" width="11.5703125" customWidth="1"/>
    <col min="21" max="36" width="10" customWidth="1"/>
  </cols>
  <sheetData>
    <row r="1" spans="1:36" ht="12.75" customHeight="1" x14ac:dyDescent="0.2">
      <c r="K1" s="1"/>
      <c r="L1" s="1"/>
      <c r="N1" s="1"/>
      <c r="O1" s="2"/>
      <c r="P1" s="2"/>
      <c r="Q1" s="1"/>
      <c r="U1" s="3"/>
      <c r="V1" s="3"/>
      <c r="W1" s="3"/>
      <c r="X1" s="3"/>
      <c r="Y1" s="3"/>
      <c r="Z1" s="3"/>
      <c r="AA1" s="3"/>
      <c r="AB1" s="3"/>
      <c r="AC1" s="3"/>
      <c r="AE1" s="3"/>
      <c r="AF1" s="3"/>
      <c r="AG1" s="3"/>
      <c r="AH1" s="3"/>
      <c r="AI1" s="3"/>
      <c r="AJ1" s="3"/>
    </row>
    <row r="2" spans="1:36" ht="12.75" customHeight="1" x14ac:dyDescent="0.3">
      <c r="A2" s="4" t="s">
        <v>0</v>
      </c>
      <c r="K2" s="1"/>
      <c r="L2" s="1"/>
      <c r="N2" s="1"/>
      <c r="O2" s="2"/>
      <c r="P2" s="2"/>
      <c r="Q2" s="1"/>
      <c r="U2" s="5"/>
      <c r="V2" s="5"/>
      <c r="W2" s="5"/>
      <c r="X2" s="5"/>
      <c r="Y2" s="5"/>
      <c r="Z2" s="5"/>
      <c r="AA2" s="5"/>
      <c r="AB2" s="3"/>
      <c r="AC2" s="3"/>
      <c r="AE2" s="5"/>
      <c r="AF2" s="5"/>
      <c r="AG2" s="5"/>
      <c r="AH2" s="5"/>
      <c r="AI2" s="5"/>
      <c r="AJ2" s="5"/>
    </row>
    <row r="3" spans="1:36" ht="25.5" customHeight="1" x14ac:dyDescent="0.2">
      <c r="B3" s="180" t="s">
        <v>1</v>
      </c>
      <c r="C3" s="181"/>
      <c r="D3" s="181"/>
      <c r="E3" s="181"/>
      <c r="F3" s="181"/>
      <c r="G3" s="181"/>
      <c r="H3" s="181"/>
      <c r="I3" s="181"/>
      <c r="K3" s="7" t="s">
        <v>2</v>
      </c>
      <c r="L3" s="7" t="s">
        <v>3</v>
      </c>
      <c r="M3" s="8" t="s">
        <v>4</v>
      </c>
      <c r="N3" s="7" t="s">
        <v>5</v>
      </c>
      <c r="O3" s="9" t="s">
        <v>6</v>
      </c>
      <c r="P3" s="9" t="s">
        <v>7</v>
      </c>
      <c r="Q3" s="10" t="s">
        <v>8</v>
      </c>
      <c r="T3" s="11"/>
      <c r="U3" s="3"/>
      <c r="V3" s="3"/>
      <c r="W3" s="3"/>
      <c r="X3" s="3"/>
      <c r="Y3" s="3"/>
      <c r="Z3" s="3"/>
      <c r="AA3" s="3"/>
      <c r="AB3" s="3"/>
      <c r="AC3" s="3"/>
      <c r="AE3" s="3"/>
      <c r="AF3" s="3"/>
      <c r="AG3" s="3"/>
      <c r="AH3" s="3"/>
      <c r="AI3" s="3"/>
      <c r="AJ3" s="3"/>
    </row>
    <row r="4" spans="1:36" ht="12.75" customHeight="1" x14ac:dyDescent="0.2">
      <c r="A4" s="12" t="s">
        <v>9</v>
      </c>
      <c r="B4" s="13">
        <v>1</v>
      </c>
      <c r="C4" s="13">
        <v>2</v>
      </c>
      <c r="D4" s="13">
        <v>3</v>
      </c>
      <c r="E4" s="13">
        <v>4</v>
      </c>
      <c r="F4" s="13">
        <v>5</v>
      </c>
      <c r="G4" s="13">
        <v>6</v>
      </c>
      <c r="H4" s="13">
        <v>7</v>
      </c>
      <c r="I4" s="13">
        <v>8</v>
      </c>
      <c r="J4" s="156" t="s">
        <v>10</v>
      </c>
      <c r="K4" s="15"/>
      <c r="L4" s="16"/>
      <c r="M4" s="17"/>
      <c r="N4" s="18"/>
      <c r="O4" s="2"/>
      <c r="P4" s="2"/>
      <c r="Q4" s="1"/>
      <c r="T4" s="19"/>
      <c r="U4" s="11"/>
      <c r="V4" s="11"/>
      <c r="W4" s="11"/>
      <c r="X4" s="11"/>
      <c r="Y4" s="11"/>
      <c r="Z4" s="11"/>
      <c r="AA4" s="11"/>
      <c r="AB4" s="3"/>
      <c r="AC4" s="3"/>
      <c r="AE4" s="11"/>
      <c r="AF4" s="11"/>
      <c r="AG4" s="11"/>
      <c r="AH4" s="11"/>
      <c r="AI4" s="11"/>
      <c r="AJ4" s="11"/>
    </row>
    <row r="5" spans="1:36" ht="12.75" customHeight="1" x14ac:dyDescent="0.2">
      <c r="A5" s="20" t="s">
        <v>11</v>
      </c>
      <c r="B5" s="13">
        <v>22</v>
      </c>
      <c r="C5" s="13"/>
      <c r="D5" s="13"/>
      <c r="E5" s="13"/>
      <c r="F5" s="13"/>
      <c r="G5" s="13"/>
      <c r="H5" s="13"/>
      <c r="I5" s="13"/>
      <c r="J5" s="157"/>
      <c r="K5" s="15"/>
      <c r="L5" s="16"/>
      <c r="M5" s="17"/>
      <c r="N5" s="18"/>
      <c r="O5" s="21">
        <f>B5</f>
        <v>22</v>
      </c>
      <c r="P5" s="2"/>
      <c r="Q5" s="1"/>
      <c r="S5" s="22"/>
      <c r="T5" s="23"/>
      <c r="U5" s="23"/>
      <c r="V5" s="24"/>
      <c r="W5" s="24"/>
      <c r="X5" s="24"/>
      <c r="Y5" s="24"/>
      <c r="Z5" s="24"/>
      <c r="AA5" s="24"/>
      <c r="AB5" s="3"/>
      <c r="AC5" s="3"/>
      <c r="AE5" s="24"/>
      <c r="AF5" s="24"/>
      <c r="AG5" s="24"/>
      <c r="AH5" s="24"/>
      <c r="AI5" s="24"/>
      <c r="AJ5" s="24"/>
    </row>
    <row r="6" spans="1:36" ht="12.75" customHeight="1" x14ac:dyDescent="0.2">
      <c r="A6" s="20" t="s">
        <v>12</v>
      </c>
      <c r="C6" s="25">
        <v>16</v>
      </c>
      <c r="J6" s="157"/>
      <c r="K6" s="1"/>
      <c r="L6" s="1"/>
      <c r="N6" s="1">
        <f>C6/B5</f>
        <v>0.72727272727272729</v>
      </c>
      <c r="O6" s="21">
        <v>16</v>
      </c>
      <c r="P6" s="26">
        <f t="shared" ref="P6:P12" si="0">O6/O5</f>
        <v>0.72727272727272729</v>
      </c>
      <c r="Q6" s="1">
        <f t="shared" ref="Q6:Q12" si="1">100%-P6</f>
        <v>0.27272727272727271</v>
      </c>
      <c r="S6" s="27"/>
      <c r="T6" s="26"/>
      <c r="U6" s="3"/>
      <c r="V6" s="3"/>
      <c r="W6" s="3"/>
      <c r="X6" s="3"/>
      <c r="Y6" s="3"/>
      <c r="Z6" s="3"/>
      <c r="AA6" s="3"/>
      <c r="AB6" s="3"/>
      <c r="AC6" s="3"/>
      <c r="AE6" s="3"/>
      <c r="AF6" s="3"/>
      <c r="AG6" s="3"/>
      <c r="AH6" s="3"/>
      <c r="AI6" s="3"/>
      <c r="AJ6" s="3"/>
    </row>
    <row r="7" spans="1:36" ht="12.75" customHeight="1" x14ac:dyDescent="0.2">
      <c r="A7" s="20" t="s">
        <v>13</v>
      </c>
      <c r="D7" s="25">
        <v>14</v>
      </c>
      <c r="J7" s="157"/>
      <c r="K7" s="1"/>
      <c r="L7" s="1"/>
      <c r="N7" s="1">
        <f>D7/C6</f>
        <v>0.875</v>
      </c>
      <c r="O7" s="21">
        <v>14</v>
      </c>
      <c r="P7" s="26">
        <f t="shared" si="0"/>
        <v>0.875</v>
      </c>
      <c r="Q7" s="1">
        <f t="shared" si="1"/>
        <v>0.125</v>
      </c>
      <c r="S7" s="27"/>
      <c r="T7" s="26"/>
      <c r="U7" s="3"/>
      <c r="AB7" s="3"/>
      <c r="AC7" s="3"/>
    </row>
    <row r="8" spans="1:36" ht="12.75" customHeight="1" x14ac:dyDescent="0.2">
      <c r="A8" s="20" t="s">
        <v>14</v>
      </c>
      <c r="E8" s="25">
        <v>14</v>
      </c>
      <c r="J8" s="157"/>
      <c r="K8" s="1"/>
      <c r="L8" s="1"/>
      <c r="N8" s="1">
        <f>E8/D7</f>
        <v>1</v>
      </c>
      <c r="O8" s="21">
        <v>14</v>
      </c>
      <c r="P8" s="26">
        <f t="shared" si="0"/>
        <v>1</v>
      </c>
      <c r="Q8" s="1">
        <f t="shared" si="1"/>
        <v>0</v>
      </c>
      <c r="S8" s="27"/>
      <c r="T8" s="26"/>
      <c r="AB8" s="3"/>
      <c r="AC8" s="3"/>
    </row>
    <row r="9" spans="1:36" ht="12.75" customHeight="1" x14ac:dyDescent="0.2">
      <c r="A9" s="20" t="s">
        <v>15</v>
      </c>
      <c r="F9" s="25">
        <v>12</v>
      </c>
      <c r="J9" s="157"/>
      <c r="K9" s="1"/>
      <c r="L9" s="1"/>
      <c r="N9" s="1">
        <f>F9/E8</f>
        <v>0.8571428571428571</v>
      </c>
      <c r="O9" s="21">
        <v>13</v>
      </c>
      <c r="P9" s="26">
        <f t="shared" si="0"/>
        <v>0.9285714285714286</v>
      </c>
      <c r="Q9" s="1">
        <f t="shared" si="1"/>
        <v>7.1428571428571397E-2</v>
      </c>
      <c r="S9" s="27"/>
      <c r="T9" s="26"/>
      <c r="AB9" s="3"/>
      <c r="AC9" s="3"/>
    </row>
    <row r="10" spans="1:36" ht="12.75" customHeight="1" x14ac:dyDescent="0.2">
      <c r="A10" s="20" t="s">
        <v>16</v>
      </c>
      <c r="G10" s="25">
        <v>12</v>
      </c>
      <c r="H10" s="25" t="s">
        <v>17</v>
      </c>
      <c r="J10" s="157"/>
      <c r="K10" s="1"/>
      <c r="L10" s="1"/>
      <c r="N10" s="1">
        <f>G10/F9</f>
        <v>1</v>
      </c>
      <c r="O10" s="21">
        <v>13</v>
      </c>
      <c r="P10" s="26">
        <f t="shared" si="0"/>
        <v>1</v>
      </c>
      <c r="Q10" s="1">
        <f t="shared" si="1"/>
        <v>0</v>
      </c>
      <c r="S10" s="27"/>
      <c r="T10" s="26"/>
      <c r="AB10" s="3"/>
      <c r="AC10" s="3"/>
    </row>
    <row r="11" spans="1:36" ht="12.75" customHeight="1" x14ac:dyDescent="0.2">
      <c r="A11" s="20" t="s">
        <v>18</v>
      </c>
      <c r="H11" s="25">
        <v>12</v>
      </c>
      <c r="J11" s="157"/>
      <c r="K11" s="1"/>
      <c r="L11" s="1"/>
      <c r="N11" s="1">
        <f>H11/G10</f>
        <v>1</v>
      </c>
      <c r="O11" s="21">
        <v>12</v>
      </c>
      <c r="P11" s="26">
        <f t="shared" si="0"/>
        <v>0.92307692307692313</v>
      </c>
      <c r="Q11" s="1">
        <f t="shared" si="1"/>
        <v>7.6923076923076872E-2</v>
      </c>
      <c r="S11" s="27"/>
      <c r="T11" s="26"/>
      <c r="AB11" s="3"/>
      <c r="AC11" s="3"/>
    </row>
    <row r="12" spans="1:36" ht="12.75" customHeight="1" x14ac:dyDescent="0.2">
      <c r="A12" s="20" t="s">
        <v>19</v>
      </c>
      <c r="I12" s="25">
        <v>12</v>
      </c>
      <c r="J12" s="158">
        <v>11</v>
      </c>
      <c r="K12" s="1"/>
      <c r="L12" s="1"/>
      <c r="N12" s="1">
        <f>I12/H11</f>
        <v>1</v>
      </c>
      <c r="O12" s="21">
        <v>12</v>
      </c>
      <c r="P12" s="26">
        <f t="shared" si="0"/>
        <v>1</v>
      </c>
      <c r="Q12" s="1">
        <f t="shared" si="1"/>
        <v>0</v>
      </c>
      <c r="S12" s="27"/>
      <c r="T12" s="26"/>
      <c r="AB12" s="3"/>
      <c r="AC12" s="3"/>
    </row>
    <row r="13" spans="1:36" ht="12.75" customHeight="1" x14ac:dyDescent="0.2">
      <c r="A13" s="20" t="s">
        <v>20</v>
      </c>
      <c r="J13" s="158"/>
      <c r="K13" s="1"/>
      <c r="L13" s="1"/>
      <c r="N13" s="1"/>
      <c r="O13" s="21"/>
      <c r="P13" s="26"/>
      <c r="Q13" s="1"/>
      <c r="S13" s="27"/>
      <c r="T13" s="26"/>
      <c r="AB13" s="3"/>
      <c r="AC13" s="3"/>
    </row>
    <row r="14" spans="1:36" ht="12.75" customHeight="1" x14ac:dyDescent="0.2">
      <c r="A14" s="20" t="s">
        <v>21</v>
      </c>
      <c r="H14" s="25">
        <v>1</v>
      </c>
      <c r="J14" s="158"/>
      <c r="K14" s="1"/>
      <c r="L14" s="1"/>
      <c r="N14" s="1"/>
      <c r="O14" s="21">
        <v>1</v>
      </c>
      <c r="P14" s="26"/>
      <c r="Q14" s="1"/>
      <c r="S14" s="27"/>
      <c r="T14" s="26"/>
      <c r="AB14" s="3"/>
      <c r="AC14" s="3"/>
    </row>
    <row r="15" spans="1:36" ht="12.75" customHeight="1" x14ac:dyDescent="0.2">
      <c r="A15" s="20" t="s">
        <v>22</v>
      </c>
      <c r="J15" s="158"/>
      <c r="K15" s="1"/>
      <c r="L15" s="1"/>
      <c r="N15" s="1"/>
      <c r="O15" s="21"/>
      <c r="P15" s="26"/>
      <c r="Q15" s="1"/>
      <c r="S15" s="27"/>
      <c r="T15" s="26"/>
      <c r="AB15" s="3"/>
      <c r="AC15" s="3"/>
    </row>
    <row r="16" spans="1:36" ht="12.75" customHeight="1" x14ac:dyDescent="0.2">
      <c r="A16" s="20" t="s">
        <v>23</v>
      </c>
      <c r="I16" s="25">
        <v>1</v>
      </c>
      <c r="J16" s="158"/>
      <c r="K16" s="1"/>
      <c r="L16" s="1"/>
      <c r="N16" s="1"/>
      <c r="O16" s="21">
        <v>1</v>
      </c>
      <c r="P16" s="26"/>
      <c r="Q16" s="1"/>
      <c r="S16" s="27"/>
      <c r="T16" s="26"/>
      <c r="AB16" s="3"/>
      <c r="AC16" s="3"/>
    </row>
    <row r="17" spans="1:29" ht="12.75" customHeight="1" x14ac:dyDescent="0.2">
      <c r="A17" s="20" t="s">
        <v>24</v>
      </c>
      <c r="I17" s="25">
        <v>1</v>
      </c>
      <c r="J17" s="158">
        <v>1</v>
      </c>
      <c r="K17" s="1"/>
      <c r="L17" s="1"/>
      <c r="N17" s="1"/>
      <c r="O17" s="21">
        <v>1</v>
      </c>
      <c r="P17" s="26"/>
      <c r="Q17" s="1"/>
      <c r="S17" s="27"/>
      <c r="T17" s="26"/>
      <c r="AB17" s="3"/>
      <c r="AC17" s="3"/>
    </row>
    <row r="18" spans="1:29" ht="12.75" customHeight="1" x14ac:dyDescent="0.2">
      <c r="J18" s="159">
        <f>SUM(J12:J17)</f>
        <v>12</v>
      </c>
      <c r="K18" s="1">
        <f>J12/B5</f>
        <v>0.5</v>
      </c>
      <c r="L18" s="1">
        <f>J18/B5</f>
        <v>0.54545454545454541</v>
      </c>
      <c r="M18" s="1">
        <f>L18-K18</f>
        <v>4.5454545454545414E-2</v>
      </c>
      <c r="N18" s="1"/>
      <c r="O18" s="2"/>
      <c r="P18" s="2"/>
      <c r="Q18" s="1"/>
      <c r="S18" s="27"/>
      <c r="T18" s="26"/>
      <c r="AB18" s="3"/>
      <c r="AC18" s="3"/>
    </row>
    <row r="19" spans="1:29" ht="12.75" customHeight="1" x14ac:dyDescent="0.2">
      <c r="J19" s="160"/>
      <c r="K19" s="1"/>
      <c r="L19" s="1"/>
      <c r="N19" s="1"/>
      <c r="O19" s="2"/>
      <c r="P19" s="2"/>
      <c r="Q19" s="1"/>
      <c r="S19" s="27"/>
      <c r="T19" s="26"/>
      <c r="AB19" s="3"/>
      <c r="AC19" s="3"/>
    </row>
    <row r="20" spans="1:29" ht="12.75" customHeight="1" x14ac:dyDescent="0.3">
      <c r="A20" s="29" t="s">
        <v>25</v>
      </c>
      <c r="K20" s="1"/>
      <c r="L20" s="1"/>
      <c r="N20" s="1"/>
      <c r="O20" s="2"/>
      <c r="P20" s="2"/>
      <c r="Q20" s="1"/>
      <c r="S20" s="23"/>
      <c r="T20" s="26"/>
      <c r="AB20" s="3"/>
      <c r="AC20" s="3"/>
    </row>
    <row r="21" spans="1:29" ht="25.5" customHeight="1" x14ac:dyDescent="0.2">
      <c r="B21" s="6" t="s">
        <v>1</v>
      </c>
      <c r="C21" s="6"/>
      <c r="D21" s="6"/>
      <c r="E21" s="6"/>
      <c r="F21" s="6"/>
      <c r="G21" s="6"/>
      <c r="H21" s="6"/>
      <c r="I21" s="6"/>
      <c r="K21" s="7" t="s">
        <v>2</v>
      </c>
      <c r="L21" s="7" t="s">
        <v>3</v>
      </c>
      <c r="M21" s="8" t="s">
        <v>4</v>
      </c>
      <c r="N21" s="7" t="s">
        <v>5</v>
      </c>
      <c r="O21" s="9" t="s">
        <v>6</v>
      </c>
      <c r="P21" s="9" t="s">
        <v>7</v>
      </c>
      <c r="Q21" s="10" t="s">
        <v>8</v>
      </c>
      <c r="S21" s="23"/>
      <c r="T21" s="30"/>
      <c r="AB21" s="3"/>
      <c r="AC21" s="3"/>
    </row>
    <row r="22" spans="1:29" ht="12.75" customHeight="1" x14ac:dyDescent="0.2">
      <c r="A22" s="12" t="s">
        <v>9</v>
      </c>
      <c r="B22" s="13">
        <v>1</v>
      </c>
      <c r="C22" s="13">
        <v>2</v>
      </c>
      <c r="D22" s="13">
        <v>3</v>
      </c>
      <c r="E22" s="13">
        <v>4</v>
      </c>
      <c r="F22" s="13">
        <v>5</v>
      </c>
      <c r="G22" s="13">
        <v>6</v>
      </c>
      <c r="H22" s="13">
        <v>7</v>
      </c>
      <c r="I22" s="13">
        <v>8</v>
      </c>
      <c r="J22" s="156" t="s">
        <v>10</v>
      </c>
      <c r="K22" s="15"/>
      <c r="L22" s="16"/>
      <c r="M22" s="17"/>
      <c r="N22" s="18"/>
      <c r="O22" s="2"/>
      <c r="P22" s="2"/>
      <c r="Q22" s="1"/>
      <c r="S22" s="23"/>
      <c r="T22" s="30"/>
      <c r="AB22" s="3"/>
      <c r="AC22" s="3"/>
    </row>
    <row r="23" spans="1:29" ht="12.75" customHeight="1" x14ac:dyDescent="0.2">
      <c r="A23" s="20" t="s">
        <v>12</v>
      </c>
      <c r="B23" s="25">
        <v>19</v>
      </c>
      <c r="J23" s="157"/>
      <c r="K23" s="1"/>
      <c r="L23" s="1"/>
      <c r="N23" s="1"/>
      <c r="O23" s="21">
        <f>B23</f>
        <v>19</v>
      </c>
      <c r="P23" s="2"/>
      <c r="Q23" s="1"/>
      <c r="T23" s="30"/>
      <c r="AB23" s="3"/>
      <c r="AC23" s="3"/>
    </row>
    <row r="24" spans="1:29" ht="12.75" customHeight="1" x14ac:dyDescent="0.2">
      <c r="A24" s="20" t="s">
        <v>13</v>
      </c>
      <c r="C24" s="25">
        <v>15</v>
      </c>
      <c r="J24" s="157"/>
      <c r="K24" s="1"/>
      <c r="L24" s="1"/>
      <c r="N24" s="1">
        <f>C24/B23</f>
        <v>0.78947368421052633</v>
      </c>
      <c r="O24" s="21">
        <v>15</v>
      </c>
      <c r="P24" s="26">
        <f t="shared" ref="P24:P30" si="2">O24/O23</f>
        <v>0.78947368421052633</v>
      </c>
      <c r="Q24" s="1">
        <f t="shared" ref="Q24:Q30" si="3">100%-P24</f>
        <v>0.21052631578947367</v>
      </c>
      <c r="S24" s="31"/>
      <c r="T24" s="24"/>
      <c r="AB24" s="3"/>
      <c r="AC24" s="3"/>
    </row>
    <row r="25" spans="1:29" ht="12.75" customHeight="1" x14ac:dyDescent="0.2">
      <c r="A25" s="20" t="s">
        <v>14</v>
      </c>
      <c r="D25" s="25">
        <v>14</v>
      </c>
      <c r="J25" s="157"/>
      <c r="K25" s="1"/>
      <c r="L25" s="1"/>
      <c r="N25" s="1">
        <f>D25/C24</f>
        <v>0.93333333333333335</v>
      </c>
      <c r="O25" s="21">
        <v>15</v>
      </c>
      <c r="P25" s="26">
        <f t="shared" si="2"/>
        <v>1</v>
      </c>
      <c r="Q25" s="1">
        <f t="shared" si="3"/>
        <v>0</v>
      </c>
      <c r="S25" s="31"/>
      <c r="T25" s="24"/>
      <c r="AB25" s="3"/>
      <c r="AC25" s="3"/>
    </row>
    <row r="26" spans="1:29" ht="12.75" customHeight="1" x14ac:dyDescent="0.2">
      <c r="A26" s="20" t="s">
        <v>15</v>
      </c>
      <c r="E26" s="25">
        <v>12</v>
      </c>
      <c r="J26" s="157"/>
      <c r="K26" s="1"/>
      <c r="L26" s="1"/>
      <c r="N26" s="1">
        <f>E26/D25</f>
        <v>0.8571428571428571</v>
      </c>
      <c r="O26" s="21">
        <v>12</v>
      </c>
      <c r="P26" s="26">
        <f t="shared" si="2"/>
        <v>0.8</v>
      </c>
      <c r="Q26" s="1">
        <f t="shared" si="3"/>
        <v>0.19999999999999996</v>
      </c>
      <c r="S26" s="31"/>
      <c r="T26" s="24"/>
      <c r="AB26" s="3"/>
      <c r="AC26" s="3"/>
    </row>
    <row r="27" spans="1:29" ht="12.75" customHeight="1" x14ac:dyDescent="0.2">
      <c r="A27" s="20" t="s">
        <v>16</v>
      </c>
      <c r="F27" s="25">
        <v>11</v>
      </c>
      <c r="J27" s="157"/>
      <c r="K27" s="1"/>
      <c r="L27" s="1"/>
      <c r="N27" s="1">
        <f>F27/E26</f>
        <v>0.91666666666666663</v>
      </c>
      <c r="O27" s="21">
        <v>12</v>
      </c>
      <c r="P27" s="26">
        <f t="shared" si="2"/>
        <v>1</v>
      </c>
      <c r="Q27" s="1">
        <f t="shared" si="3"/>
        <v>0</v>
      </c>
      <c r="S27" s="31"/>
      <c r="T27" s="24"/>
      <c r="AB27" s="3"/>
      <c r="AC27" s="3"/>
    </row>
    <row r="28" spans="1:29" ht="12.75" customHeight="1" x14ac:dyDescent="0.2">
      <c r="A28" s="20" t="s">
        <v>18</v>
      </c>
      <c r="G28" s="25">
        <v>11</v>
      </c>
      <c r="J28" s="157"/>
      <c r="K28" s="1"/>
      <c r="L28" s="1"/>
      <c r="N28" s="1">
        <f>G28/F27</f>
        <v>1</v>
      </c>
      <c r="O28" s="21">
        <v>11</v>
      </c>
      <c r="P28" s="26">
        <f t="shared" si="2"/>
        <v>0.91666666666666663</v>
      </c>
      <c r="Q28" s="1">
        <f t="shared" si="3"/>
        <v>8.333333333333337E-2</v>
      </c>
      <c r="S28" s="31"/>
      <c r="T28" s="24"/>
      <c r="AB28" s="3"/>
      <c r="AC28" s="3"/>
    </row>
    <row r="29" spans="1:29" ht="12.75" customHeight="1" x14ac:dyDescent="0.2">
      <c r="A29" s="20" t="s">
        <v>19</v>
      </c>
      <c r="H29" s="25">
        <v>11</v>
      </c>
      <c r="J29" s="158"/>
      <c r="K29" s="1"/>
      <c r="L29" s="1"/>
      <c r="N29" s="1">
        <f>H29/G28</f>
        <v>1</v>
      </c>
      <c r="O29" s="21">
        <v>11</v>
      </c>
      <c r="P29" s="26">
        <f t="shared" si="2"/>
        <v>1</v>
      </c>
      <c r="Q29" s="1">
        <f t="shared" si="3"/>
        <v>0</v>
      </c>
      <c r="S29" s="31"/>
      <c r="T29" s="24"/>
      <c r="AB29" s="3"/>
      <c r="AC29" s="3"/>
    </row>
    <row r="30" spans="1:29" ht="12.75" customHeight="1" x14ac:dyDescent="0.2">
      <c r="A30" s="32" t="s">
        <v>20</v>
      </c>
      <c r="B30" s="28"/>
      <c r="C30" s="28"/>
      <c r="D30" s="28"/>
      <c r="E30" s="28"/>
      <c r="F30" s="28"/>
      <c r="G30" s="28"/>
      <c r="H30" s="28"/>
      <c r="I30" s="25">
        <v>11</v>
      </c>
      <c r="J30" s="158">
        <v>10</v>
      </c>
      <c r="K30" s="1"/>
      <c r="L30" s="1"/>
      <c r="N30" s="1">
        <f>I30/H29</f>
        <v>1</v>
      </c>
      <c r="O30" s="21">
        <v>1</v>
      </c>
      <c r="P30" s="26">
        <f t="shared" si="2"/>
        <v>9.0909090909090912E-2</v>
      </c>
      <c r="Q30" s="1">
        <f t="shared" si="3"/>
        <v>0.90909090909090906</v>
      </c>
      <c r="S30" s="31"/>
      <c r="T30" s="24"/>
      <c r="AB30" s="3"/>
      <c r="AC30" s="3"/>
    </row>
    <row r="31" spans="1:29" ht="12.75" customHeight="1" x14ac:dyDescent="0.2">
      <c r="A31" s="20" t="s">
        <v>21</v>
      </c>
      <c r="I31" s="25">
        <v>1</v>
      </c>
      <c r="J31" s="158">
        <v>1</v>
      </c>
      <c r="K31" s="1"/>
      <c r="L31" s="1"/>
      <c r="N31" s="1"/>
      <c r="O31" s="21">
        <v>1</v>
      </c>
      <c r="P31" s="26"/>
      <c r="Q31" s="1"/>
      <c r="S31" s="31"/>
      <c r="T31" s="24"/>
      <c r="AB31" s="3"/>
      <c r="AC31" s="3"/>
    </row>
    <row r="32" spans="1:29" ht="12.75" customHeight="1" x14ac:dyDescent="0.2">
      <c r="A32" s="20" t="s">
        <v>22</v>
      </c>
      <c r="D32" s="25">
        <v>1</v>
      </c>
      <c r="J32" s="158"/>
      <c r="K32" s="1"/>
      <c r="L32" s="1"/>
      <c r="N32" s="1"/>
      <c r="O32" s="21">
        <v>1</v>
      </c>
      <c r="P32" s="26"/>
      <c r="Q32" s="1"/>
      <c r="S32" s="31"/>
      <c r="T32" s="24"/>
      <c r="AB32" s="3"/>
      <c r="AC32" s="3"/>
    </row>
    <row r="33" spans="1:29" ht="12.75" customHeight="1" x14ac:dyDescent="0.2">
      <c r="A33" s="20" t="s">
        <v>23</v>
      </c>
      <c r="E33" s="25">
        <v>1</v>
      </c>
      <c r="J33" s="158"/>
      <c r="K33" s="1"/>
      <c r="L33" s="1"/>
      <c r="N33" s="1"/>
      <c r="O33" s="21">
        <v>1</v>
      </c>
      <c r="P33" s="26"/>
      <c r="Q33" s="1"/>
      <c r="S33" s="31"/>
      <c r="T33" s="24"/>
      <c r="AB33" s="3"/>
      <c r="AC33" s="3"/>
    </row>
    <row r="34" spans="1:29" ht="12.75" customHeight="1" x14ac:dyDescent="0.2">
      <c r="A34" s="20" t="s">
        <v>24</v>
      </c>
      <c r="J34" s="158"/>
      <c r="K34" s="1"/>
      <c r="L34" s="1"/>
      <c r="N34" s="1"/>
      <c r="O34" s="21"/>
      <c r="P34" s="26"/>
      <c r="Q34" s="1"/>
      <c r="S34" s="31"/>
      <c r="T34" s="24"/>
      <c r="AB34" s="3"/>
      <c r="AC34" s="3"/>
    </row>
    <row r="35" spans="1:29" ht="12.75" customHeight="1" x14ac:dyDescent="0.2">
      <c r="J35" s="159">
        <f>SUM(J30)</f>
        <v>10</v>
      </c>
      <c r="K35" s="1">
        <f>J30/B23</f>
        <v>0.52631578947368418</v>
      </c>
      <c r="L35" s="1">
        <f>J35/B23</f>
        <v>0.52631578947368418</v>
      </c>
      <c r="M35" s="1">
        <f>L35-K35</f>
        <v>0</v>
      </c>
      <c r="N35" s="1"/>
      <c r="O35" s="2"/>
      <c r="P35" s="2"/>
      <c r="Q35" s="1"/>
      <c r="S35" s="31"/>
      <c r="T35" s="24"/>
      <c r="AB35" s="3"/>
      <c r="AC35" s="3"/>
    </row>
    <row r="36" spans="1:29" ht="12.75" customHeight="1" x14ac:dyDescent="0.3">
      <c r="A36" s="4" t="s">
        <v>26</v>
      </c>
      <c r="K36" s="1"/>
      <c r="L36" s="1"/>
      <c r="N36" s="1"/>
      <c r="O36" s="2"/>
      <c r="P36" s="2"/>
      <c r="Q36" s="1"/>
      <c r="T36" s="3"/>
      <c r="AB36" s="3"/>
      <c r="AC36" s="3"/>
    </row>
    <row r="37" spans="1:29" ht="25.5" customHeight="1" x14ac:dyDescent="0.2">
      <c r="B37" s="6" t="s">
        <v>1</v>
      </c>
      <c r="C37" s="6"/>
      <c r="D37" s="6"/>
      <c r="E37" s="6"/>
      <c r="F37" s="6"/>
      <c r="G37" s="6"/>
      <c r="H37" s="6"/>
      <c r="I37" s="6"/>
      <c r="K37" s="7" t="s">
        <v>2</v>
      </c>
      <c r="L37" s="7" t="s">
        <v>3</v>
      </c>
      <c r="M37" s="8" t="s">
        <v>4</v>
      </c>
      <c r="N37" s="7" t="s">
        <v>5</v>
      </c>
      <c r="O37" s="9" t="s">
        <v>6</v>
      </c>
      <c r="P37" s="9" t="s">
        <v>7</v>
      </c>
      <c r="Q37" s="10" t="s">
        <v>8</v>
      </c>
      <c r="S37" s="33"/>
      <c r="T37" s="11"/>
      <c r="AB37" s="3"/>
      <c r="AC37" s="3"/>
    </row>
    <row r="38" spans="1:29" ht="12.75" customHeight="1" x14ac:dyDescent="0.2">
      <c r="A38" s="12" t="s">
        <v>9</v>
      </c>
      <c r="B38" s="13">
        <v>1</v>
      </c>
      <c r="C38" s="13">
        <v>2</v>
      </c>
      <c r="D38" s="13">
        <v>3</v>
      </c>
      <c r="E38" s="13">
        <v>4</v>
      </c>
      <c r="F38" s="13">
        <v>5</v>
      </c>
      <c r="G38" s="13">
        <v>6</v>
      </c>
      <c r="H38" s="13">
        <v>7</v>
      </c>
      <c r="I38" s="13">
        <v>8</v>
      </c>
      <c r="J38" s="156" t="s">
        <v>10</v>
      </c>
      <c r="K38" s="15"/>
      <c r="L38" s="16"/>
      <c r="M38" s="17"/>
      <c r="N38" s="18"/>
      <c r="O38" s="2"/>
      <c r="P38" s="2"/>
      <c r="Q38" s="1"/>
      <c r="T38" s="3"/>
      <c r="AB38" s="3"/>
      <c r="AC38" s="3"/>
    </row>
    <row r="39" spans="1:29" ht="12.75" customHeight="1" x14ac:dyDescent="0.2">
      <c r="A39" s="20" t="s">
        <v>13</v>
      </c>
      <c r="B39" s="25">
        <v>33</v>
      </c>
      <c r="J39" s="157"/>
      <c r="K39" s="1"/>
      <c r="L39" s="1"/>
      <c r="N39" s="1"/>
      <c r="O39" s="21">
        <f>B39</f>
        <v>33</v>
      </c>
      <c r="P39" s="2"/>
      <c r="Q39" s="1"/>
      <c r="S39" s="34"/>
      <c r="T39" s="11"/>
      <c r="AB39" s="3"/>
      <c r="AC39" s="3"/>
    </row>
    <row r="40" spans="1:29" ht="12.75" customHeight="1" x14ac:dyDescent="0.2">
      <c r="A40" s="20" t="s">
        <v>14</v>
      </c>
      <c r="C40" s="25">
        <v>23</v>
      </c>
      <c r="J40" s="157"/>
      <c r="K40" s="1"/>
      <c r="L40" s="1"/>
      <c r="N40" s="1">
        <f>C40/B39</f>
        <v>0.69696969696969702</v>
      </c>
      <c r="O40" s="21">
        <v>24</v>
      </c>
      <c r="P40" s="26">
        <f t="shared" ref="P40:P46" si="4">O40/O39</f>
        <v>0.72727272727272729</v>
      </c>
      <c r="Q40" s="1">
        <f t="shared" ref="Q40:Q46" si="5">100%-P40</f>
        <v>0.27272727272727271</v>
      </c>
      <c r="T40" s="19"/>
      <c r="AB40" s="3"/>
      <c r="AC40" s="3"/>
    </row>
    <row r="41" spans="1:29" ht="12.75" customHeight="1" x14ac:dyDescent="0.2">
      <c r="A41" s="20" t="s">
        <v>15</v>
      </c>
      <c r="D41" s="25">
        <v>20</v>
      </c>
      <c r="J41" s="157"/>
      <c r="K41" s="1"/>
      <c r="L41" s="1"/>
      <c r="N41" s="1">
        <f>D41/C40</f>
        <v>0.86956521739130432</v>
      </c>
      <c r="O41" s="21">
        <v>23</v>
      </c>
      <c r="P41" s="26">
        <f t="shared" si="4"/>
        <v>0.95833333333333337</v>
      </c>
      <c r="Q41" s="1">
        <f t="shared" si="5"/>
        <v>4.166666666666663E-2</v>
      </c>
      <c r="T41" s="19"/>
      <c r="AB41" s="3"/>
      <c r="AC41" s="3"/>
    </row>
    <row r="42" spans="1:29" ht="12.75" customHeight="1" x14ac:dyDescent="0.2">
      <c r="A42" s="20" t="s">
        <v>16</v>
      </c>
      <c r="E42" s="25">
        <v>18</v>
      </c>
      <c r="J42" s="157"/>
      <c r="K42" s="1"/>
      <c r="L42" s="1"/>
      <c r="N42" s="1">
        <f>E42/D41</f>
        <v>0.9</v>
      </c>
      <c r="O42" s="21">
        <v>23</v>
      </c>
      <c r="P42" s="26">
        <f t="shared" si="4"/>
        <v>1</v>
      </c>
      <c r="Q42" s="1">
        <f t="shared" si="5"/>
        <v>0</v>
      </c>
      <c r="T42" s="19"/>
      <c r="AB42" s="3"/>
      <c r="AC42" s="3"/>
    </row>
    <row r="43" spans="1:29" ht="12.75" customHeight="1" x14ac:dyDescent="0.2">
      <c r="A43" s="20" t="s">
        <v>18</v>
      </c>
      <c r="F43" s="25">
        <v>18</v>
      </c>
      <c r="J43" s="157"/>
      <c r="K43" s="1"/>
      <c r="L43" s="1"/>
      <c r="N43" s="1">
        <f>F43/E42</f>
        <v>1</v>
      </c>
      <c r="O43" s="21">
        <v>22</v>
      </c>
      <c r="P43" s="26">
        <f t="shared" si="4"/>
        <v>0.95652173913043481</v>
      </c>
      <c r="Q43" s="1">
        <f t="shared" si="5"/>
        <v>4.3478260869565188E-2</v>
      </c>
      <c r="S43" s="22"/>
      <c r="T43" s="23"/>
      <c r="U43" s="23"/>
      <c r="AB43" s="3"/>
      <c r="AC43" s="3"/>
    </row>
    <row r="44" spans="1:29" ht="12.75" customHeight="1" x14ac:dyDescent="0.2">
      <c r="A44" s="20" t="s">
        <v>19</v>
      </c>
      <c r="G44" s="25">
        <v>16</v>
      </c>
      <c r="J44" s="158"/>
      <c r="K44" s="1"/>
      <c r="L44" s="1"/>
      <c r="N44" s="1">
        <f>G44/F43</f>
        <v>0.88888888888888884</v>
      </c>
      <c r="O44" s="21">
        <v>20</v>
      </c>
      <c r="P44" s="26">
        <f t="shared" si="4"/>
        <v>0.90909090909090906</v>
      </c>
      <c r="Q44" s="1">
        <f t="shared" si="5"/>
        <v>9.0909090909090939E-2</v>
      </c>
      <c r="S44" s="22"/>
      <c r="T44" s="35"/>
      <c r="U44" s="35"/>
      <c r="AB44" s="3"/>
      <c r="AC44" s="3"/>
    </row>
    <row r="45" spans="1:29" ht="12.75" customHeight="1" x14ac:dyDescent="0.2">
      <c r="A45" s="20" t="s">
        <v>20</v>
      </c>
      <c r="H45" s="25">
        <v>14</v>
      </c>
      <c r="J45" s="158"/>
      <c r="K45" s="1"/>
      <c r="L45" s="1"/>
      <c r="N45" s="1">
        <f>H45/G44</f>
        <v>0.875</v>
      </c>
      <c r="O45" s="21">
        <v>19</v>
      </c>
      <c r="P45" s="26">
        <f t="shared" si="4"/>
        <v>0.95</v>
      </c>
      <c r="Q45" s="1">
        <f t="shared" si="5"/>
        <v>5.0000000000000044E-2</v>
      </c>
      <c r="S45" s="27"/>
      <c r="T45" s="26"/>
      <c r="U45" s="26"/>
      <c r="AB45" s="3"/>
      <c r="AC45" s="3"/>
    </row>
    <row r="46" spans="1:29" ht="12.75" customHeight="1" x14ac:dyDescent="0.2">
      <c r="A46" s="20" t="s">
        <v>21</v>
      </c>
      <c r="I46" s="25">
        <v>12</v>
      </c>
      <c r="J46" s="158">
        <v>10</v>
      </c>
      <c r="K46" s="1"/>
      <c r="L46" s="1"/>
      <c r="N46" s="1">
        <f>I46/H45</f>
        <v>0.8571428571428571</v>
      </c>
      <c r="O46" s="21">
        <v>18</v>
      </c>
      <c r="P46" s="26">
        <f t="shared" si="4"/>
        <v>0.94736842105263153</v>
      </c>
      <c r="Q46" s="1">
        <f t="shared" si="5"/>
        <v>5.2631578947368474E-2</v>
      </c>
      <c r="S46" s="27"/>
      <c r="T46" s="26"/>
      <c r="U46" s="26"/>
      <c r="AB46" s="3"/>
      <c r="AC46" s="3"/>
    </row>
    <row r="47" spans="1:29" ht="12.75" customHeight="1" x14ac:dyDescent="0.2">
      <c r="A47" s="20" t="s">
        <v>22</v>
      </c>
      <c r="I47" s="25">
        <v>5</v>
      </c>
      <c r="J47" s="158">
        <v>4</v>
      </c>
      <c r="K47" s="1"/>
      <c r="L47" s="1"/>
      <c r="N47" s="1"/>
      <c r="O47" s="21">
        <v>7</v>
      </c>
      <c r="P47" s="26"/>
      <c r="Q47" s="1"/>
      <c r="S47" s="27"/>
      <c r="T47" s="26"/>
      <c r="U47" s="26"/>
      <c r="AB47" s="3"/>
      <c r="AC47" s="3"/>
    </row>
    <row r="48" spans="1:29" ht="12.75" customHeight="1" x14ac:dyDescent="0.2">
      <c r="A48" s="20" t="s">
        <v>23</v>
      </c>
      <c r="H48" s="25">
        <v>1</v>
      </c>
      <c r="J48" s="158"/>
      <c r="K48" s="1"/>
      <c r="L48" s="1"/>
      <c r="N48" s="1"/>
      <c r="O48" s="21">
        <v>1</v>
      </c>
      <c r="P48" s="26"/>
      <c r="Q48" s="1"/>
      <c r="S48" s="27"/>
      <c r="T48" s="26"/>
      <c r="U48" s="26"/>
      <c r="AB48" s="3"/>
      <c r="AC48" s="3"/>
    </row>
    <row r="49" spans="1:29" ht="12.75" customHeight="1" x14ac:dyDescent="0.2">
      <c r="A49" s="20" t="s">
        <v>24</v>
      </c>
      <c r="I49" s="25">
        <v>1</v>
      </c>
      <c r="J49" s="158">
        <v>1</v>
      </c>
      <c r="K49" s="1"/>
      <c r="L49" s="1"/>
      <c r="N49" s="1"/>
      <c r="O49" s="21">
        <v>1</v>
      </c>
      <c r="P49" s="26"/>
      <c r="Q49" s="1"/>
      <c r="S49" s="27"/>
      <c r="T49" s="26"/>
      <c r="U49" s="26"/>
      <c r="AB49" s="3"/>
      <c r="AC49" s="3"/>
    </row>
    <row r="50" spans="1:29" ht="12.75" customHeight="1" x14ac:dyDescent="0.2">
      <c r="A50" s="31"/>
      <c r="J50" s="158"/>
      <c r="K50" s="1"/>
      <c r="L50" s="1"/>
      <c r="N50" s="1"/>
      <c r="O50" s="21"/>
      <c r="P50" s="26"/>
      <c r="Q50" s="1"/>
      <c r="S50" s="27"/>
      <c r="T50" s="26"/>
      <c r="U50" s="26"/>
      <c r="AB50" s="3"/>
      <c r="AC50" s="3"/>
    </row>
    <row r="51" spans="1:29" ht="12.75" customHeight="1" x14ac:dyDescent="0.2">
      <c r="J51" s="159">
        <f>SUM(J46:J49)</f>
        <v>15</v>
      </c>
      <c r="K51" s="1">
        <f>J46/B39</f>
        <v>0.30303030303030304</v>
      </c>
      <c r="L51" s="1">
        <f>J51/B39</f>
        <v>0.45454545454545453</v>
      </c>
      <c r="M51" s="1">
        <f>L51-K51</f>
        <v>0.15151515151515149</v>
      </c>
      <c r="N51" s="1"/>
      <c r="O51" s="2"/>
      <c r="P51" s="2"/>
      <c r="Q51" s="1"/>
      <c r="S51" s="27"/>
      <c r="T51" s="26"/>
      <c r="U51" s="26"/>
      <c r="AB51" s="3"/>
      <c r="AC51" s="3"/>
    </row>
    <row r="52" spans="1:29" ht="12.75" customHeight="1" x14ac:dyDescent="0.3">
      <c r="A52" s="4" t="s">
        <v>27</v>
      </c>
      <c r="K52" s="1"/>
      <c r="L52" s="1"/>
      <c r="N52" s="1"/>
      <c r="O52" s="2"/>
      <c r="P52" s="2"/>
      <c r="Q52" s="1"/>
      <c r="S52" s="27"/>
      <c r="T52" s="26"/>
      <c r="AB52" s="3"/>
      <c r="AC52" s="3"/>
    </row>
    <row r="53" spans="1:29" ht="25.5" customHeight="1" x14ac:dyDescent="0.2">
      <c r="B53" s="6" t="s">
        <v>1</v>
      </c>
      <c r="C53" s="6"/>
      <c r="D53" s="6"/>
      <c r="E53" s="6"/>
      <c r="F53" s="6"/>
      <c r="G53" s="6"/>
      <c r="H53" s="6"/>
      <c r="I53" s="6"/>
      <c r="K53" s="7" t="s">
        <v>2</v>
      </c>
      <c r="L53" s="7" t="s">
        <v>3</v>
      </c>
      <c r="M53" s="8" t="s">
        <v>4</v>
      </c>
      <c r="N53" s="7" t="s">
        <v>5</v>
      </c>
      <c r="O53" s="9" t="s">
        <v>6</v>
      </c>
      <c r="P53" s="9" t="s">
        <v>7</v>
      </c>
      <c r="Q53" s="10" t="s">
        <v>8</v>
      </c>
      <c r="S53" s="27"/>
      <c r="T53" s="26"/>
      <c r="U53" s="26"/>
      <c r="AB53" s="3"/>
      <c r="AC53" s="3"/>
    </row>
    <row r="54" spans="1:29" ht="12.75" customHeight="1" x14ac:dyDescent="0.2">
      <c r="A54" s="12" t="s">
        <v>9</v>
      </c>
      <c r="B54" s="13">
        <v>1</v>
      </c>
      <c r="C54" s="13">
        <v>2</v>
      </c>
      <c r="D54" s="13">
        <v>3</v>
      </c>
      <c r="E54" s="13">
        <v>4</v>
      </c>
      <c r="F54" s="13">
        <v>5</v>
      </c>
      <c r="G54" s="13">
        <v>6</v>
      </c>
      <c r="H54" s="13">
        <v>7</v>
      </c>
      <c r="I54" s="13">
        <v>8</v>
      </c>
      <c r="J54" s="156" t="s">
        <v>10</v>
      </c>
      <c r="K54" s="15"/>
      <c r="L54" s="16"/>
      <c r="M54" s="17"/>
      <c r="N54" s="18"/>
      <c r="O54" s="2"/>
      <c r="P54" s="2"/>
      <c r="Q54" s="1"/>
      <c r="S54" s="27"/>
      <c r="T54" s="26"/>
      <c r="AB54" s="3"/>
      <c r="AC54" s="3"/>
    </row>
    <row r="55" spans="1:29" ht="12.75" customHeight="1" x14ac:dyDescent="0.2">
      <c r="A55" s="20" t="s">
        <v>14</v>
      </c>
      <c r="B55" s="25">
        <v>7</v>
      </c>
      <c r="J55" s="157"/>
      <c r="K55" s="1"/>
      <c r="L55" s="1"/>
      <c r="N55" s="1"/>
      <c r="O55" s="21">
        <f>B55</f>
        <v>7</v>
      </c>
      <c r="P55" s="2"/>
      <c r="Q55" s="1"/>
      <c r="S55" s="23"/>
      <c r="T55" s="26"/>
      <c r="AB55" s="3"/>
      <c r="AC55" s="3"/>
    </row>
    <row r="56" spans="1:29" ht="12.75" customHeight="1" x14ac:dyDescent="0.2">
      <c r="A56" s="20" t="s">
        <v>15</v>
      </c>
      <c r="C56" s="25">
        <v>6</v>
      </c>
      <c r="J56" s="157"/>
      <c r="K56" s="1"/>
      <c r="L56" s="1"/>
      <c r="N56" s="1">
        <f>C56/B55</f>
        <v>0.8571428571428571</v>
      </c>
      <c r="O56" s="21">
        <v>6</v>
      </c>
      <c r="P56" s="26">
        <f t="shared" ref="P56:P62" si="6">O56/O55</f>
        <v>0.8571428571428571</v>
      </c>
      <c r="Q56" s="1">
        <f t="shared" ref="Q56:Q62" si="7">100%-P56</f>
        <v>0.1428571428571429</v>
      </c>
      <c r="S56" s="23"/>
      <c r="T56" s="26"/>
      <c r="AB56" s="3"/>
      <c r="AC56" s="3"/>
    </row>
    <row r="57" spans="1:29" ht="12.75" customHeight="1" x14ac:dyDescent="0.2">
      <c r="A57" s="20" t="s">
        <v>16</v>
      </c>
      <c r="D57" s="25">
        <v>5</v>
      </c>
      <c r="J57" s="157"/>
      <c r="K57" s="1"/>
      <c r="L57" s="1"/>
      <c r="N57" s="1">
        <f>D57/C56</f>
        <v>0.83333333333333337</v>
      </c>
      <c r="O57" s="21">
        <v>5</v>
      </c>
      <c r="P57" s="26">
        <f t="shared" si="6"/>
        <v>0.83333333333333337</v>
      </c>
      <c r="Q57" s="1">
        <f t="shared" si="7"/>
        <v>0.16666666666666663</v>
      </c>
      <c r="S57" s="23"/>
      <c r="T57" s="26"/>
      <c r="AB57" s="3"/>
      <c r="AC57" s="3"/>
    </row>
    <row r="58" spans="1:29" ht="12.75" customHeight="1" x14ac:dyDescent="0.2">
      <c r="A58" s="20" t="s">
        <v>18</v>
      </c>
      <c r="E58" s="25">
        <v>4</v>
      </c>
      <c r="J58" s="157"/>
      <c r="K58" s="1"/>
      <c r="L58" s="1"/>
      <c r="N58" s="1">
        <f>E58/D57</f>
        <v>0.8</v>
      </c>
      <c r="O58" s="21">
        <v>5</v>
      </c>
      <c r="P58" s="26">
        <f t="shared" si="6"/>
        <v>1</v>
      </c>
      <c r="Q58" s="1">
        <f t="shared" si="7"/>
        <v>0</v>
      </c>
      <c r="S58" s="20"/>
      <c r="T58" s="26"/>
      <c r="AB58" s="3"/>
      <c r="AC58" s="3"/>
    </row>
    <row r="59" spans="1:29" ht="12.75" customHeight="1" x14ac:dyDescent="0.2">
      <c r="A59" s="20" t="s">
        <v>19</v>
      </c>
      <c r="F59" s="25">
        <v>4</v>
      </c>
      <c r="J59" s="158"/>
      <c r="K59" s="1"/>
      <c r="L59" s="1"/>
      <c r="N59" s="1">
        <f>F59/E58</f>
        <v>1</v>
      </c>
      <c r="O59" s="21">
        <v>6</v>
      </c>
      <c r="P59" s="26">
        <f t="shared" si="6"/>
        <v>1.2</v>
      </c>
      <c r="Q59" s="1">
        <f t="shared" si="7"/>
        <v>-0.19999999999999996</v>
      </c>
      <c r="S59" s="20"/>
      <c r="T59" s="26"/>
      <c r="AB59" s="3"/>
      <c r="AC59" s="3"/>
    </row>
    <row r="60" spans="1:29" ht="12.75" customHeight="1" x14ac:dyDescent="0.2">
      <c r="A60" s="20" t="s">
        <v>20</v>
      </c>
      <c r="G60" s="25">
        <v>4</v>
      </c>
      <c r="J60" s="158"/>
      <c r="K60" s="1"/>
      <c r="L60" s="1"/>
      <c r="N60" s="1">
        <f>G60/F59</f>
        <v>1</v>
      </c>
      <c r="O60" s="21">
        <v>6</v>
      </c>
      <c r="P60" s="26">
        <f t="shared" si="6"/>
        <v>1</v>
      </c>
      <c r="Q60" s="1">
        <f t="shared" si="7"/>
        <v>0</v>
      </c>
      <c r="S60" s="20"/>
      <c r="T60" s="3"/>
      <c r="AB60" s="3"/>
      <c r="AC60" s="3"/>
    </row>
    <row r="61" spans="1:29" ht="12.75" customHeight="1" x14ac:dyDescent="0.2">
      <c r="A61" s="20" t="s">
        <v>21</v>
      </c>
      <c r="H61" s="25">
        <v>4</v>
      </c>
      <c r="J61" s="158"/>
      <c r="K61" s="1"/>
      <c r="L61" s="1"/>
      <c r="N61" s="1">
        <f>H61/G60</f>
        <v>1</v>
      </c>
      <c r="O61" s="21">
        <v>6</v>
      </c>
      <c r="P61" s="26">
        <f t="shared" si="6"/>
        <v>1</v>
      </c>
      <c r="Q61" s="1">
        <f t="shared" si="7"/>
        <v>0</v>
      </c>
      <c r="S61" s="20"/>
      <c r="T61" s="3"/>
      <c r="AB61" s="3"/>
      <c r="AC61" s="3"/>
    </row>
    <row r="62" spans="1:29" ht="12.75" customHeight="1" x14ac:dyDescent="0.2">
      <c r="A62" s="20" t="s">
        <v>22</v>
      </c>
      <c r="I62" s="25">
        <v>5</v>
      </c>
      <c r="J62" s="158">
        <v>3</v>
      </c>
      <c r="K62" s="1"/>
      <c r="L62" s="1"/>
      <c r="N62" s="1">
        <f>I62/H61</f>
        <v>1.25</v>
      </c>
      <c r="O62" s="21">
        <v>6</v>
      </c>
      <c r="P62" s="26">
        <f t="shared" si="6"/>
        <v>1</v>
      </c>
      <c r="Q62" s="1">
        <f t="shared" si="7"/>
        <v>0</v>
      </c>
      <c r="S62" s="20"/>
      <c r="T62" s="3"/>
      <c r="AB62" s="3"/>
      <c r="AC62" s="3"/>
    </row>
    <row r="63" spans="1:29" ht="12.75" customHeight="1" x14ac:dyDescent="0.2">
      <c r="A63" s="20" t="s">
        <v>23</v>
      </c>
      <c r="G63" s="25">
        <v>1</v>
      </c>
      <c r="H63" s="25">
        <v>1</v>
      </c>
      <c r="I63" s="25">
        <v>1</v>
      </c>
      <c r="J63" s="158"/>
      <c r="K63" s="1"/>
      <c r="L63" s="1"/>
      <c r="N63" s="1"/>
      <c r="O63" s="21">
        <v>3</v>
      </c>
      <c r="P63" s="26"/>
      <c r="Q63" s="1"/>
      <c r="S63" s="20"/>
      <c r="T63" s="3"/>
      <c r="AB63" s="3"/>
      <c r="AC63" s="3"/>
    </row>
    <row r="64" spans="1:29" ht="12.75" customHeight="1" x14ac:dyDescent="0.2">
      <c r="A64" s="20" t="s">
        <v>24</v>
      </c>
      <c r="I64" s="25">
        <v>1</v>
      </c>
      <c r="J64" s="158"/>
      <c r="K64" s="1"/>
      <c r="L64" s="1"/>
      <c r="N64" s="1"/>
      <c r="O64" s="21">
        <v>1</v>
      </c>
      <c r="P64" s="26"/>
      <c r="Q64" s="1"/>
      <c r="S64" s="20"/>
      <c r="T64" s="3"/>
      <c r="AB64" s="3"/>
      <c r="AC64" s="3"/>
    </row>
    <row r="65" spans="1:29" ht="12.75" customHeight="1" x14ac:dyDescent="0.2">
      <c r="A65" s="20" t="s">
        <v>28</v>
      </c>
      <c r="G65" s="25">
        <v>1</v>
      </c>
      <c r="J65" s="158"/>
      <c r="K65" s="1"/>
      <c r="L65" s="1"/>
      <c r="N65" s="1"/>
      <c r="O65" s="21">
        <v>1</v>
      </c>
      <c r="P65" s="26"/>
      <c r="Q65" s="1"/>
      <c r="S65" s="20"/>
      <c r="T65" s="3"/>
      <c r="AB65" s="3"/>
      <c r="AC65" s="3"/>
    </row>
    <row r="66" spans="1:29" ht="12.75" customHeight="1" x14ac:dyDescent="0.2">
      <c r="J66" s="159">
        <f>SUM(J62)</f>
        <v>3</v>
      </c>
      <c r="K66" s="1">
        <f>J62/B55</f>
        <v>0.42857142857142855</v>
      </c>
      <c r="L66" s="1">
        <f>J66/B55</f>
        <v>0.42857142857142855</v>
      </c>
      <c r="M66" s="1">
        <f>L66-K66</f>
        <v>0</v>
      </c>
      <c r="N66" s="1"/>
      <c r="O66" s="2"/>
      <c r="P66" s="2"/>
      <c r="Q66" s="1"/>
      <c r="S66" s="20"/>
      <c r="T66" s="3"/>
      <c r="AB66" s="3"/>
      <c r="AC66" s="3"/>
    </row>
    <row r="67" spans="1:29" ht="12.75" customHeight="1" x14ac:dyDescent="0.3">
      <c r="A67" s="4" t="s">
        <v>29</v>
      </c>
      <c r="K67" s="1"/>
      <c r="L67" s="1"/>
      <c r="N67" s="1"/>
      <c r="O67" s="2"/>
      <c r="P67" s="2"/>
      <c r="Q67" s="1"/>
      <c r="S67" s="20"/>
      <c r="T67" s="3"/>
      <c r="AB67" s="3"/>
      <c r="AC67" s="3"/>
    </row>
    <row r="68" spans="1:29" ht="25.5" customHeight="1" x14ac:dyDescent="0.2">
      <c r="B68" s="6" t="s">
        <v>1</v>
      </c>
      <c r="C68" s="6"/>
      <c r="D68" s="6"/>
      <c r="E68" s="6"/>
      <c r="F68" s="6"/>
      <c r="G68" s="6"/>
      <c r="H68" s="6"/>
      <c r="I68" s="6"/>
      <c r="K68" s="7" t="s">
        <v>2</v>
      </c>
      <c r="L68" s="7" t="s">
        <v>3</v>
      </c>
      <c r="M68" s="8" t="s">
        <v>4</v>
      </c>
      <c r="N68" s="7" t="s">
        <v>5</v>
      </c>
      <c r="O68" s="9" t="s">
        <v>6</v>
      </c>
      <c r="P68" s="9" t="s">
        <v>7</v>
      </c>
      <c r="Q68" s="10" t="s">
        <v>8</v>
      </c>
      <c r="AB68" s="3"/>
      <c r="AC68" s="3"/>
    </row>
    <row r="69" spans="1:29" ht="12.75" customHeight="1" x14ac:dyDescent="0.2">
      <c r="A69" s="12" t="s">
        <v>9</v>
      </c>
      <c r="B69" s="13">
        <v>1</v>
      </c>
      <c r="C69" s="13">
        <v>2</v>
      </c>
      <c r="D69" s="13">
        <v>3</v>
      </c>
      <c r="E69" s="13">
        <v>4</v>
      </c>
      <c r="F69" s="13">
        <v>5</v>
      </c>
      <c r="G69" s="13">
        <v>6</v>
      </c>
      <c r="H69" s="13">
        <v>7</v>
      </c>
      <c r="I69" s="13">
        <v>8</v>
      </c>
      <c r="J69" s="156" t="s">
        <v>10</v>
      </c>
      <c r="K69" s="15"/>
      <c r="L69" s="16"/>
      <c r="M69" s="17"/>
      <c r="N69" s="18"/>
      <c r="O69" s="2"/>
      <c r="P69" s="2"/>
      <c r="Q69" s="1"/>
      <c r="T69" s="3"/>
      <c r="AB69" s="3"/>
      <c r="AC69" s="3"/>
    </row>
    <row r="70" spans="1:29" ht="12.75" customHeight="1" x14ac:dyDescent="0.2">
      <c r="A70" s="20" t="s">
        <v>15</v>
      </c>
      <c r="B70" s="25">
        <v>26</v>
      </c>
      <c r="J70" s="157"/>
      <c r="K70" s="1"/>
      <c r="L70" s="1"/>
      <c r="N70" s="1"/>
      <c r="O70" s="21">
        <f>B70</f>
        <v>26</v>
      </c>
      <c r="P70" s="2"/>
      <c r="Q70" s="1"/>
      <c r="S70" s="33"/>
      <c r="T70" s="11"/>
      <c r="AB70" s="3"/>
      <c r="AC70" s="3"/>
    </row>
    <row r="71" spans="1:29" ht="12.75" customHeight="1" x14ac:dyDescent="0.2">
      <c r="A71" s="20" t="s">
        <v>16</v>
      </c>
      <c r="C71" s="25">
        <v>22</v>
      </c>
      <c r="J71" s="157"/>
      <c r="K71" s="1"/>
      <c r="L71" s="1"/>
      <c r="N71" s="1">
        <f>C71/B70</f>
        <v>0.84615384615384615</v>
      </c>
      <c r="O71" s="21">
        <v>22</v>
      </c>
      <c r="P71" s="26">
        <f t="shared" ref="P71:P77" si="8">O71/O70</f>
        <v>0.84615384615384615</v>
      </c>
      <c r="Q71" s="1">
        <f t="shared" ref="Q71:Q77" si="9">100%-P71</f>
        <v>0.15384615384615385</v>
      </c>
      <c r="T71" s="3"/>
      <c r="AB71" s="3"/>
      <c r="AC71" s="3"/>
    </row>
    <row r="72" spans="1:29" ht="12.75" customHeight="1" x14ac:dyDescent="0.2">
      <c r="A72" s="20" t="s">
        <v>18</v>
      </c>
      <c r="D72" s="25">
        <v>21</v>
      </c>
      <c r="J72" s="157"/>
      <c r="K72" s="1"/>
      <c r="L72" s="1"/>
      <c r="N72" s="1">
        <f>D72/C71</f>
        <v>0.95454545454545459</v>
      </c>
      <c r="O72" s="21">
        <v>21</v>
      </c>
      <c r="P72" s="26">
        <f t="shared" si="8"/>
        <v>0.95454545454545459</v>
      </c>
      <c r="Q72" s="1">
        <f t="shared" si="9"/>
        <v>4.5454545454545414E-2</v>
      </c>
      <c r="S72" s="34"/>
      <c r="T72" s="11"/>
      <c r="AB72" s="3"/>
      <c r="AC72" s="3"/>
    </row>
    <row r="73" spans="1:29" ht="12.75" customHeight="1" x14ac:dyDescent="0.2">
      <c r="A73" s="20" t="s">
        <v>19</v>
      </c>
      <c r="E73" s="25">
        <v>16</v>
      </c>
      <c r="J73" s="158"/>
      <c r="K73" s="1"/>
      <c r="L73" s="1"/>
      <c r="N73" s="1">
        <f>E73/D72</f>
        <v>0.76190476190476186</v>
      </c>
      <c r="O73" s="21">
        <v>17</v>
      </c>
      <c r="P73" s="26">
        <f t="shared" si="8"/>
        <v>0.80952380952380953</v>
      </c>
      <c r="Q73" s="1">
        <f t="shared" si="9"/>
        <v>0.19047619047619047</v>
      </c>
      <c r="S73" s="34"/>
      <c r="T73" s="11"/>
      <c r="AB73" s="3"/>
      <c r="AC73" s="3"/>
    </row>
    <row r="74" spans="1:29" ht="12.75" customHeight="1" x14ac:dyDescent="0.2">
      <c r="A74" s="20" t="s">
        <v>20</v>
      </c>
      <c r="F74" s="25">
        <v>13</v>
      </c>
      <c r="J74" s="158"/>
      <c r="K74" s="1"/>
      <c r="L74" s="1"/>
      <c r="N74" s="1">
        <f>F74/E73</f>
        <v>0.8125</v>
      </c>
      <c r="O74" s="21">
        <v>16</v>
      </c>
      <c r="P74" s="26">
        <f t="shared" si="8"/>
        <v>0.94117647058823528</v>
      </c>
      <c r="Q74" s="1">
        <f t="shared" si="9"/>
        <v>5.8823529411764719E-2</v>
      </c>
      <c r="S74" s="34"/>
      <c r="T74" s="11"/>
      <c r="AB74" s="3"/>
      <c r="AC74" s="3"/>
    </row>
    <row r="75" spans="1:29" ht="12.75" customHeight="1" x14ac:dyDescent="0.2">
      <c r="A75" s="20" t="s">
        <v>21</v>
      </c>
      <c r="G75" s="25">
        <v>12</v>
      </c>
      <c r="J75" s="158"/>
      <c r="K75" s="1"/>
      <c r="L75" s="1"/>
      <c r="N75" s="1">
        <f>G75/F74</f>
        <v>0.92307692307692313</v>
      </c>
      <c r="O75" s="21">
        <v>17</v>
      </c>
      <c r="P75" s="26">
        <f t="shared" si="8"/>
        <v>1.0625</v>
      </c>
      <c r="Q75" s="1">
        <f t="shared" si="9"/>
        <v>-6.25E-2</v>
      </c>
      <c r="S75" s="34"/>
      <c r="T75" s="11"/>
      <c r="AB75" s="3"/>
      <c r="AC75" s="3"/>
    </row>
    <row r="76" spans="1:29" ht="12.75" customHeight="1" x14ac:dyDescent="0.2">
      <c r="A76" s="20" t="s">
        <v>22</v>
      </c>
      <c r="H76" s="25">
        <v>9</v>
      </c>
      <c r="J76" s="158"/>
      <c r="K76" s="1"/>
      <c r="L76" s="1"/>
      <c r="N76" s="1">
        <f>H76/G75</f>
        <v>0.75</v>
      </c>
      <c r="O76" s="21">
        <v>15</v>
      </c>
      <c r="P76" s="26">
        <f t="shared" si="8"/>
        <v>0.88235294117647056</v>
      </c>
      <c r="Q76" s="1">
        <f t="shared" si="9"/>
        <v>0.11764705882352944</v>
      </c>
      <c r="S76" s="34"/>
      <c r="T76" s="11"/>
      <c r="AB76" s="3"/>
      <c r="AC76" s="3"/>
    </row>
    <row r="77" spans="1:29" ht="12.75" customHeight="1" x14ac:dyDescent="0.2">
      <c r="A77" s="20" t="s">
        <v>23</v>
      </c>
      <c r="I77" s="25">
        <v>9</v>
      </c>
      <c r="J77" s="158">
        <v>8</v>
      </c>
      <c r="K77" s="1"/>
      <c r="L77" s="1"/>
      <c r="N77" s="1">
        <f>I77/H76</f>
        <v>1</v>
      </c>
      <c r="O77" s="21">
        <v>16</v>
      </c>
      <c r="P77" s="26">
        <f t="shared" si="8"/>
        <v>1.0666666666666667</v>
      </c>
      <c r="Q77" s="1">
        <f t="shared" si="9"/>
        <v>-6.6666666666666652E-2</v>
      </c>
      <c r="S77" s="34"/>
      <c r="T77" s="11"/>
      <c r="AB77" s="3"/>
      <c r="AC77" s="3"/>
    </row>
    <row r="78" spans="1:29" ht="12.75" customHeight="1" x14ac:dyDescent="0.2">
      <c r="A78" s="20" t="s">
        <v>24</v>
      </c>
      <c r="I78" s="25">
        <v>4</v>
      </c>
      <c r="J78" s="158">
        <v>2</v>
      </c>
      <c r="K78" s="1"/>
      <c r="L78" s="1"/>
      <c r="N78" s="1"/>
      <c r="O78" s="21">
        <v>7</v>
      </c>
      <c r="P78" s="26"/>
      <c r="Q78" s="1"/>
      <c r="S78" s="34"/>
      <c r="T78" s="11"/>
      <c r="AB78" s="3"/>
      <c r="AC78" s="3"/>
    </row>
    <row r="79" spans="1:29" ht="12.75" customHeight="1" x14ac:dyDescent="0.2">
      <c r="A79" s="20" t="s">
        <v>28</v>
      </c>
      <c r="I79" s="25">
        <v>1</v>
      </c>
      <c r="J79" s="158"/>
      <c r="K79" s="1"/>
      <c r="L79" s="1"/>
      <c r="N79" s="1"/>
      <c r="O79" s="21">
        <v>7</v>
      </c>
      <c r="P79" s="26"/>
      <c r="Q79" s="1"/>
      <c r="S79" s="34"/>
      <c r="T79" s="11"/>
      <c r="AB79" s="3"/>
      <c r="AC79" s="3"/>
    </row>
    <row r="80" spans="1:29" ht="12.75" customHeight="1" x14ac:dyDescent="0.2">
      <c r="A80" s="20" t="s">
        <v>30</v>
      </c>
      <c r="I80" s="25">
        <v>2</v>
      </c>
      <c r="J80" s="158">
        <v>2</v>
      </c>
      <c r="K80" s="1"/>
      <c r="L80" s="1"/>
      <c r="N80" s="1"/>
      <c r="O80" s="21">
        <v>6</v>
      </c>
      <c r="P80" s="26"/>
      <c r="Q80" s="1"/>
      <c r="S80" s="34"/>
      <c r="T80" s="11"/>
      <c r="AB80" s="3"/>
      <c r="AC80" s="3"/>
    </row>
    <row r="81" spans="1:29" ht="12.75" customHeight="1" x14ac:dyDescent="0.2">
      <c r="A81" s="31" t="s">
        <v>31</v>
      </c>
      <c r="I81" s="25">
        <v>1</v>
      </c>
      <c r="J81" s="158">
        <v>1</v>
      </c>
      <c r="K81" s="1"/>
      <c r="L81" s="1"/>
      <c r="N81" s="1"/>
      <c r="O81" s="21">
        <v>3</v>
      </c>
      <c r="P81" s="26"/>
      <c r="Q81" s="1"/>
      <c r="S81" s="34"/>
      <c r="T81" s="11"/>
      <c r="AB81" s="3"/>
      <c r="AC81" s="3"/>
    </row>
    <row r="82" spans="1:29" ht="12.75" customHeight="1" x14ac:dyDescent="0.2">
      <c r="A82" s="31" t="s">
        <v>32</v>
      </c>
      <c r="I82" s="25">
        <v>1</v>
      </c>
      <c r="J82" s="158"/>
      <c r="K82" s="1"/>
      <c r="L82" s="1"/>
      <c r="N82" s="1"/>
      <c r="O82" s="21">
        <v>1</v>
      </c>
      <c r="P82" s="26"/>
      <c r="Q82" s="1"/>
      <c r="S82" s="34"/>
      <c r="T82" s="11"/>
      <c r="AB82" s="3"/>
      <c r="AC82" s="3"/>
    </row>
    <row r="83" spans="1:29" ht="12.75" customHeight="1" x14ac:dyDescent="0.2">
      <c r="A83" s="31" t="s">
        <v>33</v>
      </c>
      <c r="I83" s="25">
        <v>1</v>
      </c>
      <c r="J83" s="158"/>
      <c r="K83" s="1"/>
      <c r="L83" s="1"/>
      <c r="N83" s="1"/>
      <c r="O83" s="21">
        <v>1</v>
      </c>
      <c r="P83" s="26"/>
      <c r="Q83" s="1"/>
      <c r="S83" s="34"/>
      <c r="T83" s="11"/>
      <c r="AB83" s="3"/>
      <c r="AC83" s="3"/>
    </row>
    <row r="84" spans="1:29" ht="12.75" customHeight="1" x14ac:dyDescent="0.2">
      <c r="J84" s="159">
        <f>SUM(J77:J81)</f>
        <v>13</v>
      </c>
      <c r="K84" s="1">
        <f>J77/B70</f>
        <v>0.30769230769230771</v>
      </c>
      <c r="L84" s="1">
        <f>J84/B70</f>
        <v>0.5</v>
      </c>
      <c r="M84" s="1">
        <f>L84-K84</f>
        <v>0.19230769230769229</v>
      </c>
      <c r="N84" s="1"/>
      <c r="O84" s="2"/>
      <c r="P84" s="2"/>
      <c r="Q84" s="1"/>
      <c r="T84" s="19"/>
      <c r="AB84" s="3"/>
      <c r="AC84" s="3"/>
    </row>
    <row r="85" spans="1:29" ht="12.75" customHeight="1" x14ac:dyDescent="0.3">
      <c r="A85" s="4" t="s">
        <v>34</v>
      </c>
      <c r="K85" s="1"/>
      <c r="L85" s="1"/>
      <c r="N85" s="1"/>
      <c r="O85" s="2"/>
      <c r="P85" s="2"/>
      <c r="Q85" s="1"/>
      <c r="S85" s="22"/>
      <c r="T85" s="23"/>
      <c r="U85" s="23"/>
      <c r="AB85" s="3"/>
      <c r="AC85" s="3"/>
    </row>
    <row r="86" spans="1:29" ht="25.5" customHeight="1" x14ac:dyDescent="0.2">
      <c r="B86" s="6" t="s">
        <v>1</v>
      </c>
      <c r="C86" s="6"/>
      <c r="D86" s="6"/>
      <c r="E86" s="6"/>
      <c r="F86" s="6"/>
      <c r="G86" s="6"/>
      <c r="H86" s="6"/>
      <c r="I86" s="6"/>
      <c r="K86" s="7" t="s">
        <v>2</v>
      </c>
      <c r="L86" s="7" t="s">
        <v>3</v>
      </c>
      <c r="M86" s="8" t="s">
        <v>4</v>
      </c>
      <c r="N86" s="7" t="s">
        <v>5</v>
      </c>
      <c r="O86" s="9" t="s">
        <v>6</v>
      </c>
      <c r="P86" s="9" t="s">
        <v>7</v>
      </c>
      <c r="Q86" s="10" t="s">
        <v>8</v>
      </c>
      <c r="S86" s="27"/>
      <c r="T86" s="26"/>
      <c r="U86" s="1"/>
      <c r="AB86" s="3"/>
      <c r="AC86" s="3"/>
    </row>
    <row r="87" spans="1:29" ht="12.75" customHeight="1" x14ac:dyDescent="0.2">
      <c r="A87" s="12" t="s">
        <v>9</v>
      </c>
      <c r="B87" s="13">
        <v>1</v>
      </c>
      <c r="C87" s="13">
        <v>2</v>
      </c>
      <c r="D87" s="13">
        <v>3</v>
      </c>
      <c r="E87" s="13">
        <v>4</v>
      </c>
      <c r="F87" s="13">
        <v>5</v>
      </c>
      <c r="G87" s="13">
        <v>6</v>
      </c>
      <c r="H87" s="13">
        <v>7</v>
      </c>
      <c r="I87" s="13">
        <v>8</v>
      </c>
      <c r="J87" s="156" t="s">
        <v>10</v>
      </c>
      <c r="K87" s="15"/>
      <c r="L87" s="16"/>
      <c r="M87" s="17"/>
      <c r="N87" s="18"/>
      <c r="O87" s="2"/>
      <c r="P87" s="2"/>
      <c r="Q87" s="1"/>
      <c r="S87" s="27"/>
      <c r="T87" s="26"/>
      <c r="U87" s="1"/>
      <c r="AB87" s="3"/>
      <c r="AC87" s="3"/>
    </row>
    <row r="88" spans="1:29" ht="12.75" customHeight="1" x14ac:dyDescent="0.2">
      <c r="A88" s="20" t="s">
        <v>16</v>
      </c>
      <c r="B88" s="25">
        <v>15</v>
      </c>
      <c r="J88" s="157"/>
      <c r="K88" s="1"/>
      <c r="L88" s="1"/>
      <c r="N88" s="1"/>
      <c r="O88" s="21">
        <f>B88</f>
        <v>15</v>
      </c>
      <c r="P88" s="2"/>
      <c r="Q88" s="1"/>
      <c r="S88" s="27"/>
      <c r="T88" s="26"/>
      <c r="AB88" s="3"/>
      <c r="AC88" s="3"/>
    </row>
    <row r="89" spans="1:29" ht="12.75" customHeight="1" x14ac:dyDescent="0.2">
      <c r="A89" s="20" t="s">
        <v>18</v>
      </c>
      <c r="C89" s="25">
        <v>11</v>
      </c>
      <c r="J89" s="157"/>
      <c r="K89" s="1"/>
      <c r="L89" s="1"/>
      <c r="N89" s="1">
        <f>C89/B88</f>
        <v>0.73333333333333328</v>
      </c>
      <c r="O89" s="21">
        <v>11</v>
      </c>
      <c r="P89" s="26">
        <f t="shared" ref="P89:P95" si="10">O89/O88</f>
        <v>0.73333333333333328</v>
      </c>
      <c r="Q89" s="1">
        <f t="shared" ref="Q89:Q95" si="11">100%-P89</f>
        <v>0.26666666666666672</v>
      </c>
      <c r="S89" s="27"/>
      <c r="T89" s="26"/>
      <c r="U89" s="1"/>
      <c r="AB89" s="3"/>
      <c r="AC89" s="3"/>
    </row>
    <row r="90" spans="1:29" ht="12.75" customHeight="1" x14ac:dyDescent="0.2">
      <c r="A90" s="20" t="s">
        <v>19</v>
      </c>
      <c r="D90" s="25">
        <v>10</v>
      </c>
      <c r="J90" s="157"/>
      <c r="K90" s="1"/>
      <c r="L90" s="1"/>
      <c r="N90" s="1">
        <f>D90/C89</f>
        <v>0.90909090909090906</v>
      </c>
      <c r="O90" s="21">
        <v>10</v>
      </c>
      <c r="P90" s="26">
        <f t="shared" si="10"/>
        <v>0.90909090909090906</v>
      </c>
      <c r="Q90" s="1">
        <f t="shared" si="11"/>
        <v>9.0909090909090939E-2</v>
      </c>
      <c r="S90" s="27"/>
      <c r="T90" s="26"/>
      <c r="AB90" s="3"/>
      <c r="AC90" s="3"/>
    </row>
    <row r="91" spans="1:29" ht="12.75" customHeight="1" x14ac:dyDescent="0.2">
      <c r="A91" s="20" t="s">
        <v>20</v>
      </c>
      <c r="E91" s="25">
        <v>9</v>
      </c>
      <c r="J91" s="157"/>
      <c r="K91" s="1"/>
      <c r="L91" s="1"/>
      <c r="N91" s="1">
        <f>E91/D90</f>
        <v>0.9</v>
      </c>
      <c r="O91" s="21">
        <v>9</v>
      </c>
      <c r="P91" s="26">
        <f t="shared" si="10"/>
        <v>0.9</v>
      </c>
      <c r="Q91" s="1">
        <f t="shared" si="11"/>
        <v>9.9999999999999978E-2</v>
      </c>
      <c r="S91" s="23"/>
      <c r="T91" s="26"/>
      <c r="AB91" s="3"/>
      <c r="AC91" s="3"/>
    </row>
    <row r="92" spans="1:29" ht="12.75" customHeight="1" x14ac:dyDescent="0.2">
      <c r="A92" s="20" t="s">
        <v>21</v>
      </c>
      <c r="F92" s="25">
        <v>8</v>
      </c>
      <c r="J92" s="158"/>
      <c r="K92" s="1"/>
      <c r="L92" s="1"/>
      <c r="N92" s="1">
        <f>F92/E91</f>
        <v>0.88888888888888884</v>
      </c>
      <c r="O92" s="21">
        <v>9</v>
      </c>
      <c r="P92" s="26">
        <f t="shared" si="10"/>
        <v>1</v>
      </c>
      <c r="Q92" s="1">
        <f t="shared" si="11"/>
        <v>0</v>
      </c>
      <c r="S92" s="23"/>
      <c r="T92" s="26"/>
      <c r="AB92" s="3"/>
      <c r="AC92" s="3"/>
    </row>
    <row r="93" spans="1:29" ht="12.75" customHeight="1" x14ac:dyDescent="0.2">
      <c r="A93" s="20" t="s">
        <v>22</v>
      </c>
      <c r="G93" s="25">
        <v>8</v>
      </c>
      <c r="J93" s="158"/>
      <c r="K93" s="1"/>
      <c r="L93" s="1"/>
      <c r="N93" s="1">
        <f>G93/F92</f>
        <v>1</v>
      </c>
      <c r="O93" s="21">
        <v>9</v>
      </c>
      <c r="P93" s="26">
        <f t="shared" si="10"/>
        <v>1</v>
      </c>
      <c r="Q93" s="1">
        <f t="shared" si="11"/>
        <v>0</v>
      </c>
      <c r="S93" s="23"/>
      <c r="T93" s="26"/>
      <c r="AB93" s="3"/>
      <c r="AC93" s="3"/>
    </row>
    <row r="94" spans="1:29" ht="12.75" customHeight="1" x14ac:dyDescent="0.2">
      <c r="A94" s="20" t="s">
        <v>23</v>
      </c>
      <c r="H94" s="25">
        <v>7</v>
      </c>
      <c r="J94" s="158"/>
      <c r="K94" s="1"/>
      <c r="L94" s="1"/>
      <c r="N94" s="1">
        <f>H94/G93</f>
        <v>0.875</v>
      </c>
      <c r="O94" s="21">
        <v>9</v>
      </c>
      <c r="P94" s="26">
        <f t="shared" si="10"/>
        <v>1</v>
      </c>
      <c r="Q94" s="1">
        <f t="shared" si="11"/>
        <v>0</v>
      </c>
      <c r="S94" s="23"/>
      <c r="T94" s="26"/>
      <c r="AB94" s="3"/>
      <c r="AC94" s="3"/>
    </row>
    <row r="95" spans="1:29" ht="12.75" customHeight="1" x14ac:dyDescent="0.2">
      <c r="A95" s="20" t="s">
        <v>24</v>
      </c>
      <c r="I95" s="25">
        <v>7</v>
      </c>
      <c r="J95" s="158">
        <v>7</v>
      </c>
      <c r="K95" s="1"/>
      <c r="L95" s="1"/>
      <c r="N95" s="1">
        <f>I95/H94</f>
        <v>1</v>
      </c>
      <c r="O95" s="21">
        <v>8</v>
      </c>
      <c r="P95" s="26">
        <f t="shared" si="10"/>
        <v>0.88888888888888884</v>
      </c>
      <c r="Q95" s="1">
        <f t="shared" si="11"/>
        <v>0.11111111111111116</v>
      </c>
      <c r="S95" s="23"/>
      <c r="T95" s="26"/>
      <c r="AB95" s="3"/>
      <c r="AC95" s="3"/>
    </row>
    <row r="96" spans="1:29" ht="12.75" customHeight="1" x14ac:dyDescent="0.2">
      <c r="A96" s="20" t="s">
        <v>28</v>
      </c>
      <c r="I96" s="25">
        <v>1</v>
      </c>
      <c r="J96" s="158"/>
      <c r="K96" s="1"/>
      <c r="L96" s="1"/>
      <c r="N96" s="1"/>
      <c r="O96" s="21">
        <v>2</v>
      </c>
      <c r="P96" s="26"/>
      <c r="Q96" s="1"/>
      <c r="S96" s="23"/>
      <c r="T96" s="26"/>
      <c r="AB96" s="3"/>
      <c r="AC96" s="3"/>
    </row>
    <row r="97" spans="1:35" ht="12.75" customHeight="1" x14ac:dyDescent="0.2">
      <c r="A97" s="20" t="s">
        <v>30</v>
      </c>
      <c r="I97" s="25">
        <v>1</v>
      </c>
      <c r="J97" s="158"/>
      <c r="K97" s="1"/>
      <c r="L97" s="1"/>
      <c r="N97" s="1"/>
      <c r="O97" s="21">
        <v>1</v>
      </c>
      <c r="P97" s="26"/>
      <c r="Q97" s="1"/>
      <c r="S97" s="23"/>
      <c r="T97" s="26"/>
      <c r="AB97" s="3"/>
      <c r="AC97" s="3"/>
    </row>
    <row r="98" spans="1:35" ht="12.75" customHeight="1" x14ac:dyDescent="0.2">
      <c r="A98" s="31" t="s">
        <v>31</v>
      </c>
      <c r="I98" s="25">
        <v>1</v>
      </c>
      <c r="J98" s="158">
        <v>1</v>
      </c>
      <c r="K98" s="1"/>
      <c r="L98" s="1"/>
      <c r="N98" s="1"/>
      <c r="O98" s="21">
        <v>1</v>
      </c>
      <c r="P98" s="26"/>
      <c r="Q98" s="1"/>
      <c r="S98" s="23"/>
      <c r="T98" s="26"/>
      <c r="AB98" s="3"/>
      <c r="AC98" s="3"/>
    </row>
    <row r="99" spans="1:35" ht="12.75" customHeight="1" x14ac:dyDescent="0.2">
      <c r="J99" s="159">
        <f>SUM(J95:J98)</f>
        <v>8</v>
      </c>
      <c r="K99" s="1">
        <f>J95/B88</f>
        <v>0.46666666666666667</v>
      </c>
      <c r="L99" s="1">
        <f>J99/B88</f>
        <v>0.53333333333333333</v>
      </c>
      <c r="M99" s="1">
        <f>L99-K99</f>
        <v>6.6666666666666652E-2</v>
      </c>
      <c r="N99" s="1"/>
      <c r="O99" s="2"/>
      <c r="P99" s="26"/>
      <c r="Q99" s="1"/>
      <c r="S99" s="23"/>
      <c r="T99" s="26"/>
      <c r="AB99" s="3"/>
      <c r="AC99" s="3"/>
    </row>
    <row r="100" spans="1:35" ht="12.75" customHeight="1" x14ac:dyDescent="0.3">
      <c r="A100" s="4" t="s">
        <v>35</v>
      </c>
      <c r="K100" s="1"/>
      <c r="L100" s="1"/>
      <c r="N100" s="1"/>
      <c r="O100" s="2"/>
      <c r="P100" s="2"/>
      <c r="Q100" s="1"/>
      <c r="S100" s="20"/>
      <c r="T100" s="26"/>
      <c r="AB100" s="3"/>
      <c r="AC100" s="3"/>
    </row>
    <row r="101" spans="1:35" ht="25.5" customHeight="1" x14ac:dyDescent="0.2">
      <c r="B101" s="6" t="s">
        <v>1</v>
      </c>
      <c r="C101" s="6"/>
      <c r="D101" s="6"/>
      <c r="E101" s="6"/>
      <c r="F101" s="6"/>
      <c r="G101" s="6"/>
      <c r="H101" s="6"/>
      <c r="I101" s="6"/>
      <c r="K101" s="7" t="s">
        <v>2</v>
      </c>
      <c r="L101" s="7" t="s">
        <v>3</v>
      </c>
      <c r="M101" s="8" t="s">
        <v>4</v>
      </c>
      <c r="N101" s="7" t="s">
        <v>5</v>
      </c>
      <c r="O101" s="9" t="s">
        <v>6</v>
      </c>
      <c r="P101" s="9" t="s">
        <v>7</v>
      </c>
      <c r="Q101" s="10" t="s">
        <v>8</v>
      </c>
      <c r="S101" s="36"/>
      <c r="T101" s="3"/>
      <c r="AB101" s="3"/>
      <c r="AC101" s="3"/>
    </row>
    <row r="102" spans="1:35" ht="12.75" customHeight="1" x14ac:dyDescent="0.2">
      <c r="A102" s="12" t="s">
        <v>9</v>
      </c>
      <c r="B102" s="13">
        <v>1</v>
      </c>
      <c r="C102" s="13">
        <v>2</v>
      </c>
      <c r="D102" s="13">
        <v>3</v>
      </c>
      <c r="E102" s="13">
        <v>4</v>
      </c>
      <c r="F102" s="13">
        <v>5</v>
      </c>
      <c r="G102" s="13">
        <v>6</v>
      </c>
      <c r="H102" s="13">
        <v>7</v>
      </c>
      <c r="I102" s="13">
        <v>8</v>
      </c>
      <c r="J102" s="156" t="s">
        <v>10</v>
      </c>
      <c r="K102" s="15"/>
      <c r="L102" s="16"/>
      <c r="M102" s="17"/>
      <c r="N102" s="18"/>
      <c r="O102" s="2"/>
      <c r="P102" s="2"/>
      <c r="Q102" s="1"/>
      <c r="S102" s="31"/>
      <c r="T102" s="3"/>
      <c r="AB102" s="3"/>
      <c r="AC102" s="3"/>
    </row>
    <row r="103" spans="1:35" ht="12.75" customHeight="1" x14ac:dyDescent="0.2">
      <c r="A103" s="20" t="s">
        <v>18</v>
      </c>
      <c r="B103" s="25">
        <v>19</v>
      </c>
      <c r="J103" s="158"/>
      <c r="K103" s="1"/>
      <c r="L103" s="1"/>
      <c r="N103" s="1"/>
      <c r="O103" s="21">
        <f>B103</f>
        <v>19</v>
      </c>
      <c r="P103" s="2"/>
      <c r="Q103" s="1"/>
      <c r="S103" s="31"/>
      <c r="T103" s="3"/>
      <c r="AB103" s="3"/>
      <c r="AC103" s="3"/>
    </row>
    <row r="104" spans="1:35" ht="12.75" customHeight="1" x14ac:dyDescent="0.2">
      <c r="A104" s="20" t="s">
        <v>19</v>
      </c>
      <c r="C104" s="25">
        <v>14</v>
      </c>
      <c r="J104" s="158"/>
      <c r="K104" s="1"/>
      <c r="L104" s="1"/>
      <c r="N104" s="1">
        <f>C104/B103</f>
        <v>0.73684210526315785</v>
      </c>
      <c r="O104" s="21">
        <v>14</v>
      </c>
      <c r="P104" s="26">
        <f t="shared" ref="P104:P110" si="12">O104/O103</f>
        <v>0.73684210526315785</v>
      </c>
      <c r="Q104" s="1">
        <f t="shared" ref="Q104:Q110" si="13">100%-P104</f>
        <v>0.26315789473684215</v>
      </c>
      <c r="S104" s="25"/>
      <c r="T104" s="11"/>
      <c r="AB104" s="3"/>
      <c r="AC104" s="3"/>
    </row>
    <row r="105" spans="1:35" ht="12.75" customHeight="1" x14ac:dyDescent="0.2">
      <c r="A105" s="20" t="s">
        <v>20</v>
      </c>
      <c r="D105" s="25">
        <v>11</v>
      </c>
      <c r="J105" s="158"/>
      <c r="K105" s="1"/>
      <c r="L105" s="1"/>
      <c r="N105" s="1">
        <f>D105/C104</f>
        <v>0.7857142857142857</v>
      </c>
      <c r="O105" s="21">
        <v>12</v>
      </c>
      <c r="P105" s="26">
        <f t="shared" si="12"/>
        <v>0.8571428571428571</v>
      </c>
      <c r="Q105" s="1">
        <f t="shared" si="13"/>
        <v>0.1428571428571429</v>
      </c>
      <c r="S105" s="37"/>
      <c r="T105" s="38"/>
      <c r="U105" s="38"/>
      <c r="V105" s="38"/>
      <c r="W105" s="38"/>
      <c r="X105" s="38"/>
      <c r="Y105" s="38"/>
      <c r="Z105" s="38"/>
      <c r="AA105" s="38"/>
      <c r="AB105" s="38"/>
      <c r="AC105" s="38"/>
      <c r="AD105" s="38" t="s">
        <v>22</v>
      </c>
      <c r="AE105" s="38" t="s">
        <v>23</v>
      </c>
      <c r="AF105" s="38" t="s">
        <v>24</v>
      </c>
      <c r="AG105" s="38" t="s">
        <v>28</v>
      </c>
      <c r="AH105" s="38" t="s">
        <v>30</v>
      </c>
      <c r="AI105" s="38" t="s">
        <v>31</v>
      </c>
    </row>
    <row r="106" spans="1:35" ht="12.75" customHeight="1" x14ac:dyDescent="0.3">
      <c r="A106" s="20" t="s">
        <v>21</v>
      </c>
      <c r="E106" s="25">
        <v>7</v>
      </c>
      <c r="J106" s="158"/>
      <c r="K106" s="1"/>
      <c r="L106" s="1"/>
      <c r="N106" s="1">
        <f>E106/D105</f>
        <v>0.63636363636363635</v>
      </c>
      <c r="O106" s="21">
        <v>9</v>
      </c>
      <c r="P106" s="26">
        <f t="shared" si="12"/>
        <v>0.75</v>
      </c>
      <c r="Q106" s="1">
        <f t="shared" si="13"/>
        <v>0.25</v>
      </c>
      <c r="S106" s="39"/>
      <c r="T106" s="40"/>
      <c r="U106" s="40"/>
      <c r="V106" s="40"/>
      <c r="W106" s="40"/>
      <c r="X106" s="40"/>
      <c r="Y106" s="40"/>
      <c r="Z106" s="40"/>
      <c r="AA106" s="40"/>
      <c r="AB106" s="40"/>
      <c r="AC106" s="40"/>
      <c r="AD106" s="40">
        <f>O165/O163</f>
        <v>0.68421052631578949</v>
      </c>
      <c r="AE106" s="40">
        <f>O178/O176</f>
        <v>0.8666666666666667</v>
      </c>
      <c r="AF106" s="40">
        <f>O195/O193</f>
        <v>0.57894736842105265</v>
      </c>
      <c r="AG106" s="40">
        <f>O211/O209</f>
        <v>0.875</v>
      </c>
      <c r="AH106" s="40">
        <f>O228/O226</f>
        <v>0.61538461538461542</v>
      </c>
      <c r="AI106" s="40" t="e">
        <f>#REF!/#REF!</f>
        <v>#REF!</v>
      </c>
    </row>
    <row r="107" spans="1:35" ht="12.75" customHeight="1" x14ac:dyDescent="0.2">
      <c r="A107" s="20" t="s">
        <v>22</v>
      </c>
      <c r="F107" s="25">
        <v>7</v>
      </c>
      <c r="J107" s="158"/>
      <c r="K107" s="1"/>
      <c r="L107" s="1"/>
      <c r="N107" s="1">
        <f>F107/E106</f>
        <v>1</v>
      </c>
      <c r="O107" s="21">
        <v>8</v>
      </c>
      <c r="P107" s="26">
        <f t="shared" si="12"/>
        <v>0.88888888888888884</v>
      </c>
      <c r="Q107" s="1">
        <f t="shared" si="13"/>
        <v>0.11111111111111116</v>
      </c>
      <c r="S107" s="34"/>
      <c r="AB107" s="3"/>
      <c r="AC107" s="3"/>
      <c r="AF107" s="40"/>
    </row>
    <row r="108" spans="1:35" ht="12.75" customHeight="1" x14ac:dyDescent="0.2">
      <c r="A108" s="20" t="s">
        <v>23</v>
      </c>
      <c r="G108" s="25">
        <v>4</v>
      </c>
      <c r="J108" s="158"/>
      <c r="K108" s="1"/>
      <c r="L108" s="1"/>
      <c r="N108" s="1">
        <f>G108/F107</f>
        <v>0.5714285714285714</v>
      </c>
      <c r="O108" s="21">
        <v>7</v>
      </c>
      <c r="P108" s="26">
        <f t="shared" si="12"/>
        <v>0.875</v>
      </c>
      <c r="Q108" s="1">
        <f t="shared" si="13"/>
        <v>0.125</v>
      </c>
      <c r="S108" s="41"/>
      <c r="T108" s="42"/>
      <c r="U108" s="42"/>
      <c r="V108" s="42"/>
      <c r="W108" s="42"/>
      <c r="X108" s="42"/>
      <c r="Y108" s="42"/>
      <c r="Z108" s="42"/>
      <c r="AB108" s="3"/>
      <c r="AC108" s="3"/>
    </row>
    <row r="109" spans="1:35" ht="12.75" customHeight="1" x14ac:dyDescent="0.2">
      <c r="A109" s="20" t="s">
        <v>24</v>
      </c>
      <c r="H109" s="25">
        <v>4</v>
      </c>
      <c r="J109" s="158"/>
      <c r="K109" s="1"/>
      <c r="L109" s="1"/>
      <c r="N109" s="1">
        <f>H109/G108</f>
        <v>1</v>
      </c>
      <c r="O109" s="21">
        <v>7</v>
      </c>
      <c r="P109" s="26">
        <f t="shared" si="12"/>
        <v>1</v>
      </c>
      <c r="Q109" s="1">
        <f t="shared" si="13"/>
        <v>0</v>
      </c>
      <c r="S109" s="41"/>
      <c r="T109" s="42"/>
      <c r="U109" s="42"/>
      <c r="V109" s="42"/>
      <c r="W109" s="42"/>
      <c r="X109" s="42"/>
      <c r="Y109" s="42"/>
      <c r="Z109" s="42"/>
      <c r="AB109" s="3"/>
      <c r="AC109" s="3"/>
    </row>
    <row r="110" spans="1:35" ht="12.75" customHeight="1" x14ac:dyDescent="0.2">
      <c r="A110" s="20" t="s">
        <v>28</v>
      </c>
      <c r="I110" s="25">
        <v>4</v>
      </c>
      <c r="J110" s="158">
        <v>3</v>
      </c>
      <c r="K110" s="1"/>
      <c r="L110" s="1"/>
      <c r="N110" s="1">
        <f>I110/H109</f>
        <v>1</v>
      </c>
      <c r="O110" s="21">
        <v>6</v>
      </c>
      <c r="P110" s="26">
        <f t="shared" si="12"/>
        <v>0.8571428571428571</v>
      </c>
      <c r="Q110" s="1">
        <f t="shared" si="13"/>
        <v>0.1428571428571429</v>
      </c>
      <c r="S110" s="41"/>
      <c r="T110" s="42"/>
      <c r="U110" s="42"/>
      <c r="V110" s="42"/>
      <c r="W110" s="42"/>
      <c r="X110" s="42"/>
      <c r="Y110" s="42"/>
      <c r="Z110" s="42"/>
      <c r="AB110" s="3"/>
      <c r="AC110" s="3"/>
    </row>
    <row r="111" spans="1:35" ht="12.75" customHeight="1" x14ac:dyDescent="0.2">
      <c r="A111" s="20" t="s">
        <v>30</v>
      </c>
      <c r="I111" s="25">
        <v>1</v>
      </c>
      <c r="J111" s="158"/>
      <c r="K111" s="1"/>
      <c r="L111" s="1"/>
      <c r="N111" s="1"/>
      <c r="O111" s="21">
        <v>4</v>
      </c>
      <c r="P111" s="26"/>
      <c r="Q111" s="1"/>
      <c r="S111" s="41"/>
      <c r="T111" s="42"/>
      <c r="U111" s="42"/>
      <c r="V111" s="42"/>
      <c r="W111" s="42"/>
      <c r="X111" s="42"/>
      <c r="Y111" s="42"/>
      <c r="Z111" s="42"/>
      <c r="AB111" s="3"/>
      <c r="AC111" s="3"/>
    </row>
    <row r="112" spans="1:35" ht="12.75" customHeight="1" x14ac:dyDescent="0.2">
      <c r="A112" s="31" t="s">
        <v>31</v>
      </c>
      <c r="I112" s="25">
        <v>3</v>
      </c>
      <c r="J112" s="158">
        <v>2</v>
      </c>
      <c r="K112" s="1"/>
      <c r="L112" s="1"/>
      <c r="N112" s="1"/>
      <c r="O112" s="21">
        <v>4</v>
      </c>
      <c r="P112" s="26"/>
      <c r="Q112" s="1"/>
      <c r="S112" s="41"/>
      <c r="T112" s="42"/>
      <c r="U112" s="42"/>
      <c r="V112" s="42"/>
      <c r="W112" s="42"/>
      <c r="X112" s="42"/>
      <c r="Y112" s="42"/>
      <c r="Z112" s="42"/>
      <c r="AB112" s="3"/>
      <c r="AC112" s="3"/>
    </row>
    <row r="113" spans="1:29" ht="12.75" customHeight="1" x14ac:dyDescent="0.2">
      <c r="A113" s="31" t="s">
        <v>32</v>
      </c>
      <c r="I113" s="25">
        <v>2</v>
      </c>
      <c r="J113" s="158">
        <v>1</v>
      </c>
      <c r="K113" s="1"/>
      <c r="L113" s="1"/>
      <c r="N113" s="1"/>
      <c r="O113" s="21">
        <v>2</v>
      </c>
      <c r="P113" s="26"/>
      <c r="Q113" s="1"/>
      <c r="S113" s="41"/>
      <c r="T113" s="42"/>
      <c r="U113" s="42"/>
      <c r="V113" s="42"/>
      <c r="W113" s="42"/>
      <c r="X113" s="42"/>
      <c r="Y113" s="42"/>
      <c r="Z113" s="42"/>
      <c r="AB113" s="3"/>
      <c r="AC113" s="3"/>
    </row>
    <row r="114" spans="1:29" ht="12.75" customHeight="1" x14ac:dyDescent="0.2">
      <c r="J114" s="159">
        <f>SUM(J110:J113)</f>
        <v>6</v>
      </c>
      <c r="K114" s="1">
        <f>J110/B103</f>
        <v>0.15789473684210525</v>
      </c>
      <c r="L114" s="1">
        <f>J114/B103</f>
        <v>0.31578947368421051</v>
      </c>
      <c r="M114" s="1">
        <f>L114-K114</f>
        <v>0.15789473684210525</v>
      </c>
      <c r="N114" s="1"/>
      <c r="O114" s="2"/>
      <c r="P114" s="2"/>
      <c r="Q114" s="1"/>
    </row>
    <row r="115" spans="1:29" ht="12.75" customHeight="1" x14ac:dyDescent="0.3">
      <c r="A115" s="4" t="s">
        <v>36</v>
      </c>
      <c r="K115" s="1"/>
      <c r="L115" s="1"/>
      <c r="N115" s="1"/>
      <c r="O115" s="2"/>
      <c r="P115" s="2"/>
      <c r="Q115" s="1"/>
    </row>
    <row r="116" spans="1:29" ht="25.5" customHeight="1" x14ac:dyDescent="0.2">
      <c r="B116" s="6" t="s">
        <v>1</v>
      </c>
      <c r="C116" s="6"/>
      <c r="D116" s="6"/>
      <c r="E116" s="6"/>
      <c r="F116" s="6"/>
      <c r="G116" s="6"/>
      <c r="H116" s="6"/>
      <c r="I116" s="6"/>
      <c r="K116" s="7" t="s">
        <v>2</v>
      </c>
      <c r="L116" s="7" t="s">
        <v>3</v>
      </c>
      <c r="M116" s="8" t="s">
        <v>4</v>
      </c>
      <c r="N116" s="7" t="s">
        <v>5</v>
      </c>
      <c r="O116" s="9" t="s">
        <v>6</v>
      </c>
      <c r="P116" s="9" t="s">
        <v>7</v>
      </c>
      <c r="Q116" s="10" t="s">
        <v>8</v>
      </c>
      <c r="S116" s="34"/>
      <c r="T116" s="11"/>
      <c r="AB116" s="3"/>
      <c r="AC116" s="3"/>
    </row>
    <row r="117" spans="1:29" ht="12.75" customHeight="1" x14ac:dyDescent="0.2">
      <c r="A117" s="12" t="s">
        <v>9</v>
      </c>
      <c r="B117" s="13">
        <v>1</v>
      </c>
      <c r="C117" s="13">
        <v>2</v>
      </c>
      <c r="D117" s="13">
        <v>3</v>
      </c>
      <c r="E117" s="13">
        <v>4</v>
      </c>
      <c r="F117" s="13">
        <v>5</v>
      </c>
      <c r="G117" s="13">
        <v>6</v>
      </c>
      <c r="H117" s="13">
        <v>7</v>
      </c>
      <c r="I117" s="13">
        <v>8</v>
      </c>
      <c r="J117" s="156" t="s">
        <v>10</v>
      </c>
      <c r="K117" s="15"/>
      <c r="L117" s="16"/>
      <c r="M117" s="17"/>
      <c r="N117" s="18"/>
      <c r="O117" s="2"/>
      <c r="P117" s="2"/>
      <c r="Q117" s="1"/>
      <c r="S117" s="25"/>
      <c r="T117" s="3"/>
      <c r="AB117" s="3"/>
      <c r="AC117" s="3"/>
    </row>
    <row r="118" spans="1:29" ht="12.75" customHeight="1" x14ac:dyDescent="0.2">
      <c r="A118" s="20" t="s">
        <v>19</v>
      </c>
      <c r="B118" s="25">
        <v>10</v>
      </c>
      <c r="J118" s="158"/>
      <c r="K118" s="1"/>
      <c r="L118" s="1"/>
      <c r="N118" s="1"/>
      <c r="O118" s="21">
        <f>B118</f>
        <v>10</v>
      </c>
      <c r="P118" s="2"/>
      <c r="Q118" s="1"/>
      <c r="S118" s="25"/>
      <c r="AB118" s="3"/>
      <c r="AC118" s="3"/>
    </row>
    <row r="119" spans="1:29" ht="12.75" customHeight="1" x14ac:dyDescent="0.2">
      <c r="A119" s="20" t="s">
        <v>20</v>
      </c>
      <c r="C119" s="25">
        <v>9</v>
      </c>
      <c r="J119" s="158"/>
      <c r="K119" s="1"/>
      <c r="L119" s="1"/>
      <c r="N119" s="1">
        <f>C119/B118</f>
        <v>0.9</v>
      </c>
      <c r="O119" s="21">
        <v>9</v>
      </c>
      <c r="P119" s="26">
        <f t="shared" ref="P119:P125" si="14">O119/O118</f>
        <v>0.9</v>
      </c>
      <c r="Q119" s="1">
        <f t="shared" ref="Q119:Q125" si="15">100%-P119</f>
        <v>9.9999999999999978E-2</v>
      </c>
      <c r="S119" s="25"/>
      <c r="AB119" s="3"/>
      <c r="AC119" s="3"/>
    </row>
    <row r="120" spans="1:29" ht="12.75" customHeight="1" x14ac:dyDescent="0.2">
      <c r="A120" s="20" t="s">
        <v>21</v>
      </c>
      <c r="D120" s="25">
        <v>5</v>
      </c>
      <c r="J120" s="158"/>
      <c r="K120" s="1"/>
      <c r="L120" s="1"/>
      <c r="N120" s="1">
        <f>D120/C119</f>
        <v>0.55555555555555558</v>
      </c>
      <c r="O120" s="21">
        <v>5</v>
      </c>
      <c r="P120" s="26">
        <f t="shared" si="14"/>
        <v>0.55555555555555558</v>
      </c>
      <c r="Q120" s="1">
        <f t="shared" si="15"/>
        <v>0.44444444444444442</v>
      </c>
      <c r="S120" s="31"/>
      <c r="AB120" s="3"/>
      <c r="AC120" s="3"/>
    </row>
    <row r="121" spans="1:29" ht="12.75" customHeight="1" x14ac:dyDescent="0.2">
      <c r="A121" s="20" t="s">
        <v>22</v>
      </c>
      <c r="E121" s="25">
        <v>5</v>
      </c>
      <c r="J121" s="158"/>
      <c r="K121" s="1"/>
      <c r="L121" s="1"/>
      <c r="N121" s="1">
        <f>E121/D120</f>
        <v>1</v>
      </c>
      <c r="O121" s="21">
        <v>5</v>
      </c>
      <c r="P121" s="26">
        <f t="shared" si="14"/>
        <v>1</v>
      </c>
      <c r="Q121" s="1">
        <f t="shared" si="15"/>
        <v>0</v>
      </c>
      <c r="AB121" s="3"/>
      <c r="AC121" s="3"/>
    </row>
    <row r="122" spans="1:29" ht="12.75" customHeight="1" x14ac:dyDescent="0.2">
      <c r="A122" s="20" t="s">
        <v>23</v>
      </c>
      <c r="F122" s="25">
        <v>4</v>
      </c>
      <c r="J122" s="158"/>
      <c r="K122" s="1"/>
      <c r="L122" s="1"/>
      <c r="N122" s="1">
        <f>F122/E121</f>
        <v>0.8</v>
      </c>
      <c r="O122" s="21">
        <v>4</v>
      </c>
      <c r="P122" s="26">
        <f t="shared" si="14"/>
        <v>0.8</v>
      </c>
      <c r="Q122" s="1">
        <f t="shared" si="15"/>
        <v>0.19999999999999996</v>
      </c>
      <c r="AB122" s="3"/>
      <c r="AC122" s="3"/>
    </row>
    <row r="123" spans="1:29" ht="12.75" customHeight="1" x14ac:dyDescent="0.2">
      <c r="A123" s="20" t="s">
        <v>24</v>
      </c>
      <c r="G123" s="25">
        <v>2</v>
      </c>
      <c r="J123" s="158"/>
      <c r="K123" s="1"/>
      <c r="L123" s="1"/>
      <c r="N123" s="1">
        <f>G123/F122</f>
        <v>0.5</v>
      </c>
      <c r="O123" s="21">
        <v>4</v>
      </c>
      <c r="P123" s="26">
        <f t="shared" si="14"/>
        <v>1</v>
      </c>
      <c r="Q123" s="1">
        <f t="shared" si="15"/>
        <v>0</v>
      </c>
      <c r="AB123" s="3"/>
      <c r="AC123" s="3"/>
    </row>
    <row r="124" spans="1:29" ht="12.75" customHeight="1" x14ac:dyDescent="0.2">
      <c r="A124" s="20" t="s">
        <v>28</v>
      </c>
      <c r="H124" s="25">
        <v>2</v>
      </c>
      <c r="J124" s="158"/>
      <c r="K124" s="1"/>
      <c r="L124" s="1"/>
      <c r="N124" s="1">
        <f>H124/G123</f>
        <v>1</v>
      </c>
      <c r="O124" s="21">
        <v>4</v>
      </c>
      <c r="P124" s="26">
        <f t="shared" si="14"/>
        <v>1</v>
      </c>
      <c r="Q124" s="1">
        <f t="shared" si="15"/>
        <v>0</v>
      </c>
      <c r="AB124" s="3"/>
      <c r="AC124" s="3"/>
    </row>
    <row r="125" spans="1:29" ht="12.75" customHeight="1" x14ac:dyDescent="0.2">
      <c r="A125" s="20" t="s">
        <v>30</v>
      </c>
      <c r="I125" s="25">
        <v>2</v>
      </c>
      <c r="J125" s="158">
        <v>1</v>
      </c>
      <c r="K125" s="1"/>
      <c r="L125" s="1"/>
      <c r="N125" s="1">
        <f>I125/H124</f>
        <v>1</v>
      </c>
      <c r="O125" s="21">
        <v>4</v>
      </c>
      <c r="P125" s="26">
        <f t="shared" si="14"/>
        <v>1</v>
      </c>
      <c r="Q125" s="1">
        <f t="shared" si="15"/>
        <v>0</v>
      </c>
      <c r="AB125" s="3"/>
      <c r="AC125" s="3"/>
    </row>
    <row r="126" spans="1:29" ht="12.75" customHeight="1" x14ac:dyDescent="0.2">
      <c r="A126" s="31" t="s">
        <v>31</v>
      </c>
      <c r="I126" s="25">
        <v>1</v>
      </c>
      <c r="J126" s="158"/>
      <c r="K126" s="1"/>
      <c r="L126" s="1"/>
      <c r="N126" s="1"/>
      <c r="O126" s="21">
        <v>2</v>
      </c>
      <c r="P126" s="26"/>
      <c r="Q126" s="1"/>
      <c r="AB126" s="3"/>
      <c r="AC126" s="3"/>
    </row>
    <row r="127" spans="1:29" ht="12.75" customHeight="1" x14ac:dyDescent="0.2">
      <c r="A127" s="31" t="s">
        <v>32</v>
      </c>
      <c r="I127" s="25">
        <v>1</v>
      </c>
      <c r="J127" s="158">
        <v>1</v>
      </c>
      <c r="K127" s="1"/>
      <c r="L127" s="1"/>
      <c r="N127" s="1"/>
      <c r="O127" s="21">
        <v>2</v>
      </c>
      <c r="P127" s="26"/>
      <c r="Q127" s="1"/>
      <c r="AB127" s="3"/>
      <c r="AC127" s="3"/>
    </row>
    <row r="128" spans="1:29" ht="12.75" customHeight="1" x14ac:dyDescent="0.2">
      <c r="J128" s="159">
        <f>SUM(J125:J127)</f>
        <v>2</v>
      </c>
      <c r="K128" s="1">
        <f>J125/B118</f>
        <v>0.1</v>
      </c>
      <c r="L128" s="1">
        <f>J128/B118</f>
        <v>0.2</v>
      </c>
      <c r="M128" s="1">
        <f>L128-K128</f>
        <v>0.1</v>
      </c>
      <c r="N128" s="1"/>
      <c r="O128" s="2"/>
      <c r="P128" s="2"/>
      <c r="Q128" s="1"/>
      <c r="AB128" s="3"/>
      <c r="AC128" s="3"/>
    </row>
    <row r="129" spans="1:29" ht="12.75" customHeight="1" x14ac:dyDescent="0.3">
      <c r="A129" s="4" t="s">
        <v>37</v>
      </c>
      <c r="K129" s="1"/>
      <c r="L129" s="1"/>
      <c r="N129" s="1"/>
      <c r="O129" s="2"/>
      <c r="P129" s="2"/>
      <c r="Q129" s="1"/>
      <c r="AB129" s="3"/>
      <c r="AC129" s="3"/>
    </row>
    <row r="130" spans="1:29" ht="25.5" customHeight="1" x14ac:dyDescent="0.2">
      <c r="B130" s="6" t="s">
        <v>1</v>
      </c>
      <c r="C130" s="6"/>
      <c r="D130" s="6"/>
      <c r="E130" s="6"/>
      <c r="F130" s="6"/>
      <c r="G130" s="6"/>
      <c r="H130" s="6"/>
      <c r="I130" s="6"/>
      <c r="K130" s="7" t="s">
        <v>2</v>
      </c>
      <c r="L130" s="7" t="s">
        <v>3</v>
      </c>
      <c r="M130" s="8" t="s">
        <v>4</v>
      </c>
      <c r="N130" s="7" t="s">
        <v>5</v>
      </c>
      <c r="O130" s="9" t="s">
        <v>6</v>
      </c>
      <c r="P130" s="9" t="s">
        <v>7</v>
      </c>
      <c r="Q130" s="10" t="s">
        <v>8</v>
      </c>
      <c r="AB130" s="3"/>
      <c r="AC130" s="3"/>
    </row>
    <row r="131" spans="1:29" ht="12.75" customHeight="1" x14ac:dyDescent="0.2">
      <c r="A131" s="12" t="s">
        <v>9</v>
      </c>
      <c r="B131" s="13">
        <v>1</v>
      </c>
      <c r="C131" s="13">
        <v>2</v>
      </c>
      <c r="D131" s="13">
        <v>3</v>
      </c>
      <c r="E131" s="13">
        <v>4</v>
      </c>
      <c r="F131" s="13">
        <v>5</v>
      </c>
      <c r="G131" s="13">
        <v>6</v>
      </c>
      <c r="H131" s="13">
        <v>7</v>
      </c>
      <c r="I131" s="13">
        <v>8</v>
      </c>
      <c r="J131" s="156" t="s">
        <v>10</v>
      </c>
      <c r="K131" s="15"/>
      <c r="L131" s="16"/>
      <c r="M131" s="17"/>
      <c r="N131" s="18"/>
      <c r="O131" s="2"/>
      <c r="P131" s="2"/>
      <c r="Q131" s="1"/>
      <c r="AB131" s="3"/>
      <c r="AC131" s="3"/>
    </row>
    <row r="132" spans="1:29" ht="12.75" customHeight="1" x14ac:dyDescent="0.2">
      <c r="A132" s="20" t="s">
        <v>20</v>
      </c>
      <c r="B132" s="25">
        <v>27</v>
      </c>
      <c r="J132" s="158"/>
      <c r="K132" s="1"/>
      <c r="L132" s="1"/>
      <c r="N132" s="1"/>
      <c r="O132" s="21">
        <f>B132</f>
        <v>27</v>
      </c>
      <c r="P132" s="2"/>
      <c r="Q132" s="1"/>
      <c r="AB132" s="3"/>
      <c r="AC132" s="3"/>
    </row>
    <row r="133" spans="1:29" ht="12.75" customHeight="1" x14ac:dyDescent="0.2">
      <c r="A133" s="20" t="s">
        <v>21</v>
      </c>
      <c r="C133" s="25">
        <v>24</v>
      </c>
      <c r="J133" s="158"/>
      <c r="K133" s="1"/>
      <c r="L133" s="1"/>
      <c r="N133" s="1">
        <f>C133/B132</f>
        <v>0.88888888888888884</v>
      </c>
      <c r="O133" s="21">
        <v>24</v>
      </c>
      <c r="P133" s="26">
        <f t="shared" ref="P133:P139" si="16">O133/O132</f>
        <v>0.88888888888888884</v>
      </c>
      <c r="Q133" s="1">
        <f t="shared" ref="Q133:Q139" si="17">100%-P133</f>
        <v>0.11111111111111116</v>
      </c>
      <c r="AB133" s="3"/>
      <c r="AC133" s="3"/>
    </row>
    <row r="134" spans="1:29" ht="12.75" customHeight="1" x14ac:dyDescent="0.2">
      <c r="A134" s="20" t="s">
        <v>22</v>
      </c>
      <c r="D134" s="25">
        <v>19</v>
      </c>
      <c r="J134" s="158"/>
      <c r="K134" s="1"/>
      <c r="L134" s="1"/>
      <c r="N134" s="1">
        <f>D134/C133</f>
        <v>0.79166666666666663</v>
      </c>
      <c r="O134" s="21">
        <v>20</v>
      </c>
      <c r="P134" s="26">
        <f t="shared" si="16"/>
        <v>0.83333333333333337</v>
      </c>
      <c r="Q134" s="1">
        <f t="shared" si="17"/>
        <v>0.16666666666666663</v>
      </c>
      <c r="AB134" s="3"/>
      <c r="AC134" s="3"/>
    </row>
    <row r="135" spans="1:29" ht="12.75" customHeight="1" x14ac:dyDescent="0.2">
      <c r="A135" s="20" t="s">
        <v>23</v>
      </c>
      <c r="E135" s="25">
        <v>13</v>
      </c>
      <c r="J135" s="158"/>
      <c r="K135" s="1"/>
      <c r="L135" s="1"/>
      <c r="N135" s="1">
        <f>E135/D134</f>
        <v>0.68421052631578949</v>
      </c>
      <c r="O135" s="21">
        <v>19</v>
      </c>
      <c r="P135" s="26">
        <f t="shared" si="16"/>
        <v>0.95</v>
      </c>
      <c r="Q135" s="1">
        <f t="shared" si="17"/>
        <v>5.0000000000000044E-2</v>
      </c>
      <c r="AB135" s="3"/>
      <c r="AC135" s="3"/>
    </row>
    <row r="136" spans="1:29" ht="12.75" customHeight="1" x14ac:dyDescent="0.2">
      <c r="A136" s="20" t="s">
        <v>24</v>
      </c>
      <c r="F136" s="25">
        <v>11</v>
      </c>
      <c r="J136" s="158"/>
      <c r="K136" s="1"/>
      <c r="L136" s="1"/>
      <c r="N136" s="1">
        <f>F136/E135</f>
        <v>0.84615384615384615</v>
      </c>
      <c r="O136" s="21">
        <v>14</v>
      </c>
      <c r="P136" s="26">
        <f t="shared" si="16"/>
        <v>0.73684210526315785</v>
      </c>
      <c r="Q136" s="1">
        <f t="shared" si="17"/>
        <v>0.26315789473684215</v>
      </c>
      <c r="AB136" s="3"/>
      <c r="AC136" s="3"/>
    </row>
    <row r="137" spans="1:29" ht="12.75" customHeight="1" x14ac:dyDescent="0.2">
      <c r="A137" s="20" t="s">
        <v>28</v>
      </c>
      <c r="G137" s="25">
        <v>9</v>
      </c>
      <c r="J137" s="158"/>
      <c r="K137" s="1"/>
      <c r="L137" s="1"/>
      <c r="N137" s="1">
        <f>G137/F136</f>
        <v>0.81818181818181823</v>
      </c>
      <c r="O137" s="21">
        <v>12</v>
      </c>
      <c r="P137" s="26">
        <f t="shared" si="16"/>
        <v>0.8571428571428571</v>
      </c>
      <c r="Q137" s="1">
        <f t="shared" si="17"/>
        <v>0.1428571428571429</v>
      </c>
      <c r="AB137" s="3"/>
      <c r="AC137" s="3"/>
    </row>
    <row r="138" spans="1:29" ht="12.75" customHeight="1" x14ac:dyDescent="0.2">
      <c r="A138" s="20" t="s">
        <v>30</v>
      </c>
      <c r="H138" s="25">
        <v>8</v>
      </c>
      <c r="J138" s="158"/>
      <c r="K138" s="1"/>
      <c r="L138" s="1"/>
      <c r="N138" s="1">
        <f>H138/G137</f>
        <v>0.88888888888888884</v>
      </c>
      <c r="O138" s="21">
        <v>15</v>
      </c>
      <c r="P138" s="26">
        <f t="shared" si="16"/>
        <v>1.25</v>
      </c>
      <c r="Q138" s="1">
        <f t="shared" si="17"/>
        <v>-0.25</v>
      </c>
      <c r="AB138" s="3"/>
      <c r="AC138" s="3"/>
    </row>
    <row r="139" spans="1:29" ht="12.75" customHeight="1" x14ac:dyDescent="0.2">
      <c r="A139" s="20" t="s">
        <v>31</v>
      </c>
      <c r="I139" s="25">
        <v>7</v>
      </c>
      <c r="J139" s="158">
        <v>7</v>
      </c>
      <c r="K139" s="1"/>
      <c r="L139" s="1"/>
      <c r="N139" s="1">
        <f>I139/H138</f>
        <v>0.875</v>
      </c>
      <c r="O139" s="21">
        <v>12</v>
      </c>
      <c r="P139" s="26">
        <f t="shared" si="16"/>
        <v>0.8</v>
      </c>
      <c r="Q139" s="1">
        <f t="shared" si="17"/>
        <v>0.19999999999999996</v>
      </c>
      <c r="AB139" s="3"/>
      <c r="AC139" s="3"/>
    </row>
    <row r="140" spans="1:29" ht="12.75" customHeight="1" x14ac:dyDescent="0.2">
      <c r="A140" s="31" t="s">
        <v>32</v>
      </c>
      <c r="I140" s="25">
        <v>3</v>
      </c>
      <c r="J140" s="158"/>
      <c r="K140" s="1"/>
      <c r="L140" s="1"/>
      <c r="N140" s="1"/>
      <c r="O140" s="21">
        <v>5</v>
      </c>
      <c r="P140" s="26"/>
      <c r="Q140" s="1"/>
      <c r="AB140" s="3"/>
      <c r="AC140" s="3"/>
    </row>
    <row r="141" spans="1:29" ht="12.75" customHeight="1" x14ac:dyDescent="0.2">
      <c r="A141" s="31" t="s">
        <v>33</v>
      </c>
      <c r="I141" s="25">
        <v>3</v>
      </c>
      <c r="J141" s="158">
        <v>1</v>
      </c>
      <c r="K141" s="1"/>
      <c r="L141" s="1"/>
      <c r="N141" s="1"/>
      <c r="O141" s="21">
        <v>3</v>
      </c>
      <c r="P141" s="26"/>
      <c r="Q141" s="1"/>
      <c r="AB141" s="3"/>
      <c r="AC141" s="3"/>
    </row>
    <row r="142" spans="1:29" ht="12.75" customHeight="1" x14ac:dyDescent="0.2">
      <c r="A142" s="31" t="s">
        <v>38</v>
      </c>
      <c r="I142" s="25">
        <v>1</v>
      </c>
      <c r="J142" s="158"/>
      <c r="K142" s="1"/>
      <c r="L142" s="1"/>
      <c r="N142" s="1"/>
      <c r="O142" s="21">
        <v>2</v>
      </c>
      <c r="P142" s="26"/>
      <c r="Q142" s="1"/>
      <c r="AB142" s="3"/>
      <c r="AC142" s="3"/>
    </row>
    <row r="143" spans="1:29" ht="12.75" customHeight="1" x14ac:dyDescent="0.2">
      <c r="A143" s="31" t="s">
        <v>39</v>
      </c>
      <c r="I143" s="25">
        <v>1</v>
      </c>
      <c r="J143" s="158">
        <v>1</v>
      </c>
      <c r="K143" s="1"/>
      <c r="L143" s="1"/>
      <c r="N143" s="1"/>
      <c r="O143" s="21">
        <v>2</v>
      </c>
      <c r="P143" s="26"/>
      <c r="Q143" s="1"/>
      <c r="AB143" s="3"/>
      <c r="AC143" s="3"/>
    </row>
    <row r="144" spans="1:29" ht="12.75" customHeight="1" x14ac:dyDescent="0.2">
      <c r="J144" s="159">
        <f>SUM(J139:J143)</f>
        <v>9</v>
      </c>
      <c r="K144" s="1">
        <f>J139/B132</f>
        <v>0.25925925925925924</v>
      </c>
      <c r="L144" s="1">
        <f>J144/B132</f>
        <v>0.33333333333333331</v>
      </c>
      <c r="M144" s="1">
        <f>L144-K144</f>
        <v>7.407407407407407E-2</v>
      </c>
      <c r="N144" s="1"/>
      <c r="O144" s="2"/>
      <c r="P144" s="2"/>
      <c r="Q144" s="1"/>
      <c r="AB144" s="3"/>
      <c r="AC144" s="3"/>
    </row>
    <row r="145" spans="1:29" ht="12.75" customHeight="1" x14ac:dyDescent="0.3">
      <c r="A145" s="4" t="s">
        <v>40</v>
      </c>
      <c r="K145" s="1"/>
      <c r="L145" s="1"/>
      <c r="N145" s="1"/>
      <c r="O145" s="2"/>
      <c r="P145" s="2"/>
      <c r="Q145" s="1"/>
      <c r="AB145" s="3"/>
      <c r="AC145" s="3"/>
    </row>
    <row r="146" spans="1:29" ht="25.5" customHeight="1" x14ac:dyDescent="0.2">
      <c r="B146" s="6" t="s">
        <v>1</v>
      </c>
      <c r="C146" s="6"/>
      <c r="D146" s="6"/>
      <c r="E146" s="6"/>
      <c r="F146" s="6"/>
      <c r="G146" s="6"/>
      <c r="H146" s="6"/>
      <c r="I146" s="6"/>
      <c r="K146" s="7" t="s">
        <v>2</v>
      </c>
      <c r="L146" s="7" t="s">
        <v>3</v>
      </c>
      <c r="M146" s="8" t="s">
        <v>4</v>
      </c>
      <c r="N146" s="7" t="s">
        <v>5</v>
      </c>
      <c r="O146" s="9" t="s">
        <v>6</v>
      </c>
      <c r="P146" s="9" t="s">
        <v>7</v>
      </c>
      <c r="Q146" s="10" t="s">
        <v>8</v>
      </c>
      <c r="AB146" s="3"/>
      <c r="AC146" s="3"/>
    </row>
    <row r="147" spans="1:29" ht="12.75" customHeight="1" x14ac:dyDescent="0.2">
      <c r="A147" s="12" t="s">
        <v>9</v>
      </c>
      <c r="B147" s="13">
        <v>1</v>
      </c>
      <c r="C147" s="13">
        <v>2</v>
      </c>
      <c r="D147" s="13">
        <v>3</v>
      </c>
      <c r="E147" s="13">
        <v>4</v>
      </c>
      <c r="F147" s="13">
        <v>5</v>
      </c>
      <c r="G147" s="13">
        <v>6</v>
      </c>
      <c r="H147" s="13">
        <v>7</v>
      </c>
      <c r="I147" s="13">
        <v>8</v>
      </c>
      <c r="J147" s="156" t="s">
        <v>10</v>
      </c>
      <c r="K147" s="15"/>
      <c r="L147" s="16"/>
      <c r="M147" s="17"/>
      <c r="N147" s="18"/>
      <c r="O147" s="2"/>
      <c r="P147" s="2"/>
      <c r="Q147" s="1"/>
      <c r="AB147" s="3"/>
      <c r="AC147" s="3"/>
    </row>
    <row r="148" spans="1:29" ht="12.75" customHeight="1" x14ac:dyDescent="0.2">
      <c r="A148" s="20" t="s">
        <v>21</v>
      </c>
      <c r="B148" s="25">
        <v>13</v>
      </c>
      <c r="J148" s="158"/>
      <c r="K148" s="1"/>
      <c r="L148" s="1"/>
      <c r="N148" s="1"/>
      <c r="O148" s="21">
        <f>B148</f>
        <v>13</v>
      </c>
      <c r="P148" s="2"/>
      <c r="Q148" s="1"/>
      <c r="AB148" s="3"/>
      <c r="AC148" s="3"/>
    </row>
    <row r="149" spans="1:29" ht="12.75" customHeight="1" x14ac:dyDescent="0.2">
      <c r="A149" s="20" t="s">
        <v>22</v>
      </c>
      <c r="C149" s="25">
        <v>10</v>
      </c>
      <c r="J149" s="158"/>
      <c r="K149" s="1"/>
      <c r="L149" s="1"/>
      <c r="N149" s="1">
        <f>C149/B148</f>
        <v>0.76923076923076927</v>
      </c>
      <c r="O149" s="21">
        <v>10</v>
      </c>
      <c r="P149" s="26">
        <f t="shared" ref="P149:P155" si="18">O149/O148</f>
        <v>0.76923076923076927</v>
      </c>
      <c r="Q149" s="1">
        <f t="shared" ref="Q149:Q155" si="19">100%-P149</f>
        <v>0.23076923076923073</v>
      </c>
    </row>
    <row r="150" spans="1:29" ht="12.75" customHeight="1" x14ac:dyDescent="0.2">
      <c r="A150" s="20" t="s">
        <v>23</v>
      </c>
      <c r="D150" s="25">
        <v>8</v>
      </c>
      <c r="J150" s="158"/>
      <c r="K150" s="1"/>
      <c r="L150" s="1"/>
      <c r="N150" s="1">
        <f>D150/C149</f>
        <v>0.8</v>
      </c>
      <c r="O150" s="21">
        <v>9</v>
      </c>
      <c r="P150" s="26">
        <f t="shared" si="18"/>
        <v>0.9</v>
      </c>
      <c r="Q150" s="1">
        <f t="shared" si="19"/>
        <v>9.9999999999999978E-2</v>
      </c>
    </row>
    <row r="151" spans="1:29" ht="12.75" customHeight="1" x14ac:dyDescent="0.2">
      <c r="A151" s="20" t="s">
        <v>24</v>
      </c>
      <c r="E151" s="25">
        <v>8</v>
      </c>
      <c r="J151" s="158"/>
      <c r="K151" s="1"/>
      <c r="L151" s="1"/>
      <c r="N151" s="1">
        <f>E151/D150</f>
        <v>1</v>
      </c>
      <c r="O151" s="21">
        <v>9</v>
      </c>
      <c r="P151" s="26">
        <f t="shared" si="18"/>
        <v>1</v>
      </c>
      <c r="Q151" s="1">
        <f t="shared" si="19"/>
        <v>0</v>
      </c>
    </row>
    <row r="152" spans="1:29" ht="12.75" customHeight="1" x14ac:dyDescent="0.2">
      <c r="A152" s="20" t="s">
        <v>28</v>
      </c>
      <c r="F152" s="25">
        <v>8</v>
      </c>
      <c r="J152" s="158"/>
      <c r="K152" s="1"/>
      <c r="L152" s="1"/>
      <c r="N152" s="1">
        <f>F152/E151</f>
        <v>1</v>
      </c>
      <c r="O152" s="21">
        <v>8</v>
      </c>
      <c r="P152" s="26">
        <f t="shared" si="18"/>
        <v>0.88888888888888884</v>
      </c>
      <c r="Q152" s="1">
        <f t="shared" si="19"/>
        <v>0.11111111111111116</v>
      </c>
    </row>
    <row r="153" spans="1:29" ht="12.75" customHeight="1" x14ac:dyDescent="0.2">
      <c r="A153" s="20" t="s">
        <v>30</v>
      </c>
      <c r="G153" s="25">
        <v>6</v>
      </c>
      <c r="J153" s="158"/>
      <c r="K153" s="1"/>
      <c r="L153" s="1"/>
      <c r="N153" s="1">
        <f>G153/F152</f>
        <v>0.75</v>
      </c>
      <c r="O153" s="21">
        <v>8</v>
      </c>
      <c r="P153" s="26">
        <f t="shared" si="18"/>
        <v>1</v>
      </c>
      <c r="Q153" s="1">
        <f t="shared" si="19"/>
        <v>0</v>
      </c>
    </row>
    <row r="154" spans="1:29" ht="12.75" customHeight="1" x14ac:dyDescent="0.2">
      <c r="A154" s="20" t="s">
        <v>31</v>
      </c>
      <c r="H154" s="25">
        <v>4</v>
      </c>
      <c r="J154" s="158"/>
      <c r="K154" s="1"/>
      <c r="L154" s="1"/>
      <c r="N154" s="1">
        <f>H154/G153</f>
        <v>0.66666666666666663</v>
      </c>
      <c r="O154" s="21">
        <v>8</v>
      </c>
      <c r="P154" s="26">
        <f t="shared" si="18"/>
        <v>1</v>
      </c>
      <c r="Q154" s="1">
        <f t="shared" si="19"/>
        <v>0</v>
      </c>
    </row>
    <row r="155" spans="1:29" ht="12.75" customHeight="1" x14ac:dyDescent="0.2">
      <c r="A155" s="31" t="s">
        <v>32</v>
      </c>
      <c r="I155" s="25">
        <v>4</v>
      </c>
      <c r="J155" s="158">
        <v>4</v>
      </c>
      <c r="K155" s="1"/>
      <c r="L155" s="1"/>
      <c r="N155" s="1">
        <f>I155/H154</f>
        <v>1</v>
      </c>
      <c r="O155" s="21">
        <v>8</v>
      </c>
      <c r="P155" s="26">
        <f t="shared" si="18"/>
        <v>1</v>
      </c>
      <c r="Q155" s="1">
        <f t="shared" si="19"/>
        <v>0</v>
      </c>
    </row>
    <row r="156" spans="1:29" ht="12.75" customHeight="1" x14ac:dyDescent="0.2">
      <c r="A156" s="31" t="s">
        <v>33</v>
      </c>
      <c r="I156" s="25">
        <v>3</v>
      </c>
      <c r="J156" s="158"/>
      <c r="K156" s="1"/>
      <c r="L156" s="1"/>
      <c r="N156" s="1"/>
      <c r="O156" s="21">
        <v>4</v>
      </c>
      <c r="P156" s="26"/>
      <c r="Q156" s="1"/>
    </row>
    <row r="157" spans="1:29" ht="12.75" customHeight="1" x14ac:dyDescent="0.2">
      <c r="A157" s="31" t="s">
        <v>38</v>
      </c>
      <c r="I157" s="25">
        <v>3</v>
      </c>
      <c r="J157" s="158">
        <v>1</v>
      </c>
      <c r="K157" s="1"/>
      <c r="L157" s="1"/>
      <c r="N157" s="1"/>
      <c r="O157" s="21">
        <v>3</v>
      </c>
      <c r="P157" s="26"/>
      <c r="Q157" s="1"/>
    </row>
    <row r="158" spans="1:29" ht="12.75" customHeight="1" x14ac:dyDescent="0.2">
      <c r="A158" s="31"/>
      <c r="J158" s="158"/>
      <c r="K158" s="1"/>
      <c r="L158" s="1"/>
      <c r="N158" s="1"/>
      <c r="O158" s="21"/>
      <c r="P158" s="26"/>
      <c r="Q158" s="1"/>
    </row>
    <row r="159" spans="1:29" ht="12.75" customHeight="1" x14ac:dyDescent="0.2">
      <c r="J159" s="159">
        <f>SUM(J155:J157)</f>
        <v>5</v>
      </c>
      <c r="K159" s="1">
        <f>J155/B148</f>
        <v>0.30769230769230771</v>
      </c>
      <c r="L159" s="1">
        <f>J159/B148</f>
        <v>0.38461538461538464</v>
      </c>
      <c r="M159" s="1">
        <f>L159-K159</f>
        <v>7.6923076923076927E-2</v>
      </c>
      <c r="N159" s="1"/>
      <c r="O159" s="2"/>
      <c r="P159" s="2"/>
      <c r="Q159" s="1"/>
    </row>
    <row r="160" spans="1:29" ht="12.75" customHeight="1" x14ac:dyDescent="0.3">
      <c r="A160" s="4" t="s">
        <v>41</v>
      </c>
      <c r="K160" s="1"/>
      <c r="L160" s="1"/>
      <c r="N160" s="1"/>
      <c r="O160" s="2"/>
      <c r="P160" s="2"/>
      <c r="Q160" s="1"/>
    </row>
    <row r="161" spans="1:22" ht="25.5" customHeight="1" x14ac:dyDescent="0.2">
      <c r="B161" s="6" t="s">
        <v>1</v>
      </c>
      <c r="C161" s="6"/>
      <c r="D161" s="6"/>
      <c r="E161" s="6"/>
      <c r="F161" s="6"/>
      <c r="G161" s="6"/>
      <c r="H161" s="6"/>
      <c r="I161" s="6"/>
      <c r="K161" s="7" t="s">
        <v>2</v>
      </c>
      <c r="L161" s="7" t="s">
        <v>3</v>
      </c>
      <c r="M161" s="8" t="s">
        <v>4</v>
      </c>
      <c r="N161" s="7" t="s">
        <v>5</v>
      </c>
      <c r="O161" s="9" t="s">
        <v>6</v>
      </c>
      <c r="P161" s="9" t="s">
        <v>7</v>
      </c>
      <c r="Q161" s="10" t="s">
        <v>8</v>
      </c>
    </row>
    <row r="162" spans="1:22" ht="12.75" customHeight="1" x14ac:dyDescent="0.2">
      <c r="A162" s="12" t="s">
        <v>9</v>
      </c>
      <c r="B162" s="13">
        <v>1</v>
      </c>
      <c r="C162" s="13">
        <v>2</v>
      </c>
      <c r="D162" s="13">
        <v>3</v>
      </c>
      <c r="E162" s="13">
        <v>4</v>
      </c>
      <c r="F162" s="13">
        <v>5</v>
      </c>
      <c r="G162" s="13">
        <v>6</v>
      </c>
      <c r="H162" s="13">
        <v>7</v>
      </c>
      <c r="I162" s="13">
        <v>8</v>
      </c>
      <c r="J162" s="156" t="s">
        <v>10</v>
      </c>
      <c r="K162" s="15"/>
      <c r="L162" s="16"/>
      <c r="M162" s="17"/>
      <c r="N162" s="18"/>
      <c r="O162" s="2"/>
      <c r="P162" s="2"/>
      <c r="Q162" s="1"/>
    </row>
    <row r="163" spans="1:22" ht="12.75" customHeight="1" x14ac:dyDescent="0.2">
      <c r="A163" s="20" t="s">
        <v>22</v>
      </c>
      <c r="B163" s="25">
        <v>19</v>
      </c>
      <c r="J163" s="158"/>
      <c r="K163" s="1"/>
      <c r="L163" s="1"/>
      <c r="N163" s="1"/>
      <c r="O163" s="21">
        <f>B163</f>
        <v>19</v>
      </c>
      <c r="P163" s="2"/>
      <c r="Q163" s="1"/>
    </row>
    <row r="164" spans="1:22" ht="12.75" customHeight="1" x14ac:dyDescent="0.2">
      <c r="A164" s="20" t="s">
        <v>23</v>
      </c>
      <c r="C164" s="25">
        <v>13</v>
      </c>
      <c r="J164" s="158"/>
      <c r="K164" s="1"/>
      <c r="L164" s="1"/>
      <c r="N164" s="1">
        <f>C164/B163</f>
        <v>0.68421052631578949</v>
      </c>
      <c r="O164" s="21">
        <v>13</v>
      </c>
      <c r="P164" s="26">
        <f t="shared" ref="P164:P170" si="20">O164/O163</f>
        <v>0.68421052631578949</v>
      </c>
      <c r="Q164" s="1">
        <f t="shared" ref="Q164:Q170" si="21">100%-P164</f>
        <v>0.31578947368421051</v>
      </c>
    </row>
    <row r="165" spans="1:22" ht="12.75" customHeight="1" x14ac:dyDescent="0.2">
      <c r="A165" s="20" t="s">
        <v>24</v>
      </c>
      <c r="D165" s="25">
        <v>12</v>
      </c>
      <c r="J165" s="158"/>
      <c r="K165" s="1"/>
      <c r="L165" s="1"/>
      <c r="N165" s="1">
        <f>D165/C164</f>
        <v>0.92307692307692313</v>
      </c>
      <c r="O165" s="21">
        <v>13</v>
      </c>
      <c r="P165" s="26">
        <f t="shared" si="20"/>
        <v>1</v>
      </c>
      <c r="Q165" s="1">
        <f t="shared" si="21"/>
        <v>0</v>
      </c>
    </row>
    <row r="166" spans="1:22" ht="12.75" customHeight="1" x14ac:dyDescent="0.2">
      <c r="A166" s="20" t="s">
        <v>28</v>
      </c>
      <c r="E166" s="25">
        <v>10</v>
      </c>
      <c r="J166" s="158"/>
      <c r="K166" s="1"/>
      <c r="L166" s="1"/>
      <c r="N166" s="1">
        <f>E166/D165</f>
        <v>0.83333333333333337</v>
      </c>
      <c r="O166" s="21">
        <v>11</v>
      </c>
      <c r="P166" s="26">
        <f t="shared" si="20"/>
        <v>0.84615384615384615</v>
      </c>
      <c r="Q166" s="1">
        <f t="shared" si="21"/>
        <v>0.15384615384615385</v>
      </c>
    </row>
    <row r="167" spans="1:22" ht="12.75" customHeight="1" x14ac:dyDescent="0.2">
      <c r="A167" s="20" t="s">
        <v>30</v>
      </c>
      <c r="F167" s="25">
        <v>9</v>
      </c>
      <c r="J167" s="158"/>
      <c r="K167" s="1"/>
      <c r="L167" s="1"/>
      <c r="N167" s="1">
        <f>F167/E166</f>
        <v>0.9</v>
      </c>
      <c r="O167" s="21">
        <v>11</v>
      </c>
      <c r="P167" s="26">
        <f t="shared" si="20"/>
        <v>1</v>
      </c>
      <c r="Q167" s="1">
        <f t="shared" si="21"/>
        <v>0</v>
      </c>
    </row>
    <row r="168" spans="1:22" ht="12.75" customHeight="1" x14ac:dyDescent="0.2">
      <c r="A168" s="20" t="s">
        <v>31</v>
      </c>
      <c r="G168" s="25">
        <v>8</v>
      </c>
      <c r="J168" s="158"/>
      <c r="K168" s="1"/>
      <c r="L168" s="1"/>
      <c r="N168" s="1">
        <f>G168/F167</f>
        <v>0.88888888888888884</v>
      </c>
      <c r="O168" s="21">
        <v>10</v>
      </c>
      <c r="P168" s="26">
        <f t="shared" si="20"/>
        <v>0.90909090909090906</v>
      </c>
      <c r="Q168" s="1">
        <f t="shared" si="21"/>
        <v>9.0909090909090939E-2</v>
      </c>
    </row>
    <row r="169" spans="1:22" ht="12.75" customHeight="1" x14ac:dyDescent="0.2">
      <c r="A169" s="31" t="s">
        <v>32</v>
      </c>
      <c r="H169" s="25">
        <v>7</v>
      </c>
      <c r="J169" s="158"/>
      <c r="K169" s="1"/>
      <c r="L169" s="1"/>
      <c r="N169" s="1">
        <f>H169/G168</f>
        <v>0.875</v>
      </c>
      <c r="O169" s="21">
        <v>7</v>
      </c>
      <c r="P169" s="26">
        <f t="shared" si="20"/>
        <v>0.7</v>
      </c>
      <c r="Q169" s="1">
        <f t="shared" si="21"/>
        <v>0.30000000000000004</v>
      </c>
    </row>
    <row r="170" spans="1:22" ht="12.75" customHeight="1" x14ac:dyDescent="0.2">
      <c r="A170" s="31" t="s">
        <v>33</v>
      </c>
      <c r="I170" s="25">
        <v>7</v>
      </c>
      <c r="J170" s="158">
        <v>7</v>
      </c>
      <c r="K170" s="1"/>
      <c r="L170" s="1"/>
      <c r="N170" s="1">
        <f>I170/H169</f>
        <v>1</v>
      </c>
      <c r="O170" s="21">
        <v>10</v>
      </c>
      <c r="P170" s="26">
        <f t="shared" si="20"/>
        <v>1.4285714285714286</v>
      </c>
      <c r="Q170" s="1">
        <f t="shared" si="21"/>
        <v>-0.4285714285714286</v>
      </c>
      <c r="S170" s="25"/>
      <c r="U170" s="25"/>
      <c r="V170" s="25"/>
    </row>
    <row r="171" spans="1:22" ht="12.75" customHeight="1" x14ac:dyDescent="0.2">
      <c r="A171" s="31" t="s">
        <v>38</v>
      </c>
      <c r="I171" s="25">
        <v>2</v>
      </c>
      <c r="J171" s="158">
        <v>2</v>
      </c>
      <c r="K171" s="1"/>
      <c r="L171" s="1"/>
      <c r="N171" s="1"/>
      <c r="O171" s="21">
        <v>2</v>
      </c>
      <c r="P171" s="26"/>
      <c r="Q171" s="1"/>
      <c r="R171" s="43" t="s">
        <v>42</v>
      </c>
      <c r="S171" s="43"/>
      <c r="T171" s="43"/>
      <c r="U171" s="43"/>
    </row>
    <row r="172" spans="1:22" ht="12.75" customHeight="1" x14ac:dyDescent="0.2">
      <c r="J172" s="159">
        <f>SUM(J170:J171)</f>
        <v>9</v>
      </c>
      <c r="K172" s="1">
        <f>J170/B163</f>
        <v>0.36842105263157893</v>
      </c>
      <c r="L172" s="1">
        <f>J172/B163</f>
        <v>0.47368421052631576</v>
      </c>
      <c r="M172" s="1">
        <f>L172-K172</f>
        <v>0.10526315789473684</v>
      </c>
      <c r="N172" s="1"/>
      <c r="O172" s="2"/>
      <c r="P172" s="2"/>
      <c r="Q172" s="1"/>
      <c r="R172" s="43" t="s">
        <v>43</v>
      </c>
      <c r="S172" s="44"/>
      <c r="T172" s="44"/>
      <c r="U172" s="43"/>
    </row>
    <row r="173" spans="1:22" ht="12.75" customHeight="1" x14ac:dyDescent="0.3">
      <c r="A173" s="4" t="s">
        <v>45</v>
      </c>
      <c r="K173" s="1"/>
      <c r="L173" s="1"/>
      <c r="N173" s="1"/>
      <c r="O173" s="2"/>
      <c r="P173" s="2"/>
      <c r="Q173" s="1"/>
    </row>
    <row r="174" spans="1:22" ht="38.25" customHeight="1" x14ac:dyDescent="0.2">
      <c r="B174" s="6" t="s">
        <v>1</v>
      </c>
      <c r="C174" s="6"/>
      <c r="D174" s="6"/>
      <c r="E174" s="6"/>
      <c r="F174" s="6"/>
      <c r="G174" s="6"/>
      <c r="H174" s="6"/>
      <c r="I174" s="6"/>
      <c r="K174" s="7" t="s">
        <v>2</v>
      </c>
      <c r="L174" s="7" t="s">
        <v>3</v>
      </c>
      <c r="M174" s="8" t="s">
        <v>4</v>
      </c>
      <c r="N174" s="7" t="s">
        <v>5</v>
      </c>
      <c r="O174" s="9" t="s">
        <v>6</v>
      </c>
      <c r="P174" s="9" t="s">
        <v>7</v>
      </c>
      <c r="Q174" s="10" t="s">
        <v>8</v>
      </c>
      <c r="R174" s="45" t="s">
        <v>42</v>
      </c>
      <c r="S174" s="46"/>
      <c r="T174" s="46"/>
    </row>
    <row r="175" spans="1:22" ht="12.75" customHeight="1" x14ac:dyDescent="0.2">
      <c r="A175" s="12" t="s">
        <v>9</v>
      </c>
      <c r="B175" s="13">
        <v>1</v>
      </c>
      <c r="C175" s="13">
        <v>2</v>
      </c>
      <c r="D175" s="13">
        <v>3</v>
      </c>
      <c r="E175" s="13">
        <v>4</v>
      </c>
      <c r="F175" s="13">
        <v>5</v>
      </c>
      <c r="G175" s="13">
        <v>6</v>
      </c>
      <c r="H175" s="13">
        <v>7</v>
      </c>
      <c r="I175" s="13">
        <v>8</v>
      </c>
      <c r="J175" s="156" t="s">
        <v>10</v>
      </c>
      <c r="K175" s="15"/>
      <c r="L175" s="16"/>
      <c r="M175" s="17"/>
      <c r="N175" s="18"/>
      <c r="O175" s="2"/>
      <c r="P175" s="2"/>
      <c r="Q175" s="1"/>
    </row>
    <row r="176" spans="1:22" ht="12.75" customHeight="1" x14ac:dyDescent="0.2">
      <c r="A176" s="20" t="s">
        <v>23</v>
      </c>
      <c r="B176" s="25">
        <v>15</v>
      </c>
      <c r="J176" s="158"/>
      <c r="K176" s="1"/>
      <c r="L176" s="1"/>
      <c r="N176" s="1"/>
      <c r="O176" s="21">
        <f>B176</f>
        <v>15</v>
      </c>
      <c r="P176" s="2"/>
      <c r="Q176" s="1"/>
      <c r="R176" s="25">
        <v>9</v>
      </c>
      <c r="S176" s="3"/>
      <c r="T176" s="3"/>
    </row>
    <row r="177" spans="1:21" ht="12.75" customHeight="1" x14ac:dyDescent="0.2">
      <c r="A177" s="20" t="s">
        <v>24</v>
      </c>
      <c r="C177" s="25">
        <v>13</v>
      </c>
      <c r="J177" s="158"/>
      <c r="K177" s="1"/>
      <c r="L177" s="1"/>
      <c r="N177" s="1">
        <f>C177/B176</f>
        <v>0.8666666666666667</v>
      </c>
      <c r="O177" s="21">
        <v>13</v>
      </c>
      <c r="P177" s="26">
        <f t="shared" ref="P177:P183" si="22">O177/O176</f>
        <v>0.8666666666666667</v>
      </c>
      <c r="Q177" s="1">
        <f t="shared" ref="Q177:Q183" si="23">100%-P177</f>
        <v>0.1333333333333333</v>
      </c>
    </row>
    <row r="178" spans="1:21" ht="12.75" customHeight="1" x14ac:dyDescent="0.2">
      <c r="A178" s="20" t="s">
        <v>28</v>
      </c>
      <c r="D178" s="25">
        <v>13</v>
      </c>
      <c r="J178" s="158"/>
      <c r="K178" s="1"/>
      <c r="L178" s="1"/>
      <c r="N178" s="1">
        <f>D178/C177</f>
        <v>1</v>
      </c>
      <c r="O178" s="21">
        <v>13</v>
      </c>
      <c r="P178" s="26">
        <f t="shared" si="22"/>
        <v>1</v>
      </c>
      <c r="Q178" s="1">
        <f t="shared" si="23"/>
        <v>0</v>
      </c>
    </row>
    <row r="179" spans="1:21" ht="12.75" customHeight="1" x14ac:dyDescent="0.2">
      <c r="A179" s="20" t="s">
        <v>30</v>
      </c>
      <c r="E179" s="25">
        <v>11</v>
      </c>
      <c r="J179" s="158"/>
      <c r="K179" s="1"/>
      <c r="L179" s="1"/>
      <c r="N179" s="1">
        <f>E179/D178</f>
        <v>0.84615384615384615</v>
      </c>
      <c r="O179" s="21">
        <v>13</v>
      </c>
      <c r="P179" s="26">
        <f t="shared" si="22"/>
        <v>1</v>
      </c>
      <c r="Q179" s="1">
        <f t="shared" si="23"/>
        <v>0</v>
      </c>
    </row>
    <row r="180" spans="1:21" ht="12.75" customHeight="1" x14ac:dyDescent="0.2">
      <c r="A180" s="20" t="s">
        <v>31</v>
      </c>
      <c r="F180" s="25">
        <v>10</v>
      </c>
      <c r="J180" s="158"/>
      <c r="K180" s="1"/>
      <c r="L180" s="1"/>
      <c r="N180" s="1">
        <f>F180/E179</f>
        <v>0.90909090909090906</v>
      </c>
      <c r="O180" s="21">
        <v>11</v>
      </c>
      <c r="P180" s="26">
        <f t="shared" si="22"/>
        <v>0.84615384615384615</v>
      </c>
      <c r="Q180" s="1">
        <f t="shared" si="23"/>
        <v>0.15384615384615385</v>
      </c>
    </row>
    <row r="181" spans="1:21" ht="12.75" customHeight="1" x14ac:dyDescent="0.2">
      <c r="A181" s="31" t="s">
        <v>32</v>
      </c>
      <c r="G181" s="25">
        <v>9</v>
      </c>
      <c r="J181" s="158"/>
      <c r="K181" s="1"/>
      <c r="L181" s="1"/>
      <c r="N181" s="1">
        <f>G181/F180</f>
        <v>0.9</v>
      </c>
      <c r="O181" s="21">
        <v>11</v>
      </c>
      <c r="P181" s="26">
        <f t="shared" si="22"/>
        <v>1</v>
      </c>
      <c r="Q181" s="1">
        <f t="shared" si="23"/>
        <v>0</v>
      </c>
    </row>
    <row r="182" spans="1:21" ht="12.75" customHeight="1" x14ac:dyDescent="0.2">
      <c r="A182" s="31" t="s">
        <v>33</v>
      </c>
      <c r="H182" s="25">
        <v>9</v>
      </c>
      <c r="J182" s="158"/>
      <c r="K182" s="1"/>
      <c r="L182" s="1"/>
      <c r="N182" s="1">
        <f>H182/G181</f>
        <v>1</v>
      </c>
      <c r="O182" s="21">
        <v>12</v>
      </c>
      <c r="P182" s="26">
        <f t="shared" si="22"/>
        <v>1.0909090909090908</v>
      </c>
      <c r="Q182" s="1">
        <f t="shared" si="23"/>
        <v>-9.0909090909090828E-2</v>
      </c>
    </row>
    <row r="183" spans="1:21" ht="12.75" customHeight="1" x14ac:dyDescent="0.2">
      <c r="A183" s="31" t="s">
        <v>38</v>
      </c>
      <c r="I183" s="25">
        <v>9</v>
      </c>
      <c r="J183" s="158">
        <v>7</v>
      </c>
      <c r="K183" s="1"/>
      <c r="L183" s="1"/>
      <c r="N183" s="1">
        <f>I183/H182</f>
        <v>1</v>
      </c>
      <c r="O183" s="21">
        <v>12</v>
      </c>
      <c r="P183" s="26">
        <f t="shared" si="22"/>
        <v>1</v>
      </c>
      <c r="Q183" s="1">
        <f t="shared" si="23"/>
        <v>0</v>
      </c>
    </row>
    <row r="184" spans="1:21" ht="12.75" customHeight="1" x14ac:dyDescent="0.2">
      <c r="A184" s="31" t="s">
        <v>39</v>
      </c>
      <c r="I184" s="25">
        <v>2</v>
      </c>
      <c r="J184" s="158">
        <v>2</v>
      </c>
      <c r="K184" s="1"/>
      <c r="L184" s="1"/>
      <c r="N184" s="1"/>
      <c r="O184" s="21">
        <v>4</v>
      </c>
      <c r="P184" s="26"/>
      <c r="Q184" s="1"/>
    </row>
    <row r="185" spans="1:21" ht="12.75" customHeight="1" x14ac:dyDescent="0.2">
      <c r="A185" s="31" t="s">
        <v>46</v>
      </c>
      <c r="I185" s="25">
        <v>1</v>
      </c>
      <c r="J185" s="158">
        <v>1</v>
      </c>
      <c r="K185" s="1"/>
      <c r="L185" s="1"/>
      <c r="N185" s="1"/>
      <c r="O185" s="21">
        <v>2</v>
      </c>
      <c r="P185" s="26"/>
      <c r="Q185" s="1"/>
    </row>
    <row r="186" spans="1:21" ht="12.75" customHeight="1" x14ac:dyDescent="0.2">
      <c r="A186" s="31" t="s">
        <v>47</v>
      </c>
      <c r="I186" s="25">
        <v>1</v>
      </c>
      <c r="J186" s="158"/>
      <c r="K186" s="1"/>
      <c r="L186" s="1"/>
      <c r="N186" s="1"/>
      <c r="O186" s="21">
        <v>1</v>
      </c>
      <c r="P186" s="26"/>
      <c r="Q186" s="1"/>
    </row>
    <row r="187" spans="1:21" ht="12.75" customHeight="1" x14ac:dyDescent="0.2">
      <c r="A187" s="31" t="s">
        <v>48</v>
      </c>
      <c r="I187" s="25">
        <v>1</v>
      </c>
      <c r="J187" s="158"/>
      <c r="K187" s="1"/>
      <c r="L187" s="1"/>
      <c r="N187" s="1"/>
      <c r="O187" s="21">
        <v>1</v>
      </c>
      <c r="P187" s="26"/>
      <c r="Q187" s="1"/>
      <c r="R187" s="43" t="s">
        <v>42</v>
      </c>
      <c r="S187" s="43"/>
      <c r="T187" s="47"/>
      <c r="U187" s="43"/>
    </row>
    <row r="188" spans="1:21" ht="12.75" customHeight="1" x14ac:dyDescent="0.2">
      <c r="A188" s="31" t="s">
        <v>49</v>
      </c>
      <c r="I188" s="25">
        <v>1</v>
      </c>
      <c r="J188" s="158"/>
      <c r="K188" s="1"/>
      <c r="L188" s="1"/>
      <c r="N188" s="1"/>
      <c r="O188" s="21">
        <v>1</v>
      </c>
      <c r="P188" s="26"/>
      <c r="Q188" s="1"/>
      <c r="R188" s="43" t="s">
        <v>43</v>
      </c>
      <c r="S188" s="44"/>
      <c r="T188" s="44"/>
      <c r="U188" s="43"/>
    </row>
    <row r="189" spans="1:21" ht="12.75" customHeight="1" x14ac:dyDescent="0.2">
      <c r="J189" s="161">
        <f>SUM(J183:J185)</f>
        <v>10</v>
      </c>
      <c r="K189" s="1">
        <f>J183/B176</f>
        <v>0.46666666666666667</v>
      </c>
      <c r="L189" s="1">
        <f>J189/B176</f>
        <v>0.66666666666666663</v>
      </c>
      <c r="M189" s="1">
        <f>L189-K189</f>
        <v>0.19999999999999996</v>
      </c>
      <c r="N189" s="1"/>
      <c r="O189" s="2"/>
      <c r="P189" s="2"/>
      <c r="Q189" s="1"/>
    </row>
    <row r="190" spans="1:21" ht="12.75" customHeight="1" x14ac:dyDescent="0.3">
      <c r="A190" s="4" t="s">
        <v>50</v>
      </c>
      <c r="J190" s="162"/>
      <c r="K190" s="1"/>
      <c r="L190" s="1"/>
      <c r="N190" s="1"/>
      <c r="O190" s="2"/>
      <c r="P190" s="2"/>
      <c r="Q190" s="1"/>
    </row>
    <row r="191" spans="1:21" ht="38.25" customHeight="1" x14ac:dyDescent="0.2">
      <c r="B191" s="6" t="s">
        <v>1</v>
      </c>
      <c r="C191" s="6"/>
      <c r="D191" s="6"/>
      <c r="E191" s="6"/>
      <c r="F191" s="6"/>
      <c r="G191" s="6"/>
      <c r="H191" s="6"/>
      <c r="I191" s="6"/>
      <c r="K191" s="7" t="s">
        <v>2</v>
      </c>
      <c r="L191" s="7" t="s">
        <v>3</v>
      </c>
      <c r="M191" s="8" t="s">
        <v>4</v>
      </c>
      <c r="N191" s="7" t="s">
        <v>5</v>
      </c>
      <c r="O191" s="9" t="s">
        <v>6</v>
      </c>
      <c r="P191" s="9" t="s">
        <v>7</v>
      </c>
      <c r="Q191" s="10" t="s">
        <v>8</v>
      </c>
      <c r="R191" s="45" t="s">
        <v>42</v>
      </c>
      <c r="S191" s="46"/>
      <c r="T191" s="46"/>
    </row>
    <row r="192" spans="1:21" ht="12.75" customHeight="1" x14ac:dyDescent="0.2">
      <c r="A192" s="12" t="s">
        <v>9</v>
      </c>
      <c r="B192" s="13">
        <v>1</v>
      </c>
      <c r="C192" s="13">
        <v>2</v>
      </c>
      <c r="D192" s="13">
        <v>3</v>
      </c>
      <c r="E192" s="13">
        <v>4</v>
      </c>
      <c r="F192" s="13">
        <v>5</v>
      </c>
      <c r="G192" s="13">
        <v>6</v>
      </c>
      <c r="H192" s="13">
        <v>7</v>
      </c>
      <c r="I192" s="13">
        <v>8</v>
      </c>
      <c r="J192" s="156" t="s">
        <v>10</v>
      </c>
      <c r="K192" s="15"/>
      <c r="L192" s="16"/>
      <c r="M192" s="17"/>
      <c r="N192" s="18"/>
      <c r="O192" s="2"/>
      <c r="P192" s="2"/>
      <c r="Q192" s="1"/>
    </row>
    <row r="193" spans="1:21" ht="12.75" customHeight="1" x14ac:dyDescent="0.2">
      <c r="A193" s="20" t="s">
        <v>24</v>
      </c>
      <c r="B193" s="25">
        <v>19</v>
      </c>
      <c r="J193" s="158"/>
      <c r="K193" s="1"/>
      <c r="L193" s="1"/>
      <c r="N193" s="1"/>
      <c r="O193" s="21">
        <f>B193</f>
        <v>19</v>
      </c>
      <c r="P193" s="2"/>
      <c r="Q193" s="1"/>
      <c r="R193" s="25">
        <v>5</v>
      </c>
      <c r="S193" s="3"/>
      <c r="T193" s="3"/>
    </row>
    <row r="194" spans="1:21" ht="12.75" customHeight="1" x14ac:dyDescent="0.2">
      <c r="A194" s="20" t="s">
        <v>28</v>
      </c>
      <c r="C194" s="25">
        <v>14</v>
      </c>
      <c r="J194" s="158"/>
      <c r="K194" s="1"/>
      <c r="L194" s="1"/>
      <c r="N194" s="1">
        <f>C194/B193</f>
        <v>0.73684210526315785</v>
      </c>
      <c r="O194" s="21">
        <v>15</v>
      </c>
      <c r="P194" s="26">
        <f t="shared" ref="P194:P200" si="24">O194/O193</f>
        <v>0.78947368421052633</v>
      </c>
      <c r="Q194" s="1">
        <f t="shared" ref="Q194:Q200" si="25">100%-P194</f>
        <v>0.21052631578947367</v>
      </c>
    </row>
    <row r="195" spans="1:21" ht="12.75" customHeight="1" x14ac:dyDescent="0.2">
      <c r="A195" s="20" t="s">
        <v>30</v>
      </c>
      <c r="D195" s="25">
        <v>8</v>
      </c>
      <c r="J195" s="158"/>
      <c r="K195" s="1"/>
      <c r="L195" s="1"/>
      <c r="N195" s="1">
        <f>D195/C194</f>
        <v>0.5714285714285714</v>
      </c>
      <c r="O195" s="21">
        <v>11</v>
      </c>
      <c r="P195" s="26">
        <f t="shared" si="24"/>
        <v>0.73333333333333328</v>
      </c>
      <c r="Q195" s="1">
        <f t="shared" si="25"/>
        <v>0.26666666666666672</v>
      </c>
    </row>
    <row r="196" spans="1:21" ht="12.75" customHeight="1" x14ac:dyDescent="0.2">
      <c r="A196" s="20" t="s">
        <v>31</v>
      </c>
      <c r="E196" s="25">
        <v>8</v>
      </c>
      <c r="J196" s="158"/>
      <c r="K196" s="1"/>
      <c r="L196" s="1"/>
      <c r="N196" s="1">
        <f>E196/D195</f>
        <v>1</v>
      </c>
      <c r="O196" s="21">
        <v>13</v>
      </c>
      <c r="P196" s="26">
        <f t="shared" si="24"/>
        <v>1.1818181818181819</v>
      </c>
      <c r="Q196" s="1">
        <f t="shared" si="25"/>
        <v>-0.18181818181818188</v>
      </c>
    </row>
    <row r="197" spans="1:21" ht="12.75" customHeight="1" x14ac:dyDescent="0.2">
      <c r="A197" s="31" t="s">
        <v>32</v>
      </c>
      <c r="F197" s="25">
        <v>8</v>
      </c>
      <c r="J197" s="158"/>
      <c r="K197" s="1"/>
      <c r="L197" s="1"/>
      <c r="N197" s="1">
        <f>F197/E196</f>
        <v>1</v>
      </c>
      <c r="O197" s="21">
        <v>12</v>
      </c>
      <c r="P197" s="26">
        <f t="shared" si="24"/>
        <v>0.92307692307692313</v>
      </c>
      <c r="Q197" s="1">
        <f t="shared" si="25"/>
        <v>7.6923076923076872E-2</v>
      </c>
    </row>
    <row r="198" spans="1:21" ht="12.75" customHeight="1" x14ac:dyDescent="0.2">
      <c r="A198" s="31" t="s">
        <v>33</v>
      </c>
      <c r="G198" s="25">
        <v>8</v>
      </c>
      <c r="J198" s="158"/>
      <c r="K198" s="1"/>
      <c r="L198" s="1"/>
      <c r="N198" s="1">
        <f>G198/F197</f>
        <v>1</v>
      </c>
      <c r="O198" s="21">
        <v>12</v>
      </c>
      <c r="P198" s="26">
        <f t="shared" si="24"/>
        <v>1</v>
      </c>
      <c r="Q198" s="1">
        <f t="shared" si="25"/>
        <v>0</v>
      </c>
    </row>
    <row r="199" spans="1:21" ht="12.75" customHeight="1" x14ac:dyDescent="0.2">
      <c r="A199" s="31" t="s">
        <v>38</v>
      </c>
      <c r="H199" s="25">
        <v>6</v>
      </c>
      <c r="J199" s="158"/>
      <c r="K199" s="1"/>
      <c r="L199" s="1"/>
      <c r="N199" s="1">
        <f>H199/G198</f>
        <v>0.75</v>
      </c>
      <c r="O199" s="21">
        <v>12</v>
      </c>
      <c r="P199" s="26">
        <f t="shared" si="24"/>
        <v>1</v>
      </c>
      <c r="Q199" s="1">
        <f t="shared" si="25"/>
        <v>0</v>
      </c>
    </row>
    <row r="200" spans="1:21" ht="12.75" customHeight="1" x14ac:dyDescent="0.2">
      <c r="A200" s="31" t="s">
        <v>39</v>
      </c>
      <c r="I200" s="25">
        <v>6</v>
      </c>
      <c r="J200" s="158">
        <v>5</v>
      </c>
      <c r="K200" s="1"/>
      <c r="L200" s="1"/>
      <c r="N200" s="1">
        <f>I200/H199</f>
        <v>1</v>
      </c>
      <c r="O200" s="21">
        <v>12</v>
      </c>
      <c r="P200" s="26">
        <f t="shared" si="24"/>
        <v>1</v>
      </c>
      <c r="Q200" s="1">
        <f t="shared" si="25"/>
        <v>0</v>
      </c>
    </row>
    <row r="201" spans="1:21" ht="12.75" customHeight="1" x14ac:dyDescent="0.2">
      <c r="A201" s="31" t="s">
        <v>39</v>
      </c>
      <c r="I201" s="25">
        <v>4</v>
      </c>
      <c r="J201" s="158">
        <v>2</v>
      </c>
      <c r="K201" s="1"/>
      <c r="L201" s="1"/>
      <c r="N201" s="1"/>
      <c r="O201" s="21">
        <v>6</v>
      </c>
      <c r="P201" s="26"/>
      <c r="Q201" s="1"/>
    </row>
    <row r="202" spans="1:21" ht="12.75" customHeight="1" x14ac:dyDescent="0.2">
      <c r="A202" s="31" t="s">
        <v>47</v>
      </c>
      <c r="I202" s="25">
        <v>2</v>
      </c>
      <c r="J202" s="158"/>
      <c r="K202" s="1"/>
      <c r="L202" s="1"/>
      <c r="N202" s="1"/>
      <c r="O202" s="21">
        <v>2</v>
      </c>
      <c r="P202" s="26"/>
      <c r="Q202" s="1"/>
    </row>
    <row r="203" spans="1:21" ht="12.75" customHeight="1" x14ac:dyDescent="0.2">
      <c r="A203" s="31" t="s">
        <v>48</v>
      </c>
      <c r="I203" s="25">
        <v>1</v>
      </c>
      <c r="J203" s="158"/>
      <c r="K203" s="1"/>
      <c r="L203" s="1"/>
      <c r="N203" s="1"/>
      <c r="O203" s="21">
        <v>4</v>
      </c>
      <c r="P203" s="26"/>
      <c r="Q203" s="1"/>
    </row>
    <row r="204" spans="1:21" ht="12.75" customHeight="1" x14ac:dyDescent="0.2">
      <c r="A204" s="31" t="s">
        <v>49</v>
      </c>
      <c r="I204" s="25">
        <v>1</v>
      </c>
      <c r="J204" s="158">
        <v>1</v>
      </c>
      <c r="K204" s="1"/>
      <c r="L204" s="1"/>
      <c r="N204" s="1"/>
      <c r="O204" s="21">
        <v>1</v>
      </c>
      <c r="P204" s="26"/>
      <c r="Q204" s="1"/>
      <c r="R204" s="43" t="s">
        <v>42</v>
      </c>
      <c r="S204" s="43"/>
      <c r="T204" s="43"/>
      <c r="U204" s="43"/>
    </row>
    <row r="205" spans="1:21" ht="12.75" customHeight="1" x14ac:dyDescent="0.2">
      <c r="J205" s="159">
        <f>SUM(J200:J204)</f>
        <v>8</v>
      </c>
      <c r="K205" s="1">
        <f>J200/B193</f>
        <v>0.26315789473684209</v>
      </c>
      <c r="L205" s="1">
        <f>J205/B193</f>
        <v>0.42105263157894735</v>
      </c>
      <c r="M205" s="1">
        <f>L205-K205</f>
        <v>0.15789473684210525</v>
      </c>
      <c r="N205" s="1"/>
      <c r="O205" s="2"/>
      <c r="P205" s="2"/>
      <c r="Q205" s="1"/>
      <c r="R205" s="43" t="s">
        <v>43</v>
      </c>
      <c r="S205" s="44"/>
      <c r="T205" s="44"/>
      <c r="U205" s="43"/>
    </row>
    <row r="206" spans="1:21" ht="12.75" customHeight="1" x14ac:dyDescent="0.3">
      <c r="A206" s="4" t="s">
        <v>51</v>
      </c>
      <c r="K206" s="1"/>
      <c r="L206" s="1"/>
      <c r="N206" s="1"/>
      <c r="O206" s="2"/>
      <c r="P206" s="2"/>
      <c r="Q206" s="1"/>
    </row>
    <row r="207" spans="1:21" ht="38.25" customHeight="1" x14ac:dyDescent="0.2">
      <c r="B207" s="6" t="s">
        <v>1</v>
      </c>
      <c r="C207" s="6"/>
      <c r="D207" s="6"/>
      <c r="E207" s="6"/>
      <c r="F207" s="6"/>
      <c r="G207" s="6"/>
      <c r="H207" s="6"/>
      <c r="I207" s="6"/>
      <c r="K207" s="7" t="s">
        <v>2</v>
      </c>
      <c r="L207" s="7" t="s">
        <v>3</v>
      </c>
      <c r="M207" s="8" t="s">
        <v>4</v>
      </c>
      <c r="N207" s="7" t="s">
        <v>5</v>
      </c>
      <c r="O207" s="9" t="s">
        <v>6</v>
      </c>
      <c r="P207" s="9" t="s">
        <v>7</v>
      </c>
      <c r="Q207" s="10" t="s">
        <v>8</v>
      </c>
      <c r="R207" s="45" t="s">
        <v>42</v>
      </c>
      <c r="S207" s="46"/>
      <c r="T207" s="46"/>
    </row>
    <row r="208" spans="1:21" ht="12.75" customHeight="1" x14ac:dyDescent="0.2">
      <c r="A208" s="12" t="s">
        <v>9</v>
      </c>
      <c r="B208" s="13">
        <v>1</v>
      </c>
      <c r="C208" s="13">
        <v>2</v>
      </c>
      <c r="D208" s="13">
        <v>3</v>
      </c>
      <c r="E208" s="13">
        <v>4</v>
      </c>
      <c r="F208" s="13">
        <v>5</v>
      </c>
      <c r="G208" s="13">
        <v>6</v>
      </c>
      <c r="H208" s="13">
        <v>7</v>
      </c>
      <c r="I208" s="13">
        <v>8</v>
      </c>
      <c r="J208" s="156" t="s">
        <v>10</v>
      </c>
      <c r="K208" s="15"/>
      <c r="L208" s="16"/>
      <c r="M208" s="17"/>
      <c r="N208" s="18"/>
      <c r="O208" s="2"/>
      <c r="P208" s="2"/>
      <c r="Q208" s="1"/>
    </row>
    <row r="209" spans="1:21" ht="12.75" customHeight="1" x14ac:dyDescent="0.2">
      <c r="A209" s="20" t="s">
        <v>28</v>
      </c>
      <c r="B209" s="25">
        <v>24</v>
      </c>
      <c r="J209" s="158"/>
      <c r="K209" s="1"/>
      <c r="L209" s="1"/>
      <c r="N209" s="1"/>
      <c r="O209" s="21">
        <f>B209</f>
        <v>24</v>
      </c>
      <c r="P209" s="2"/>
      <c r="Q209" s="1"/>
      <c r="R209" s="25">
        <v>9</v>
      </c>
      <c r="S209" s="3"/>
      <c r="T209" s="3"/>
    </row>
    <row r="210" spans="1:21" ht="12.75" customHeight="1" x14ac:dyDescent="0.2">
      <c r="A210" s="20" t="s">
        <v>30</v>
      </c>
      <c r="C210" s="25">
        <v>23</v>
      </c>
      <c r="J210" s="158"/>
      <c r="K210" s="1"/>
      <c r="L210" s="1"/>
      <c r="N210" s="1">
        <f>C210/B209</f>
        <v>0.95833333333333337</v>
      </c>
      <c r="O210" s="21">
        <v>23</v>
      </c>
      <c r="P210" s="26">
        <f t="shared" ref="P210:P216" si="26">O210/O209</f>
        <v>0.95833333333333337</v>
      </c>
      <c r="Q210" s="1">
        <f t="shared" ref="Q210:Q216" si="27">100%-P210</f>
        <v>4.166666666666663E-2</v>
      </c>
    </row>
    <row r="211" spans="1:21" ht="12.75" customHeight="1" x14ac:dyDescent="0.2">
      <c r="A211" s="20" t="s">
        <v>31</v>
      </c>
      <c r="D211" s="25">
        <v>21</v>
      </c>
      <c r="J211" s="158"/>
      <c r="K211" s="1"/>
      <c r="L211" s="1"/>
      <c r="N211" s="1">
        <f>D211/C210</f>
        <v>0.91304347826086951</v>
      </c>
      <c r="O211" s="21">
        <v>21</v>
      </c>
      <c r="P211" s="26">
        <f t="shared" si="26"/>
        <v>0.91304347826086951</v>
      </c>
      <c r="Q211" s="1">
        <f t="shared" si="27"/>
        <v>8.6956521739130488E-2</v>
      </c>
    </row>
    <row r="212" spans="1:21" ht="12.75" customHeight="1" x14ac:dyDescent="0.2">
      <c r="A212" s="25">
        <v>1002</v>
      </c>
      <c r="E212" s="25">
        <v>16</v>
      </c>
      <c r="J212" s="158"/>
      <c r="K212" s="1"/>
      <c r="L212" s="1"/>
      <c r="N212" s="1">
        <f>E212/D211</f>
        <v>0.76190476190476186</v>
      </c>
      <c r="O212" s="21">
        <v>19</v>
      </c>
      <c r="P212" s="26">
        <f t="shared" si="26"/>
        <v>0.90476190476190477</v>
      </c>
      <c r="Q212" s="1">
        <f t="shared" si="27"/>
        <v>9.5238095238095233E-2</v>
      </c>
    </row>
    <row r="213" spans="1:21" ht="12.75" customHeight="1" x14ac:dyDescent="0.2">
      <c r="A213" s="25">
        <v>1101</v>
      </c>
      <c r="F213" s="25">
        <v>16</v>
      </c>
      <c r="J213" s="158"/>
      <c r="K213" s="1"/>
      <c r="L213" s="1"/>
      <c r="N213" s="1">
        <f>F213/E212</f>
        <v>1</v>
      </c>
      <c r="O213" s="21">
        <v>20</v>
      </c>
      <c r="P213" s="26">
        <f t="shared" si="26"/>
        <v>1.0526315789473684</v>
      </c>
      <c r="Q213" s="1">
        <f t="shared" si="27"/>
        <v>-5.2631578947368363E-2</v>
      </c>
    </row>
    <row r="214" spans="1:21" ht="12.75" customHeight="1" x14ac:dyDescent="0.2">
      <c r="A214" s="25">
        <v>1102</v>
      </c>
      <c r="G214" s="25">
        <v>16</v>
      </c>
      <c r="J214" s="158"/>
      <c r="K214" s="1"/>
      <c r="L214" s="1"/>
      <c r="N214" s="1">
        <f>G214/F213</f>
        <v>1</v>
      </c>
      <c r="O214" s="21">
        <v>21</v>
      </c>
      <c r="P214" s="26">
        <f t="shared" si="26"/>
        <v>1.05</v>
      </c>
      <c r="Q214" s="1">
        <f t="shared" si="27"/>
        <v>-5.0000000000000044E-2</v>
      </c>
    </row>
    <row r="215" spans="1:21" ht="12.75" customHeight="1" x14ac:dyDescent="0.2">
      <c r="A215" s="25">
        <v>1201</v>
      </c>
      <c r="H215" s="25">
        <v>10</v>
      </c>
      <c r="J215" s="158"/>
      <c r="K215" s="1"/>
      <c r="L215" s="1"/>
      <c r="N215" s="1">
        <f>H215/G214</f>
        <v>0.625</v>
      </c>
      <c r="O215" s="21">
        <v>19</v>
      </c>
      <c r="P215" s="26">
        <f t="shared" si="26"/>
        <v>0.90476190476190477</v>
      </c>
      <c r="Q215" s="1">
        <f t="shared" si="27"/>
        <v>9.5238095238095233E-2</v>
      </c>
    </row>
    <row r="216" spans="1:21" ht="12.75" customHeight="1" x14ac:dyDescent="0.2">
      <c r="A216" s="25">
        <v>1202</v>
      </c>
      <c r="I216" s="25">
        <v>10</v>
      </c>
      <c r="J216" s="158">
        <v>10</v>
      </c>
      <c r="K216" s="1"/>
      <c r="L216" s="1"/>
      <c r="N216" s="1">
        <f>I216/H215</f>
        <v>1</v>
      </c>
      <c r="O216" s="21">
        <v>18</v>
      </c>
      <c r="P216" s="26">
        <f t="shared" si="26"/>
        <v>0.94736842105263153</v>
      </c>
      <c r="Q216" s="1">
        <f t="shared" si="27"/>
        <v>5.2631578947368474E-2</v>
      </c>
    </row>
    <row r="217" spans="1:21" ht="12.75" customHeight="1" x14ac:dyDescent="0.2">
      <c r="A217" s="25">
        <v>1301</v>
      </c>
      <c r="I217" s="25">
        <v>3</v>
      </c>
      <c r="J217" s="158">
        <v>1</v>
      </c>
      <c r="K217" s="1"/>
      <c r="L217" s="1"/>
      <c r="N217" s="1"/>
      <c r="O217" s="21">
        <v>6</v>
      </c>
      <c r="P217" s="26"/>
      <c r="Q217" s="1"/>
    </row>
    <row r="218" spans="1:21" ht="12.75" customHeight="1" x14ac:dyDescent="0.2">
      <c r="A218" s="25">
        <v>1302</v>
      </c>
      <c r="I218" s="25">
        <v>3</v>
      </c>
      <c r="J218" s="158"/>
      <c r="K218" s="1"/>
      <c r="L218" s="1"/>
      <c r="N218" s="1"/>
      <c r="O218" s="21">
        <v>4</v>
      </c>
      <c r="P218" s="26"/>
      <c r="Q218" s="1"/>
    </row>
    <row r="219" spans="1:21" ht="12.75" customHeight="1" x14ac:dyDescent="0.2">
      <c r="A219" s="25">
        <v>1401</v>
      </c>
      <c r="I219" s="25">
        <v>1</v>
      </c>
      <c r="J219" s="158"/>
      <c r="K219" s="1"/>
      <c r="L219" s="1"/>
      <c r="N219" s="1"/>
      <c r="O219" s="21">
        <v>4</v>
      </c>
      <c r="P219" s="26"/>
      <c r="Q219" s="1"/>
    </row>
    <row r="220" spans="1:21" ht="12.75" customHeight="1" x14ac:dyDescent="0.2">
      <c r="A220" s="25">
        <v>1402</v>
      </c>
      <c r="I220" s="25">
        <v>2</v>
      </c>
      <c r="J220" s="158">
        <v>1</v>
      </c>
      <c r="K220" s="1"/>
      <c r="L220" s="1"/>
      <c r="N220" s="1"/>
      <c r="O220" s="21">
        <v>2</v>
      </c>
      <c r="P220" s="26"/>
      <c r="Q220" s="1"/>
    </row>
    <row r="221" spans="1:21" ht="12.75" customHeight="1" x14ac:dyDescent="0.2">
      <c r="I221" s="25">
        <v>1</v>
      </c>
      <c r="J221" s="158">
        <v>1</v>
      </c>
      <c r="K221" s="1"/>
      <c r="L221" s="1"/>
      <c r="N221" s="1"/>
      <c r="O221" s="21">
        <v>1</v>
      </c>
      <c r="P221" s="26"/>
      <c r="Q221" s="1"/>
      <c r="R221" s="43" t="s">
        <v>42</v>
      </c>
      <c r="S221" s="43"/>
      <c r="T221" s="43"/>
      <c r="U221" s="43"/>
    </row>
    <row r="222" spans="1:21" ht="12.75" customHeight="1" x14ac:dyDescent="0.2">
      <c r="J222" s="159">
        <f>SUM(J216:J221)</f>
        <v>13</v>
      </c>
      <c r="K222" s="1">
        <f>J216/B209</f>
        <v>0.41666666666666669</v>
      </c>
      <c r="L222" s="1">
        <f>J222/B209</f>
        <v>0.54166666666666663</v>
      </c>
      <c r="M222" s="1">
        <f>L222-K222</f>
        <v>0.12499999999999994</v>
      </c>
      <c r="N222" s="1"/>
      <c r="O222" s="2"/>
      <c r="P222" s="2"/>
      <c r="Q222" s="1"/>
      <c r="R222" s="43" t="s">
        <v>43</v>
      </c>
      <c r="S222" s="44"/>
      <c r="T222" s="44"/>
      <c r="U222" s="43"/>
    </row>
    <row r="223" spans="1:21" ht="12.75" customHeight="1" x14ac:dyDescent="0.3">
      <c r="A223" s="4" t="s">
        <v>52</v>
      </c>
      <c r="K223" s="1"/>
      <c r="L223" s="1"/>
      <c r="N223" s="1"/>
      <c r="O223" s="2"/>
      <c r="P223" s="2"/>
      <c r="Q223" s="1"/>
    </row>
    <row r="224" spans="1:21" ht="25.5" customHeight="1" x14ac:dyDescent="0.2">
      <c r="B224" s="6" t="s">
        <v>1</v>
      </c>
      <c r="C224" s="6"/>
      <c r="D224" s="6"/>
      <c r="E224" s="6"/>
      <c r="F224" s="6"/>
      <c r="G224" s="6"/>
      <c r="H224" s="6"/>
      <c r="I224" s="6"/>
      <c r="K224" s="7" t="s">
        <v>2</v>
      </c>
      <c r="L224" s="7" t="s">
        <v>3</v>
      </c>
      <c r="M224" s="8" t="s">
        <v>4</v>
      </c>
      <c r="N224" s="7" t="s">
        <v>5</v>
      </c>
      <c r="O224" s="9" t="s">
        <v>6</v>
      </c>
      <c r="P224" s="9" t="s">
        <v>7</v>
      </c>
      <c r="Q224" s="10" t="s">
        <v>8</v>
      </c>
    </row>
    <row r="225" spans="1:29" ht="12.75" customHeight="1" x14ac:dyDescent="0.2">
      <c r="A225" s="12" t="s">
        <v>9</v>
      </c>
      <c r="B225" s="13">
        <v>1</v>
      </c>
      <c r="C225" s="13">
        <v>2</v>
      </c>
      <c r="D225" s="13">
        <v>3</v>
      </c>
      <c r="E225" s="13">
        <v>4</v>
      </c>
      <c r="F225" s="13">
        <v>5</v>
      </c>
      <c r="G225" s="13">
        <v>6</v>
      </c>
      <c r="H225" s="13">
        <v>7</v>
      </c>
      <c r="I225" s="13">
        <v>8</v>
      </c>
      <c r="J225" s="156" t="s">
        <v>10</v>
      </c>
      <c r="K225" s="15"/>
      <c r="L225" s="16"/>
      <c r="M225" s="17"/>
      <c r="N225" s="18"/>
      <c r="O225" s="2"/>
      <c r="P225" s="2"/>
      <c r="Q225" s="1"/>
    </row>
    <row r="226" spans="1:29" ht="12.75" customHeight="1" x14ac:dyDescent="0.2">
      <c r="A226" s="20" t="s">
        <v>30</v>
      </c>
      <c r="B226" s="25">
        <v>13</v>
      </c>
      <c r="J226" s="158"/>
      <c r="K226" s="1"/>
      <c r="L226" s="1"/>
      <c r="N226" s="1"/>
      <c r="O226" s="21">
        <f>B226</f>
        <v>13</v>
      </c>
      <c r="P226" s="2"/>
      <c r="Q226" s="1"/>
    </row>
    <row r="227" spans="1:29" ht="12.75" customHeight="1" x14ac:dyDescent="0.2">
      <c r="A227" s="20" t="s">
        <v>31</v>
      </c>
      <c r="C227" s="25">
        <v>10</v>
      </c>
      <c r="J227" s="158"/>
      <c r="K227" s="1"/>
      <c r="L227" s="1"/>
      <c r="N227" s="1">
        <f>C227/B226</f>
        <v>0.76923076923076927</v>
      </c>
      <c r="O227" s="21">
        <v>10</v>
      </c>
      <c r="P227" s="26">
        <f t="shared" ref="P227:P233" si="28">O227/O226</f>
        <v>0.76923076923076927</v>
      </c>
      <c r="Q227" s="1">
        <f t="shared" ref="Q227:Q233" si="29">100%-P227</f>
        <v>0.23076923076923073</v>
      </c>
    </row>
    <row r="228" spans="1:29" ht="12.75" customHeight="1" x14ac:dyDescent="0.2">
      <c r="A228" s="25">
        <v>1002</v>
      </c>
      <c r="D228" s="25">
        <v>8</v>
      </c>
      <c r="J228" s="158"/>
      <c r="K228" s="1"/>
      <c r="L228" s="1"/>
      <c r="N228" s="1">
        <f>D228/C227</f>
        <v>0.8</v>
      </c>
      <c r="O228" s="21">
        <v>8</v>
      </c>
      <c r="P228" s="26">
        <f t="shared" si="28"/>
        <v>0.8</v>
      </c>
      <c r="Q228" s="1">
        <f t="shared" si="29"/>
        <v>0.19999999999999996</v>
      </c>
      <c r="S228" s="3"/>
    </row>
    <row r="229" spans="1:29" ht="12.75" customHeight="1" x14ac:dyDescent="0.2">
      <c r="A229" s="25">
        <v>1101</v>
      </c>
      <c r="E229" s="25">
        <v>8</v>
      </c>
      <c r="J229" s="158"/>
      <c r="K229" s="1"/>
      <c r="L229" s="1"/>
      <c r="N229" s="1">
        <f>E229/D228</f>
        <v>1</v>
      </c>
      <c r="O229" s="21">
        <v>8</v>
      </c>
      <c r="P229" s="26">
        <f t="shared" si="28"/>
        <v>1</v>
      </c>
      <c r="Q229" s="1">
        <f t="shared" si="29"/>
        <v>0</v>
      </c>
    </row>
    <row r="230" spans="1:29" ht="12.75" customHeight="1" x14ac:dyDescent="0.2">
      <c r="A230" s="25">
        <v>1102</v>
      </c>
      <c r="F230" s="25">
        <v>8</v>
      </c>
      <c r="J230" s="158"/>
      <c r="K230" s="1"/>
      <c r="L230" s="1"/>
      <c r="N230" s="1">
        <f>F230/E229</f>
        <v>1</v>
      </c>
      <c r="O230" s="21">
        <v>8</v>
      </c>
      <c r="P230" s="26">
        <f t="shared" si="28"/>
        <v>1</v>
      </c>
      <c r="Q230" s="1">
        <f t="shared" si="29"/>
        <v>0</v>
      </c>
    </row>
    <row r="231" spans="1:29" ht="12.75" customHeight="1" x14ac:dyDescent="0.2">
      <c r="A231" s="25">
        <v>1201</v>
      </c>
      <c r="G231" s="25">
        <v>8</v>
      </c>
      <c r="J231" s="158"/>
      <c r="K231" s="1"/>
      <c r="L231" s="1"/>
      <c r="N231" s="1">
        <f>G231/F230</f>
        <v>1</v>
      </c>
      <c r="O231" s="21">
        <v>8</v>
      </c>
      <c r="P231" s="26">
        <f t="shared" si="28"/>
        <v>1</v>
      </c>
      <c r="Q231" s="1">
        <f t="shared" si="29"/>
        <v>0</v>
      </c>
    </row>
    <row r="232" spans="1:29" ht="12.75" customHeight="1" x14ac:dyDescent="0.2">
      <c r="A232" s="25">
        <v>1202</v>
      </c>
      <c r="H232" s="25">
        <v>8</v>
      </c>
      <c r="J232" s="158"/>
      <c r="K232" s="1"/>
      <c r="L232" s="1"/>
      <c r="N232" s="1">
        <f>H232/G231</f>
        <v>1</v>
      </c>
      <c r="O232" s="21">
        <v>8</v>
      </c>
      <c r="P232" s="26">
        <f t="shared" si="28"/>
        <v>1</v>
      </c>
      <c r="Q232" s="1">
        <f t="shared" si="29"/>
        <v>0</v>
      </c>
    </row>
    <row r="233" spans="1:29" ht="12.75" customHeight="1" x14ac:dyDescent="0.2">
      <c r="A233" s="25">
        <v>1301</v>
      </c>
      <c r="I233" s="25">
        <v>8</v>
      </c>
      <c r="J233" s="158">
        <v>8</v>
      </c>
      <c r="K233" s="1"/>
      <c r="L233" s="1"/>
      <c r="N233" s="1">
        <f>I233/H232</f>
        <v>1</v>
      </c>
      <c r="O233" s="21">
        <v>8</v>
      </c>
      <c r="P233" s="26">
        <f t="shared" si="28"/>
        <v>1</v>
      </c>
      <c r="Q233" s="1">
        <f t="shared" si="29"/>
        <v>0</v>
      </c>
      <c r="R233" s="43" t="s">
        <v>42</v>
      </c>
      <c r="S233" s="43"/>
      <c r="T233" s="43"/>
      <c r="U233" s="43"/>
    </row>
    <row r="234" spans="1:29" ht="12.75" customHeight="1" x14ac:dyDescent="0.2">
      <c r="A234" s="25">
        <v>1302</v>
      </c>
      <c r="J234" s="158"/>
      <c r="K234" s="1"/>
      <c r="L234" s="1"/>
      <c r="N234" s="1"/>
      <c r="O234" s="21"/>
      <c r="P234" s="26"/>
      <c r="Q234" s="1"/>
      <c r="R234" s="43" t="s">
        <v>43</v>
      </c>
      <c r="S234" s="44"/>
      <c r="T234" s="44"/>
      <c r="U234" s="43"/>
    </row>
    <row r="235" spans="1:29" ht="12.75" customHeight="1" x14ac:dyDescent="0.2">
      <c r="J235" s="159">
        <f>SUM(J233)</f>
        <v>8</v>
      </c>
      <c r="K235" s="1">
        <f>J233/B226</f>
        <v>0.61538461538461542</v>
      </c>
      <c r="L235" s="1">
        <f>J235/B226</f>
        <v>0.61538461538461542</v>
      </c>
      <c r="M235" s="1">
        <f>L235-K235</f>
        <v>0</v>
      </c>
      <c r="N235" s="1"/>
      <c r="O235" s="2"/>
      <c r="P235" s="2"/>
      <c r="Q235" s="1"/>
    </row>
    <row r="236" spans="1:29" ht="12.75" customHeight="1" x14ac:dyDescent="0.2">
      <c r="K236" s="1"/>
      <c r="L236" s="1"/>
      <c r="M236" s="1"/>
      <c r="N236" s="1"/>
      <c r="O236" s="2"/>
      <c r="P236" s="2"/>
      <c r="Q236" s="1"/>
      <c r="R236" s="1"/>
      <c r="S236" s="1"/>
      <c r="T236" s="1"/>
      <c r="U236" s="1"/>
      <c r="V236" s="1"/>
      <c r="AB236" s="48"/>
      <c r="AC236" s="25"/>
    </row>
    <row r="237" spans="1:29" ht="12.75" customHeight="1" x14ac:dyDescent="0.2">
      <c r="K237" s="1"/>
      <c r="L237" s="1"/>
      <c r="M237" s="1"/>
      <c r="N237" s="1"/>
      <c r="O237" s="2"/>
      <c r="P237" s="2"/>
      <c r="Q237" s="1"/>
      <c r="R237" s="1"/>
      <c r="S237" s="1"/>
      <c r="T237" s="1"/>
      <c r="U237" s="1"/>
      <c r="V237" s="1"/>
      <c r="AB237" s="48"/>
      <c r="AC237" s="25"/>
    </row>
    <row r="238" spans="1:29" ht="26.25" customHeight="1" x14ac:dyDescent="0.4">
      <c r="A238" s="154"/>
      <c r="B238" s="179" t="s">
        <v>53</v>
      </c>
      <c r="C238" s="179"/>
      <c r="D238" s="179"/>
      <c r="E238" s="179"/>
      <c r="F238" s="179"/>
      <c r="G238" s="179"/>
      <c r="H238" s="179"/>
      <c r="I238" s="179"/>
      <c r="J238" s="153" t="s">
        <v>31</v>
      </c>
      <c r="K238" s="25"/>
      <c r="L238" s="1"/>
      <c r="M238" s="1"/>
      <c r="N238" s="25"/>
      <c r="O238" s="1"/>
      <c r="P238" s="25"/>
      <c r="Q238" s="25"/>
      <c r="R238" s="25"/>
      <c r="S238" s="1"/>
      <c r="T238" s="1"/>
      <c r="U238" s="1"/>
      <c r="V238" s="1"/>
      <c r="AB238" s="48"/>
      <c r="AC238" s="25"/>
    </row>
    <row r="239" spans="1:29" ht="20.25" customHeight="1" x14ac:dyDescent="0.2">
      <c r="A239" s="172" t="s">
        <v>9</v>
      </c>
      <c r="B239" s="173" t="s">
        <v>54</v>
      </c>
      <c r="C239" s="174"/>
      <c r="D239" s="174"/>
      <c r="E239" s="174"/>
      <c r="F239" s="174"/>
      <c r="G239" s="174"/>
      <c r="H239" s="174"/>
      <c r="I239" s="175"/>
      <c r="J239" s="176" t="s">
        <v>10</v>
      </c>
      <c r="K239" s="171" t="s">
        <v>2</v>
      </c>
      <c r="L239" s="171" t="s">
        <v>3</v>
      </c>
      <c r="M239" s="178" t="s">
        <v>4</v>
      </c>
      <c r="N239" s="171" t="s">
        <v>5</v>
      </c>
      <c r="O239" s="169" t="s">
        <v>6</v>
      </c>
      <c r="P239" s="169" t="s">
        <v>7</v>
      </c>
      <c r="Q239" s="171" t="s">
        <v>8</v>
      </c>
      <c r="R239" s="25"/>
      <c r="S239" s="1"/>
      <c r="T239" s="1"/>
      <c r="U239" s="1"/>
      <c r="V239" s="1"/>
      <c r="AB239" s="48"/>
      <c r="AC239" s="25"/>
    </row>
    <row r="240" spans="1:29" ht="15.75" customHeight="1" x14ac:dyDescent="0.25">
      <c r="A240" s="170"/>
      <c r="B240" s="49" t="s">
        <v>55</v>
      </c>
      <c r="C240" s="49" t="s">
        <v>56</v>
      </c>
      <c r="D240" s="49" t="s">
        <v>57</v>
      </c>
      <c r="E240" s="49" t="s">
        <v>58</v>
      </c>
      <c r="F240" s="49" t="s">
        <v>59</v>
      </c>
      <c r="G240" s="49" t="s">
        <v>60</v>
      </c>
      <c r="H240" s="49" t="s">
        <v>61</v>
      </c>
      <c r="I240" s="49" t="s">
        <v>62</v>
      </c>
      <c r="J240" s="177"/>
      <c r="K240" s="170"/>
      <c r="L240" s="170"/>
      <c r="M240" s="170"/>
      <c r="N240" s="170"/>
      <c r="O240" s="170"/>
      <c r="P240" s="170"/>
      <c r="Q240" s="170"/>
      <c r="R240" s="25"/>
      <c r="S240" s="1"/>
      <c r="T240" s="1"/>
      <c r="U240" s="1"/>
      <c r="V240" s="1"/>
      <c r="AB240" s="48"/>
      <c r="AC240" s="25"/>
    </row>
    <row r="241" spans="1:29" ht="15.75" customHeight="1" x14ac:dyDescent="0.25">
      <c r="A241" s="49">
        <v>1001</v>
      </c>
      <c r="B241" s="50">
        <v>14</v>
      </c>
      <c r="C241" s="50"/>
      <c r="D241" s="50"/>
      <c r="E241" s="50"/>
      <c r="F241" s="50"/>
      <c r="G241" s="50"/>
      <c r="H241" s="50"/>
      <c r="I241" s="50"/>
      <c r="J241" s="91"/>
      <c r="K241" s="51"/>
      <c r="L241" s="52"/>
      <c r="M241" s="53"/>
      <c r="N241" s="54"/>
      <c r="O241" s="55">
        <f>B241</f>
        <v>14</v>
      </c>
      <c r="P241" s="56"/>
      <c r="Q241" s="54"/>
      <c r="R241" s="25"/>
      <c r="S241" s="1"/>
      <c r="T241" s="1"/>
      <c r="U241" s="1"/>
      <c r="V241" s="1"/>
      <c r="AB241" s="48"/>
      <c r="AC241" s="25"/>
    </row>
    <row r="242" spans="1:29" ht="15.75" customHeight="1" x14ac:dyDescent="0.25">
      <c r="A242" s="49">
        <v>1002</v>
      </c>
      <c r="B242" s="50"/>
      <c r="C242" s="50">
        <v>11</v>
      </c>
      <c r="D242" s="50"/>
      <c r="E242" s="50"/>
      <c r="F242" s="50"/>
      <c r="G242" s="50"/>
      <c r="H242" s="50"/>
      <c r="I242" s="50"/>
      <c r="J242" s="91"/>
      <c r="K242" s="57"/>
      <c r="L242" s="58"/>
      <c r="M242" s="59"/>
      <c r="N242" s="60">
        <f>IF(C242=0,"",C242/B241)</f>
        <v>0.7857142857142857</v>
      </c>
      <c r="O242" s="61">
        <v>11</v>
      </c>
      <c r="P242" s="62">
        <f t="shared" ref="P242:P248" si="30">IF(O242=0,"",O242/O241)</f>
        <v>0.7857142857142857</v>
      </c>
      <c r="Q242" s="62">
        <f t="shared" ref="Q242:Q248" si="31">IF(O242=0,"",100%-P242)</f>
        <v>0.2142857142857143</v>
      </c>
      <c r="R242" s="25"/>
      <c r="S242" s="1"/>
      <c r="T242" s="1"/>
      <c r="U242" s="1"/>
      <c r="V242" s="1"/>
      <c r="AB242" s="48"/>
      <c r="AC242" s="25"/>
    </row>
    <row r="243" spans="1:29" ht="15.75" customHeight="1" x14ac:dyDescent="0.25">
      <c r="A243" s="49">
        <v>1101</v>
      </c>
      <c r="B243" s="50"/>
      <c r="C243" s="50"/>
      <c r="D243" s="50">
        <v>7</v>
      </c>
      <c r="E243" s="50"/>
      <c r="F243" s="50"/>
      <c r="G243" s="50"/>
      <c r="H243" s="50"/>
      <c r="I243" s="50"/>
      <c r="J243" s="91"/>
      <c r="K243" s="57"/>
      <c r="L243" s="58"/>
      <c r="M243" s="59"/>
      <c r="N243" s="60">
        <f>IF(D243=0,"",D243/C242)</f>
        <v>0.63636363636363635</v>
      </c>
      <c r="O243" s="61">
        <v>8</v>
      </c>
      <c r="P243" s="62">
        <f t="shared" si="30"/>
        <v>0.72727272727272729</v>
      </c>
      <c r="Q243" s="62">
        <f t="shared" si="31"/>
        <v>0.27272727272727271</v>
      </c>
      <c r="R243" s="63">
        <f>O243/O241</f>
        <v>0.5714285714285714</v>
      </c>
      <c r="S243" s="1"/>
      <c r="T243" s="1"/>
      <c r="U243" s="1"/>
      <c r="V243" s="1"/>
      <c r="AB243" s="48"/>
      <c r="AC243" s="25"/>
    </row>
    <row r="244" spans="1:29" ht="15.75" customHeight="1" x14ac:dyDescent="0.25">
      <c r="A244" s="49">
        <v>1102</v>
      </c>
      <c r="B244" s="50"/>
      <c r="C244" s="50"/>
      <c r="D244" s="50"/>
      <c r="E244" s="50">
        <v>7</v>
      </c>
      <c r="F244" s="50"/>
      <c r="G244" s="50"/>
      <c r="H244" s="50"/>
      <c r="I244" s="50"/>
      <c r="J244" s="91"/>
      <c r="K244" s="57"/>
      <c r="L244" s="58"/>
      <c r="M244" s="59"/>
      <c r="N244" s="60">
        <f>IF(E244=0,"",E244/D243)</f>
        <v>1</v>
      </c>
      <c r="O244" s="61">
        <v>8</v>
      </c>
      <c r="P244" s="62">
        <f t="shared" si="30"/>
        <v>1</v>
      </c>
      <c r="Q244" s="62">
        <f t="shared" si="31"/>
        <v>0</v>
      </c>
      <c r="R244" s="25"/>
      <c r="S244" s="1"/>
      <c r="T244" s="1"/>
      <c r="U244" s="1"/>
      <c r="V244" s="1"/>
      <c r="AB244" s="48"/>
      <c r="AC244" s="25"/>
    </row>
    <row r="245" spans="1:29" ht="15.75" customHeight="1" x14ac:dyDescent="0.25">
      <c r="A245" s="49">
        <v>1201</v>
      </c>
      <c r="B245" s="50"/>
      <c r="C245" s="50"/>
      <c r="D245" s="50"/>
      <c r="E245" s="50"/>
      <c r="F245" s="50">
        <v>7</v>
      </c>
      <c r="G245" s="50"/>
      <c r="H245" s="50"/>
      <c r="I245" s="50"/>
      <c r="J245" s="91"/>
      <c r="K245" s="57"/>
      <c r="L245" s="58"/>
      <c r="M245" s="59"/>
      <c r="N245" s="60">
        <f>IF(F245=0,"",F245/E244)</f>
        <v>1</v>
      </c>
      <c r="O245" s="61">
        <v>7</v>
      </c>
      <c r="P245" s="62">
        <f t="shared" si="30"/>
        <v>0.875</v>
      </c>
      <c r="Q245" s="62">
        <f t="shared" si="31"/>
        <v>0.125</v>
      </c>
      <c r="R245" s="25"/>
      <c r="S245" s="1"/>
      <c r="T245" s="1"/>
      <c r="U245" s="1"/>
      <c r="V245" s="1"/>
      <c r="AB245" s="48"/>
      <c r="AC245" s="25"/>
    </row>
    <row r="246" spans="1:29" ht="15.75" customHeight="1" x14ac:dyDescent="0.25">
      <c r="A246" s="49">
        <v>1202</v>
      </c>
      <c r="B246" s="50"/>
      <c r="C246" s="50"/>
      <c r="D246" s="50"/>
      <c r="E246" s="50"/>
      <c r="F246" s="50"/>
      <c r="G246" s="50">
        <v>6</v>
      </c>
      <c r="H246" s="50"/>
      <c r="I246" s="50"/>
      <c r="J246" s="91"/>
      <c r="K246" s="57"/>
      <c r="L246" s="58"/>
      <c r="M246" s="59"/>
      <c r="N246" s="60">
        <f>IF(G246=0,"",G246/F245)</f>
        <v>0.8571428571428571</v>
      </c>
      <c r="O246" s="61">
        <v>7</v>
      </c>
      <c r="P246" s="62">
        <f t="shared" si="30"/>
        <v>1</v>
      </c>
      <c r="Q246" s="62">
        <f t="shared" si="31"/>
        <v>0</v>
      </c>
      <c r="R246" s="25"/>
      <c r="S246" s="1"/>
      <c r="T246" s="1"/>
      <c r="U246" s="1"/>
      <c r="V246" s="1"/>
      <c r="AB246" s="48"/>
      <c r="AC246" s="25"/>
    </row>
    <row r="247" spans="1:29" ht="15.75" customHeight="1" x14ac:dyDescent="0.25">
      <c r="A247" s="49">
        <v>1301</v>
      </c>
      <c r="B247" s="50"/>
      <c r="C247" s="50"/>
      <c r="D247" s="50"/>
      <c r="E247" s="50"/>
      <c r="F247" s="50"/>
      <c r="G247" s="50"/>
      <c r="H247" s="50">
        <v>5</v>
      </c>
      <c r="I247" s="50"/>
      <c r="J247" s="91"/>
      <c r="K247" s="57"/>
      <c r="L247" s="58"/>
      <c r="M247" s="59"/>
      <c r="N247" s="60">
        <f>IF(H247=0,"",H247/G246)</f>
        <v>0.83333333333333337</v>
      </c>
      <c r="O247" s="61">
        <v>7</v>
      </c>
      <c r="P247" s="62">
        <f t="shared" si="30"/>
        <v>1</v>
      </c>
      <c r="Q247" s="62">
        <f t="shared" si="31"/>
        <v>0</v>
      </c>
      <c r="R247" s="25"/>
      <c r="S247" s="1"/>
      <c r="T247" s="1"/>
      <c r="U247" s="1"/>
      <c r="V247" s="1"/>
      <c r="AB247" s="48"/>
      <c r="AC247" s="25"/>
    </row>
    <row r="248" spans="1:29" ht="15.75" customHeight="1" x14ac:dyDescent="0.25">
      <c r="A248" s="49">
        <v>1302</v>
      </c>
      <c r="B248" s="50"/>
      <c r="C248" s="50"/>
      <c r="D248" s="50"/>
      <c r="E248" s="50"/>
      <c r="F248" s="50"/>
      <c r="G248" s="50"/>
      <c r="H248" s="50"/>
      <c r="I248" s="50">
        <v>4</v>
      </c>
      <c r="J248" s="91">
        <v>4</v>
      </c>
      <c r="K248" s="57"/>
      <c r="L248" s="58"/>
      <c r="M248" s="59"/>
      <c r="N248" s="60">
        <f>IF(I248=0,"",I248/H247)</f>
        <v>0.8</v>
      </c>
      <c r="O248" s="61">
        <v>7</v>
      </c>
      <c r="P248" s="62">
        <f t="shared" si="30"/>
        <v>1</v>
      </c>
      <c r="Q248" s="62">
        <f t="shared" si="31"/>
        <v>0</v>
      </c>
      <c r="R248" s="25"/>
      <c r="S248" s="1"/>
      <c r="T248" s="1"/>
      <c r="U248" s="1"/>
      <c r="V248" s="1"/>
      <c r="AB248" s="48"/>
      <c r="AC248" s="25"/>
    </row>
    <row r="249" spans="1:29" ht="15.75" customHeight="1" x14ac:dyDescent="0.25">
      <c r="A249" s="49">
        <v>1401</v>
      </c>
      <c r="B249" s="50"/>
      <c r="C249" s="50"/>
      <c r="D249" s="50"/>
      <c r="E249" s="50"/>
      <c r="F249" s="50"/>
      <c r="G249" s="50"/>
      <c r="H249" s="50"/>
      <c r="I249" s="50">
        <v>3</v>
      </c>
      <c r="J249" s="91">
        <v>1</v>
      </c>
      <c r="K249" s="57"/>
      <c r="L249" s="58"/>
      <c r="M249" s="58"/>
      <c r="N249" s="68"/>
      <c r="O249" s="61">
        <v>3</v>
      </c>
      <c r="P249" s="69"/>
      <c r="Q249" s="68"/>
      <c r="R249" s="25"/>
      <c r="S249" s="1"/>
      <c r="T249" s="1"/>
      <c r="U249" s="1"/>
      <c r="V249" s="1"/>
      <c r="AB249" s="48"/>
      <c r="AC249" s="25"/>
    </row>
    <row r="250" spans="1:29" ht="15.75" customHeight="1" x14ac:dyDescent="0.25">
      <c r="A250" s="49">
        <v>1402</v>
      </c>
      <c r="B250" s="50"/>
      <c r="C250" s="50"/>
      <c r="D250" s="50"/>
      <c r="E250" s="50"/>
      <c r="F250" s="50"/>
      <c r="G250" s="50"/>
      <c r="H250" s="50"/>
      <c r="I250" s="50">
        <v>2</v>
      </c>
      <c r="J250" s="91">
        <v>2</v>
      </c>
      <c r="K250" s="57"/>
      <c r="L250" s="58"/>
      <c r="M250" s="58"/>
      <c r="N250" s="68"/>
      <c r="O250" s="61">
        <v>2</v>
      </c>
      <c r="P250" s="69"/>
      <c r="Q250" s="68"/>
      <c r="R250" s="25"/>
      <c r="S250" s="1"/>
      <c r="T250" s="1"/>
      <c r="U250" s="1"/>
      <c r="V250" s="1"/>
      <c r="AB250" s="48"/>
      <c r="AC250" s="25"/>
    </row>
    <row r="251" spans="1:29" ht="15.75" customHeight="1" x14ac:dyDescent="0.25">
      <c r="A251" s="49">
        <v>1501</v>
      </c>
      <c r="B251" s="50"/>
      <c r="C251" s="50"/>
      <c r="D251" s="50"/>
      <c r="E251" s="50"/>
      <c r="F251" s="50"/>
      <c r="G251" s="50"/>
      <c r="H251" s="50"/>
      <c r="I251" s="50"/>
      <c r="J251" s="91"/>
      <c r="K251" s="57"/>
      <c r="L251" s="58"/>
      <c r="M251" s="58"/>
      <c r="N251" s="68"/>
      <c r="O251" s="66"/>
      <c r="P251" s="69"/>
      <c r="Q251" s="68"/>
      <c r="R251" s="25"/>
      <c r="S251" s="1"/>
      <c r="T251" s="1"/>
      <c r="U251" s="1"/>
      <c r="V251" s="1"/>
      <c r="AB251" s="48"/>
      <c r="AC251" s="25"/>
    </row>
    <row r="252" spans="1:29" ht="15.75" customHeight="1" x14ac:dyDescent="0.25">
      <c r="A252" s="49">
        <v>1502</v>
      </c>
      <c r="B252" s="50"/>
      <c r="C252" s="50"/>
      <c r="D252" s="50"/>
      <c r="E252" s="50"/>
      <c r="F252" s="50"/>
      <c r="G252" s="50"/>
      <c r="H252" s="50"/>
      <c r="I252" s="50"/>
      <c r="J252" s="91"/>
      <c r="K252" s="57"/>
      <c r="L252" s="58"/>
      <c r="M252" s="64"/>
      <c r="N252" s="68"/>
      <c r="O252" s="66"/>
      <c r="P252" s="69"/>
      <c r="Q252" s="68"/>
      <c r="R252" s="25"/>
      <c r="S252" s="1"/>
      <c r="T252" s="1"/>
      <c r="U252" s="1"/>
      <c r="V252" s="1"/>
      <c r="AB252" s="48"/>
      <c r="AC252" s="25"/>
    </row>
    <row r="253" spans="1:29" ht="15.75" customHeight="1" x14ac:dyDescent="0.25">
      <c r="A253" s="49">
        <v>1601</v>
      </c>
      <c r="B253" s="50"/>
      <c r="C253" s="50"/>
      <c r="D253" s="50"/>
      <c r="E253" s="50"/>
      <c r="F253" s="50"/>
      <c r="G253" s="50"/>
      <c r="H253" s="50"/>
      <c r="I253" s="50"/>
      <c r="J253" s="91"/>
      <c r="K253" s="57"/>
      <c r="L253" s="58"/>
      <c r="M253" s="64"/>
      <c r="N253" s="68"/>
      <c r="O253" s="66"/>
      <c r="P253" s="69"/>
      <c r="Q253" s="68"/>
      <c r="R253" s="25"/>
      <c r="S253" s="1"/>
      <c r="T253" s="1"/>
      <c r="U253" s="1"/>
      <c r="V253" s="1"/>
      <c r="AB253" s="48"/>
      <c r="AC253" s="25"/>
    </row>
    <row r="254" spans="1:29" ht="15.75" customHeight="1" x14ac:dyDescent="0.25">
      <c r="A254" s="49">
        <v>1602</v>
      </c>
      <c r="B254" s="50"/>
      <c r="C254" s="50"/>
      <c r="D254" s="50"/>
      <c r="E254" s="50"/>
      <c r="F254" s="50"/>
      <c r="G254" s="50"/>
      <c r="H254" s="50"/>
      <c r="I254" s="50"/>
      <c r="J254" s="91"/>
      <c r="K254" s="57"/>
      <c r="L254" s="58"/>
      <c r="M254" s="64"/>
      <c r="N254" s="58"/>
      <c r="O254" s="64"/>
      <c r="P254" s="106"/>
      <c r="Q254" s="68"/>
      <c r="R254" s="25"/>
      <c r="S254" s="1"/>
      <c r="T254" s="1"/>
      <c r="U254" s="1"/>
      <c r="V254" s="1"/>
      <c r="AB254" s="48"/>
      <c r="AC254" s="25"/>
    </row>
    <row r="255" spans="1:29" ht="15.75" customHeight="1" x14ac:dyDescent="0.25">
      <c r="A255" s="49">
        <v>1701</v>
      </c>
      <c r="B255" s="50"/>
      <c r="C255" s="50"/>
      <c r="D255" s="50"/>
      <c r="E255" s="50"/>
      <c r="F255" s="50"/>
      <c r="G255" s="50"/>
      <c r="H255" s="50"/>
      <c r="I255" s="50"/>
      <c r="J255" s="91"/>
      <c r="K255" s="57"/>
      <c r="L255" s="58"/>
      <c r="M255" s="64"/>
      <c r="N255" s="137" t="s">
        <v>42</v>
      </c>
      <c r="O255" s="72">
        <v>7</v>
      </c>
      <c r="P255" s="73">
        <f>IF(SUM(J247:J254)=0,"",SUM(J247:J254))</f>
        <v>7</v>
      </c>
      <c r="Q255" s="139" t="s">
        <v>10</v>
      </c>
      <c r="R255" s="25"/>
      <c r="S255" s="1"/>
      <c r="T255" s="1"/>
      <c r="U255" s="1"/>
      <c r="V255" s="1"/>
      <c r="AB255" s="48"/>
      <c r="AC255" s="25"/>
    </row>
    <row r="256" spans="1:29" ht="15.75" customHeight="1" x14ac:dyDescent="0.25">
      <c r="A256" s="49">
        <v>1702</v>
      </c>
      <c r="B256" s="50"/>
      <c r="C256" s="50"/>
      <c r="D256" s="50"/>
      <c r="E256" s="50"/>
      <c r="F256" s="50"/>
      <c r="G256" s="50"/>
      <c r="H256" s="50"/>
      <c r="I256" s="50"/>
      <c r="J256" s="91"/>
      <c r="K256" s="57"/>
      <c r="L256" s="58"/>
      <c r="M256" s="64"/>
      <c r="N256" s="138" t="s">
        <v>43</v>
      </c>
      <c r="O256" s="76">
        <f>IF(O255/B241=0,"",O255/B241)</f>
        <v>0.5</v>
      </c>
      <c r="P256" s="77">
        <f>IF(O255/P255=0,"",O255/P255)</f>
        <v>1</v>
      </c>
      <c r="Q256" s="140" t="s">
        <v>44</v>
      </c>
      <c r="R256" s="25"/>
      <c r="S256" s="1"/>
      <c r="T256" s="1"/>
      <c r="U256" s="1"/>
      <c r="V256" s="1"/>
      <c r="AB256" s="48"/>
      <c r="AC256" s="25"/>
    </row>
    <row r="257" spans="1:29" ht="15.75" x14ac:dyDescent="0.25">
      <c r="A257" s="49">
        <v>1801</v>
      </c>
      <c r="B257" s="142"/>
      <c r="C257" s="142"/>
      <c r="D257" s="142"/>
      <c r="E257" s="142"/>
      <c r="F257" s="142"/>
      <c r="G257" s="142"/>
      <c r="H257" s="142"/>
      <c r="I257" s="142"/>
      <c r="J257" s="91"/>
      <c r="K257" s="79"/>
      <c r="L257" s="80"/>
      <c r="M257" s="81"/>
      <c r="N257" s="82"/>
      <c r="O257" s="83"/>
      <c r="P257" s="83"/>
      <c r="Q257" s="84"/>
      <c r="R257" s="25"/>
      <c r="S257" s="1"/>
      <c r="T257" s="1"/>
      <c r="U257" s="1"/>
      <c r="V257" s="1"/>
      <c r="AB257" s="48"/>
      <c r="AC257" s="25"/>
    </row>
    <row r="258" spans="1:29" ht="18" customHeight="1" x14ac:dyDescent="0.25">
      <c r="B258" s="182" t="s">
        <v>63</v>
      </c>
      <c r="C258" s="182"/>
      <c r="D258" s="182"/>
      <c r="E258" s="182"/>
      <c r="F258" s="182"/>
      <c r="G258" s="182"/>
      <c r="H258" s="182"/>
      <c r="I258" s="182"/>
      <c r="J258" s="141">
        <f>SUM(J243:J254)</f>
        <v>7</v>
      </c>
      <c r="K258" s="86">
        <f>IF(J248=0,"",J248/B241)</f>
        <v>0.2857142857142857</v>
      </c>
      <c r="L258" s="86">
        <f>IF(J258=0,"",J258/B241)</f>
        <v>0.5</v>
      </c>
      <c r="M258" s="86">
        <f>IF(J250=0,"",L258-K258)</f>
        <v>0.2142857142857143</v>
      </c>
      <c r="N258" s="1"/>
      <c r="O258" s="25"/>
      <c r="P258" s="26"/>
      <c r="Q258" s="1"/>
      <c r="R258" s="25"/>
      <c r="S258" s="1"/>
      <c r="T258" s="1"/>
      <c r="U258" s="1"/>
      <c r="V258" s="1"/>
      <c r="AB258" s="48"/>
      <c r="AC258" s="25"/>
    </row>
    <row r="259" spans="1:29" ht="12.75" customHeight="1" x14ac:dyDescent="0.2">
      <c r="K259" s="1"/>
      <c r="L259" s="1"/>
      <c r="M259" s="1"/>
      <c r="N259" s="1"/>
      <c r="O259" s="2"/>
      <c r="P259" s="2"/>
      <c r="Q259" s="1"/>
      <c r="R259" s="1"/>
      <c r="S259" s="1"/>
      <c r="T259" s="1"/>
      <c r="U259" s="1"/>
      <c r="V259" s="1"/>
      <c r="AB259" s="48"/>
      <c r="AC259" s="25"/>
    </row>
    <row r="260" spans="1:29" ht="12.75" customHeight="1" x14ac:dyDescent="0.2">
      <c r="K260" s="1"/>
      <c r="L260" s="1"/>
      <c r="M260" s="1"/>
      <c r="N260" s="1"/>
      <c r="O260" s="2"/>
      <c r="P260" s="2"/>
      <c r="Q260" s="1"/>
      <c r="R260" s="1"/>
      <c r="S260" s="1"/>
      <c r="T260" s="1"/>
      <c r="U260" s="1"/>
      <c r="V260" s="1"/>
    </row>
    <row r="261" spans="1:29" ht="26.25" customHeight="1" x14ac:dyDescent="0.4">
      <c r="A261" s="154"/>
      <c r="B261" s="179" t="s">
        <v>53</v>
      </c>
      <c r="C261" s="179"/>
      <c r="D261" s="179"/>
      <c r="E261" s="179"/>
      <c r="F261" s="179"/>
      <c r="G261" s="179"/>
      <c r="H261" s="179"/>
      <c r="I261" s="179"/>
      <c r="J261" s="153" t="s">
        <v>32</v>
      </c>
      <c r="K261" s="25"/>
      <c r="L261" s="1"/>
      <c r="M261" s="1"/>
      <c r="N261" s="25"/>
      <c r="O261" s="1"/>
      <c r="P261" s="25"/>
      <c r="Q261" s="25"/>
      <c r="R261" s="25"/>
      <c r="S261" s="1"/>
      <c r="T261" s="1"/>
      <c r="U261" s="1"/>
      <c r="V261" s="1"/>
    </row>
    <row r="262" spans="1:29" ht="20.25" x14ac:dyDescent="0.2">
      <c r="A262" s="172" t="s">
        <v>9</v>
      </c>
      <c r="B262" s="173" t="s">
        <v>54</v>
      </c>
      <c r="C262" s="174"/>
      <c r="D262" s="174"/>
      <c r="E262" s="174"/>
      <c r="F262" s="174"/>
      <c r="G262" s="174"/>
      <c r="H262" s="174"/>
      <c r="I262" s="175"/>
      <c r="J262" s="176" t="s">
        <v>10</v>
      </c>
      <c r="K262" s="171" t="s">
        <v>2</v>
      </c>
      <c r="L262" s="171" t="s">
        <v>3</v>
      </c>
      <c r="M262" s="178" t="s">
        <v>4</v>
      </c>
      <c r="N262" s="171" t="s">
        <v>5</v>
      </c>
      <c r="O262" s="169" t="s">
        <v>6</v>
      </c>
      <c r="P262" s="169" t="s">
        <v>7</v>
      </c>
      <c r="Q262" s="171" t="s">
        <v>8</v>
      </c>
      <c r="R262" s="25"/>
      <c r="S262" s="1"/>
      <c r="T262" s="1"/>
      <c r="U262" s="1"/>
      <c r="V262" s="1"/>
    </row>
    <row r="263" spans="1:29" ht="15.75" x14ac:dyDescent="0.25">
      <c r="A263" s="170"/>
      <c r="B263" s="49" t="s">
        <v>55</v>
      </c>
      <c r="C263" s="49" t="s">
        <v>56</v>
      </c>
      <c r="D263" s="49" t="s">
        <v>57</v>
      </c>
      <c r="E263" s="49" t="s">
        <v>58</v>
      </c>
      <c r="F263" s="49" t="s">
        <v>59</v>
      </c>
      <c r="G263" s="49" t="s">
        <v>60</v>
      </c>
      <c r="H263" s="49" t="s">
        <v>61</v>
      </c>
      <c r="I263" s="49" t="s">
        <v>62</v>
      </c>
      <c r="J263" s="177"/>
      <c r="K263" s="170"/>
      <c r="L263" s="170"/>
      <c r="M263" s="170"/>
      <c r="N263" s="170"/>
      <c r="O263" s="170"/>
      <c r="P263" s="170"/>
      <c r="Q263" s="170"/>
      <c r="R263" s="25"/>
      <c r="S263" s="1"/>
      <c r="T263" s="1"/>
      <c r="U263" s="1"/>
      <c r="V263" s="1"/>
    </row>
    <row r="264" spans="1:29" ht="15.75" customHeight="1" x14ac:dyDescent="0.25">
      <c r="A264" s="49">
        <v>1002</v>
      </c>
      <c r="B264" s="50">
        <v>26</v>
      </c>
      <c r="C264" s="50"/>
      <c r="D264" s="50"/>
      <c r="E264" s="50"/>
      <c r="F264" s="50"/>
      <c r="G264" s="50"/>
      <c r="H264" s="50"/>
      <c r="I264" s="50"/>
      <c r="J264" s="91"/>
      <c r="K264" s="51"/>
      <c r="L264" s="52"/>
      <c r="M264" s="53"/>
      <c r="N264" s="54"/>
      <c r="O264" s="55">
        <f>B264</f>
        <v>26</v>
      </c>
      <c r="P264" s="56"/>
      <c r="Q264" s="54"/>
      <c r="R264" s="25"/>
      <c r="S264" s="1"/>
      <c r="T264" s="1"/>
      <c r="U264" s="1"/>
      <c r="V264" s="1"/>
    </row>
    <row r="265" spans="1:29" ht="15.75" customHeight="1" x14ac:dyDescent="0.25">
      <c r="A265" s="49">
        <v>1101</v>
      </c>
      <c r="B265" s="50"/>
      <c r="C265" s="50">
        <v>22</v>
      </c>
      <c r="D265" s="50"/>
      <c r="E265" s="50"/>
      <c r="F265" s="50"/>
      <c r="G265" s="50"/>
      <c r="H265" s="50"/>
      <c r="I265" s="50"/>
      <c r="J265" s="91"/>
      <c r="K265" s="57"/>
      <c r="L265" s="58"/>
      <c r="M265" s="59"/>
      <c r="N265" s="60">
        <f>IF(C265=0,"",C265/B264)</f>
        <v>0.84615384615384615</v>
      </c>
      <c r="O265" s="61">
        <v>22</v>
      </c>
      <c r="P265" s="62">
        <f t="shared" ref="P265:P271" si="32">IF(O265=0,"",O265/O264)</f>
        <v>0.84615384615384615</v>
      </c>
      <c r="Q265" s="62">
        <f t="shared" ref="Q265:Q271" si="33">IF(O265=0,"",100%-P265)</f>
        <v>0.15384615384615385</v>
      </c>
      <c r="R265" s="25"/>
      <c r="S265" s="1"/>
      <c r="T265" s="1"/>
      <c r="U265" s="1"/>
      <c r="V265" s="1"/>
    </row>
    <row r="266" spans="1:29" ht="15.75" customHeight="1" x14ac:dyDescent="0.25">
      <c r="A266" s="49">
        <v>1102</v>
      </c>
      <c r="B266" s="50"/>
      <c r="C266" s="50"/>
      <c r="D266" s="50">
        <v>21</v>
      </c>
      <c r="E266" s="50"/>
      <c r="F266" s="50"/>
      <c r="G266" s="50"/>
      <c r="H266" s="50"/>
      <c r="I266" s="50"/>
      <c r="J266" s="91"/>
      <c r="K266" s="57"/>
      <c r="L266" s="58"/>
      <c r="M266" s="59"/>
      <c r="N266" s="60">
        <f>IF(D266=0,"",D266/C265)</f>
        <v>0.95454545454545459</v>
      </c>
      <c r="O266" s="61">
        <v>21</v>
      </c>
      <c r="P266" s="62">
        <f t="shared" si="32"/>
        <v>0.95454545454545459</v>
      </c>
      <c r="Q266" s="62">
        <f t="shared" si="33"/>
        <v>4.5454545454545414E-2</v>
      </c>
      <c r="R266" s="63">
        <f>O266/O264</f>
        <v>0.80769230769230771</v>
      </c>
      <c r="S266" s="1"/>
      <c r="T266" s="1"/>
      <c r="U266" s="1"/>
      <c r="V266" s="1"/>
    </row>
    <row r="267" spans="1:29" ht="15.75" customHeight="1" x14ac:dyDescent="0.25">
      <c r="A267" s="49">
        <v>1201</v>
      </c>
      <c r="B267" s="50"/>
      <c r="C267" s="50"/>
      <c r="D267" s="50"/>
      <c r="E267" s="50">
        <v>18</v>
      </c>
      <c r="F267" s="50"/>
      <c r="G267" s="50"/>
      <c r="H267" s="50"/>
      <c r="I267" s="50"/>
      <c r="J267" s="91"/>
      <c r="K267" s="57"/>
      <c r="L267" s="58"/>
      <c r="M267" s="59"/>
      <c r="N267" s="60">
        <f>IF(E267=0,"",E267/D266)</f>
        <v>0.8571428571428571</v>
      </c>
      <c r="O267" s="61">
        <v>18</v>
      </c>
      <c r="P267" s="62">
        <f t="shared" si="32"/>
        <v>0.8571428571428571</v>
      </c>
      <c r="Q267" s="62">
        <f t="shared" si="33"/>
        <v>0.1428571428571429</v>
      </c>
      <c r="R267" s="25"/>
      <c r="S267" s="1"/>
      <c r="T267" s="1"/>
      <c r="U267" s="1"/>
      <c r="V267" s="1"/>
    </row>
    <row r="268" spans="1:29" ht="15.75" customHeight="1" x14ac:dyDescent="0.25">
      <c r="A268" s="49">
        <v>1202</v>
      </c>
      <c r="B268" s="50"/>
      <c r="C268" s="50"/>
      <c r="D268" s="50"/>
      <c r="E268" s="50"/>
      <c r="F268" s="50">
        <v>17</v>
      </c>
      <c r="G268" s="50"/>
      <c r="H268" s="50"/>
      <c r="I268" s="50"/>
      <c r="J268" s="91"/>
      <c r="K268" s="57"/>
      <c r="L268" s="58"/>
      <c r="M268" s="59"/>
      <c r="N268" s="60">
        <f>IF(F268=0,"",F268/E267)</f>
        <v>0.94444444444444442</v>
      </c>
      <c r="O268" s="61">
        <v>17</v>
      </c>
      <c r="P268" s="62">
        <f t="shared" si="32"/>
        <v>0.94444444444444442</v>
      </c>
      <c r="Q268" s="62">
        <f t="shared" si="33"/>
        <v>5.555555555555558E-2</v>
      </c>
      <c r="R268" s="25"/>
      <c r="S268" s="1"/>
      <c r="T268" s="1"/>
      <c r="U268" s="1"/>
      <c r="V268" s="1"/>
    </row>
    <row r="269" spans="1:29" ht="15.75" customHeight="1" x14ac:dyDescent="0.25">
      <c r="A269" s="49">
        <v>1301</v>
      </c>
      <c r="B269" s="50"/>
      <c r="C269" s="50"/>
      <c r="D269" s="50"/>
      <c r="E269" s="50"/>
      <c r="F269" s="50"/>
      <c r="G269" s="50">
        <v>15</v>
      </c>
      <c r="H269" s="50"/>
      <c r="I269" s="50"/>
      <c r="J269" s="91"/>
      <c r="K269" s="57"/>
      <c r="L269" s="58"/>
      <c r="M269" s="59"/>
      <c r="N269" s="60">
        <f>IF(G269=0,"",G269/F268)</f>
        <v>0.88235294117647056</v>
      </c>
      <c r="O269" s="61">
        <v>19</v>
      </c>
      <c r="P269" s="62">
        <f t="shared" si="32"/>
        <v>1.1176470588235294</v>
      </c>
      <c r="Q269" s="62">
        <f t="shared" si="33"/>
        <v>-0.11764705882352944</v>
      </c>
      <c r="R269" s="25"/>
      <c r="S269" s="1"/>
      <c r="T269" s="1"/>
      <c r="U269" s="1"/>
      <c r="V269" s="1"/>
    </row>
    <row r="270" spans="1:29" ht="15.75" customHeight="1" x14ac:dyDescent="0.25">
      <c r="A270" s="49">
        <v>1302</v>
      </c>
      <c r="B270" s="50"/>
      <c r="C270" s="50"/>
      <c r="D270" s="50"/>
      <c r="E270" s="50"/>
      <c r="F270" s="50"/>
      <c r="G270" s="50"/>
      <c r="H270" s="50">
        <v>11</v>
      </c>
      <c r="I270" s="50"/>
      <c r="J270" s="91"/>
      <c r="K270" s="57"/>
      <c r="L270" s="58"/>
      <c r="M270" s="59"/>
      <c r="N270" s="60">
        <f>IF(H270=0,"",H270/G269)</f>
        <v>0.73333333333333328</v>
      </c>
      <c r="O270" s="61">
        <v>16</v>
      </c>
      <c r="P270" s="62">
        <f t="shared" si="32"/>
        <v>0.84210526315789469</v>
      </c>
      <c r="Q270" s="62">
        <f t="shared" si="33"/>
        <v>0.15789473684210531</v>
      </c>
      <c r="R270" s="25"/>
      <c r="S270" s="1"/>
      <c r="T270" s="1"/>
      <c r="U270" s="1"/>
      <c r="V270" s="1"/>
    </row>
    <row r="271" spans="1:29" ht="15.75" customHeight="1" x14ac:dyDescent="0.25">
      <c r="A271" s="49">
        <v>1401</v>
      </c>
      <c r="B271" s="50"/>
      <c r="C271" s="50"/>
      <c r="D271" s="50"/>
      <c r="E271" s="50"/>
      <c r="F271" s="50"/>
      <c r="G271" s="50"/>
      <c r="H271" s="50"/>
      <c r="I271" s="50">
        <v>11</v>
      </c>
      <c r="J271" s="91">
        <v>4</v>
      </c>
      <c r="K271" s="57"/>
      <c r="L271" s="58"/>
      <c r="M271" s="59"/>
      <c r="N271" s="60">
        <f>IF(I271=0,"",I271/H270)</f>
        <v>1</v>
      </c>
      <c r="O271" s="61">
        <v>17</v>
      </c>
      <c r="P271" s="62">
        <f t="shared" si="32"/>
        <v>1.0625</v>
      </c>
      <c r="Q271" s="62">
        <f t="shared" si="33"/>
        <v>-6.25E-2</v>
      </c>
      <c r="R271" s="25"/>
      <c r="S271" s="1"/>
      <c r="T271" s="1"/>
      <c r="U271" s="1"/>
      <c r="V271" s="1"/>
    </row>
    <row r="272" spans="1:29" ht="15.75" customHeight="1" x14ac:dyDescent="0.25">
      <c r="A272" s="49">
        <v>1402</v>
      </c>
      <c r="B272" s="50"/>
      <c r="C272" s="50"/>
      <c r="D272" s="50"/>
      <c r="E272" s="50"/>
      <c r="F272" s="50"/>
      <c r="G272" s="50"/>
      <c r="H272" s="50"/>
      <c r="I272" s="50">
        <v>10</v>
      </c>
      <c r="J272" s="91">
        <v>6</v>
      </c>
      <c r="K272" s="57"/>
      <c r="L272" s="58"/>
      <c r="M272" s="58"/>
      <c r="N272" s="68"/>
      <c r="O272" s="61">
        <v>13</v>
      </c>
      <c r="P272" s="69"/>
      <c r="Q272" s="68"/>
      <c r="R272" s="25"/>
      <c r="S272" s="1"/>
      <c r="T272" s="1"/>
      <c r="U272" s="1"/>
      <c r="V272" s="1"/>
    </row>
    <row r="273" spans="1:22" ht="15.75" customHeight="1" x14ac:dyDescent="0.25">
      <c r="A273" s="49">
        <v>1501</v>
      </c>
      <c r="B273" s="50"/>
      <c r="C273" s="50"/>
      <c r="D273" s="50"/>
      <c r="E273" s="50"/>
      <c r="F273" s="50"/>
      <c r="G273" s="50"/>
      <c r="H273" s="50"/>
      <c r="I273" s="50">
        <v>4</v>
      </c>
      <c r="J273" s="91"/>
      <c r="K273" s="57"/>
      <c r="L273" s="58"/>
      <c r="M273" s="58"/>
      <c r="N273" s="68"/>
      <c r="O273" s="61">
        <v>5</v>
      </c>
      <c r="P273" s="69"/>
      <c r="Q273" s="68"/>
      <c r="R273" s="25"/>
      <c r="S273" s="1"/>
      <c r="T273" s="1"/>
      <c r="U273" s="1"/>
      <c r="V273" s="1"/>
    </row>
    <row r="274" spans="1:22" ht="15.75" customHeight="1" x14ac:dyDescent="0.25">
      <c r="A274" s="49">
        <v>1502</v>
      </c>
      <c r="B274" s="50"/>
      <c r="C274" s="50"/>
      <c r="D274" s="50"/>
      <c r="E274" s="50"/>
      <c r="F274" s="50"/>
      <c r="G274" s="50"/>
      <c r="H274" s="50"/>
      <c r="I274" s="50">
        <v>4</v>
      </c>
      <c r="J274" s="91">
        <v>3</v>
      </c>
      <c r="K274" s="57"/>
      <c r="L274" s="58"/>
      <c r="M274" s="58"/>
      <c r="N274" s="68"/>
      <c r="O274" s="66">
        <v>4</v>
      </c>
      <c r="P274" s="69"/>
      <c r="Q274" s="68"/>
      <c r="R274" s="25"/>
      <c r="S274" s="1"/>
      <c r="T274" s="1"/>
      <c r="U274" s="1"/>
      <c r="V274" s="1"/>
    </row>
    <row r="275" spans="1:22" ht="15.75" customHeight="1" x14ac:dyDescent="0.25">
      <c r="A275" s="49">
        <v>1601</v>
      </c>
      <c r="B275" s="50"/>
      <c r="C275" s="50"/>
      <c r="D275" s="50"/>
      <c r="E275" s="50"/>
      <c r="F275" s="50"/>
      <c r="G275" s="50"/>
      <c r="H275" s="50"/>
      <c r="I275" s="50">
        <v>1</v>
      </c>
      <c r="J275" s="91">
        <v>1</v>
      </c>
      <c r="K275" s="57"/>
      <c r="L275" s="58"/>
      <c r="M275" s="64"/>
      <c r="N275" s="68"/>
      <c r="O275" s="66">
        <v>1</v>
      </c>
      <c r="P275" s="69"/>
      <c r="Q275" s="68"/>
      <c r="R275" s="25"/>
      <c r="S275" s="1"/>
      <c r="T275" s="1"/>
      <c r="U275" s="1"/>
      <c r="V275" s="1"/>
    </row>
    <row r="276" spans="1:22" ht="15.75" customHeight="1" x14ac:dyDescent="0.25">
      <c r="A276" s="49">
        <v>1602</v>
      </c>
      <c r="B276" s="50"/>
      <c r="C276" s="50"/>
      <c r="D276" s="50"/>
      <c r="E276" s="50"/>
      <c r="F276" s="50"/>
      <c r="G276" s="50"/>
      <c r="H276" s="50"/>
      <c r="I276" s="50"/>
      <c r="J276" s="91"/>
      <c r="K276" s="57"/>
      <c r="L276" s="58"/>
      <c r="M276" s="64"/>
      <c r="N276" s="68"/>
      <c r="O276" s="66"/>
      <c r="P276" s="69"/>
      <c r="Q276" s="68"/>
      <c r="R276" s="25"/>
      <c r="S276" s="1"/>
      <c r="T276" s="1"/>
      <c r="U276" s="1"/>
      <c r="V276" s="1"/>
    </row>
    <row r="277" spans="1:22" ht="15.75" customHeight="1" x14ac:dyDescent="0.25">
      <c r="A277" s="49">
        <v>1701</v>
      </c>
      <c r="B277" s="50"/>
      <c r="C277" s="50"/>
      <c r="D277" s="50"/>
      <c r="E277" s="50"/>
      <c r="F277" s="50"/>
      <c r="G277" s="50"/>
      <c r="H277" s="50"/>
      <c r="I277" s="50"/>
      <c r="J277" s="91"/>
      <c r="K277" s="57"/>
      <c r="L277" s="58"/>
      <c r="M277" s="64"/>
      <c r="N277" s="58"/>
      <c r="O277" s="64"/>
      <c r="P277" s="106"/>
      <c r="Q277" s="68"/>
      <c r="R277" s="25"/>
      <c r="S277" s="1"/>
      <c r="T277" s="1"/>
      <c r="U277" s="1"/>
      <c r="V277" s="1"/>
    </row>
    <row r="278" spans="1:22" ht="15.75" customHeight="1" x14ac:dyDescent="0.25">
      <c r="A278" s="49">
        <v>1702</v>
      </c>
      <c r="B278" s="50"/>
      <c r="C278" s="50"/>
      <c r="D278" s="50"/>
      <c r="E278" s="50"/>
      <c r="F278" s="50"/>
      <c r="G278" s="50"/>
      <c r="H278" s="50"/>
      <c r="I278" s="50"/>
      <c r="J278" s="91"/>
      <c r="K278" s="57"/>
      <c r="L278" s="58"/>
      <c r="M278" s="64"/>
      <c r="N278" s="137" t="s">
        <v>42</v>
      </c>
      <c r="O278" s="72">
        <v>14</v>
      </c>
      <c r="P278" s="73">
        <f>J281</f>
        <v>14</v>
      </c>
      <c r="Q278" s="139" t="s">
        <v>10</v>
      </c>
      <c r="R278" s="25"/>
      <c r="S278" s="1"/>
      <c r="T278" s="1"/>
      <c r="U278" s="1"/>
      <c r="V278" s="1"/>
    </row>
    <row r="279" spans="1:22" ht="15.75" customHeight="1" x14ac:dyDescent="0.25">
      <c r="A279" s="49">
        <v>1801</v>
      </c>
      <c r="B279" s="50"/>
      <c r="C279" s="50"/>
      <c r="D279" s="50"/>
      <c r="E279" s="50"/>
      <c r="F279" s="50"/>
      <c r="G279" s="50"/>
      <c r="H279" s="50"/>
      <c r="I279" s="50"/>
      <c r="J279" s="91"/>
      <c r="K279" s="57"/>
      <c r="L279" s="58"/>
      <c r="M279" s="64"/>
      <c r="N279" s="138" t="s">
        <v>43</v>
      </c>
      <c r="O279" s="76">
        <f>IF(O278/B264=0,"",O278/B264)</f>
        <v>0.53846153846153844</v>
      </c>
      <c r="P279" s="77">
        <f>IF(O278/P278=0,"",O278/P278)</f>
        <v>1</v>
      </c>
      <c r="Q279" s="140" t="s">
        <v>44</v>
      </c>
      <c r="R279" s="25"/>
      <c r="S279" s="1"/>
      <c r="T279" s="1"/>
      <c r="U279" s="1"/>
      <c r="V279" s="1"/>
    </row>
    <row r="280" spans="1:22" ht="15.75" customHeight="1" x14ac:dyDescent="0.25">
      <c r="A280" s="49">
        <v>1802</v>
      </c>
      <c r="B280" s="142"/>
      <c r="C280" s="142"/>
      <c r="D280" s="142"/>
      <c r="E280" s="142"/>
      <c r="F280" s="142"/>
      <c r="G280" s="142"/>
      <c r="H280" s="142"/>
      <c r="I280" s="142"/>
      <c r="J280" s="91"/>
      <c r="K280" s="79"/>
      <c r="L280" s="80"/>
      <c r="M280" s="81"/>
      <c r="N280" s="82"/>
      <c r="O280" s="83"/>
      <c r="P280" s="83"/>
      <c r="Q280" s="84"/>
      <c r="R280" s="25"/>
      <c r="S280" s="1"/>
      <c r="T280" s="1"/>
      <c r="U280" s="1"/>
      <c r="V280" s="1"/>
    </row>
    <row r="281" spans="1:22" ht="18" customHeight="1" x14ac:dyDescent="0.25">
      <c r="A281" s="31"/>
      <c r="B281" s="182" t="s">
        <v>63</v>
      </c>
      <c r="C281" s="182"/>
      <c r="D281" s="182"/>
      <c r="E281" s="182"/>
      <c r="F281" s="182"/>
      <c r="G281" s="182"/>
      <c r="H281" s="182"/>
      <c r="I281" s="182"/>
      <c r="J281" s="141">
        <f>SUM(J270:J277)</f>
        <v>14</v>
      </c>
      <c r="K281" s="86">
        <f>IF(J271=0,"",J271/B264)</f>
        <v>0.15384615384615385</v>
      </c>
      <c r="L281" s="86">
        <f>IF(J281=0,"",J281/B264)</f>
        <v>0.53846153846153844</v>
      </c>
      <c r="M281" s="86">
        <f>IF(J271=0,"",L281-K281)</f>
        <v>0.38461538461538458</v>
      </c>
      <c r="N281" s="1"/>
      <c r="O281" s="25"/>
      <c r="P281" s="26"/>
      <c r="Q281" s="1"/>
      <c r="R281" s="25"/>
      <c r="S281" s="1"/>
      <c r="T281" s="1"/>
      <c r="U281" s="1"/>
      <c r="V281" s="1"/>
    </row>
    <row r="282" spans="1:22" ht="12.75" customHeight="1" x14ac:dyDescent="0.2">
      <c r="K282" s="1"/>
      <c r="L282" s="1"/>
      <c r="M282" s="1"/>
      <c r="N282" s="1"/>
      <c r="O282" s="2"/>
      <c r="P282" s="2"/>
      <c r="Q282" s="1"/>
      <c r="R282" s="1"/>
      <c r="S282" s="1"/>
      <c r="T282" s="1"/>
      <c r="U282" s="1"/>
      <c r="V282" s="1"/>
    </row>
    <row r="283" spans="1:22" ht="12.75" customHeight="1" x14ac:dyDescent="0.2">
      <c r="K283" s="1"/>
      <c r="L283" s="1"/>
      <c r="M283" s="1"/>
      <c r="N283" s="1"/>
      <c r="O283" s="2"/>
      <c r="P283" s="2"/>
      <c r="Q283" s="1"/>
      <c r="R283" s="1"/>
      <c r="S283" s="1"/>
      <c r="T283" s="1"/>
      <c r="U283" s="1"/>
      <c r="V283" s="1"/>
    </row>
    <row r="284" spans="1:22" ht="26.25" x14ac:dyDescent="0.4">
      <c r="A284" s="154"/>
      <c r="B284" s="179" t="s">
        <v>53</v>
      </c>
      <c r="C284" s="179"/>
      <c r="D284" s="179"/>
      <c r="E284" s="179"/>
      <c r="F284" s="179"/>
      <c r="G284" s="179"/>
      <c r="H284" s="179"/>
      <c r="I284" s="179"/>
      <c r="J284" s="153" t="s">
        <v>33</v>
      </c>
      <c r="K284" s="25"/>
      <c r="L284" s="1"/>
      <c r="M284" s="1"/>
      <c r="N284" s="25"/>
      <c r="O284" s="1"/>
      <c r="P284" s="25"/>
      <c r="Q284" s="25"/>
      <c r="R284" s="25"/>
      <c r="S284" s="1"/>
      <c r="T284" s="1"/>
      <c r="U284" s="1"/>
      <c r="V284" s="1"/>
    </row>
    <row r="285" spans="1:22" ht="20.25" x14ac:dyDescent="0.2">
      <c r="A285" s="172" t="s">
        <v>9</v>
      </c>
      <c r="B285" s="173" t="s">
        <v>54</v>
      </c>
      <c r="C285" s="174"/>
      <c r="D285" s="174"/>
      <c r="E285" s="174"/>
      <c r="F285" s="174"/>
      <c r="G285" s="174"/>
      <c r="H285" s="174"/>
      <c r="I285" s="175"/>
      <c r="J285" s="176" t="s">
        <v>10</v>
      </c>
      <c r="K285" s="171" t="s">
        <v>2</v>
      </c>
      <c r="L285" s="171" t="s">
        <v>3</v>
      </c>
      <c r="M285" s="178" t="s">
        <v>4</v>
      </c>
      <c r="N285" s="171" t="s">
        <v>5</v>
      </c>
      <c r="O285" s="169" t="s">
        <v>6</v>
      </c>
      <c r="P285" s="169" t="s">
        <v>7</v>
      </c>
      <c r="Q285" s="171" t="s">
        <v>8</v>
      </c>
      <c r="R285" s="25"/>
      <c r="S285" s="1"/>
      <c r="T285" s="1"/>
      <c r="U285" s="1"/>
      <c r="V285" s="1"/>
    </row>
    <row r="286" spans="1:22" ht="15.75" x14ac:dyDescent="0.25">
      <c r="A286" s="170"/>
      <c r="B286" s="49" t="s">
        <v>55</v>
      </c>
      <c r="C286" s="49" t="s">
        <v>56</v>
      </c>
      <c r="D286" s="49" t="s">
        <v>57</v>
      </c>
      <c r="E286" s="49" t="s">
        <v>58</v>
      </c>
      <c r="F286" s="49" t="s">
        <v>59</v>
      </c>
      <c r="G286" s="49" t="s">
        <v>60</v>
      </c>
      <c r="H286" s="49" t="s">
        <v>61</v>
      </c>
      <c r="I286" s="49" t="s">
        <v>62</v>
      </c>
      <c r="J286" s="177"/>
      <c r="K286" s="170"/>
      <c r="L286" s="170"/>
      <c r="M286" s="170"/>
      <c r="N286" s="170"/>
      <c r="O286" s="170"/>
      <c r="P286" s="170"/>
      <c r="Q286" s="170"/>
      <c r="R286" s="25"/>
      <c r="S286" s="1"/>
      <c r="T286" s="1"/>
      <c r="U286" s="1"/>
      <c r="V286" s="1"/>
    </row>
    <row r="287" spans="1:22" ht="15.75" customHeight="1" x14ac:dyDescent="0.25">
      <c r="A287" s="49">
        <v>1101</v>
      </c>
      <c r="B287" s="50">
        <v>18</v>
      </c>
      <c r="C287" s="50"/>
      <c r="D287" s="50"/>
      <c r="E287" s="50"/>
      <c r="F287" s="50"/>
      <c r="G287" s="50"/>
      <c r="H287" s="50"/>
      <c r="I287" s="50"/>
      <c r="J287" s="91"/>
      <c r="K287" s="51"/>
      <c r="L287" s="52"/>
      <c r="M287" s="53"/>
      <c r="N287" s="54"/>
      <c r="O287" s="55">
        <f>B287</f>
        <v>18</v>
      </c>
      <c r="P287" s="56"/>
      <c r="Q287" s="54"/>
      <c r="R287" s="25"/>
      <c r="S287" s="1"/>
      <c r="T287" s="1"/>
      <c r="U287" s="1"/>
      <c r="V287" s="1"/>
    </row>
    <row r="288" spans="1:22" ht="15.75" customHeight="1" x14ac:dyDescent="0.25">
      <c r="A288" s="49">
        <v>1102</v>
      </c>
      <c r="B288" s="50"/>
      <c r="C288" s="50">
        <v>9</v>
      </c>
      <c r="D288" s="50"/>
      <c r="E288" s="50"/>
      <c r="F288" s="50"/>
      <c r="G288" s="50"/>
      <c r="H288" s="50"/>
      <c r="I288" s="50"/>
      <c r="J288" s="91"/>
      <c r="K288" s="57"/>
      <c r="L288" s="58"/>
      <c r="M288" s="59"/>
      <c r="N288" s="60">
        <f>IF(C288=0,"",C288/B287)</f>
        <v>0.5</v>
      </c>
      <c r="O288" s="61">
        <v>10</v>
      </c>
      <c r="P288" s="62">
        <f t="shared" ref="P288:P294" si="34">IF(O288=0,"",O288/O287)</f>
        <v>0.55555555555555558</v>
      </c>
      <c r="Q288" s="62">
        <f t="shared" ref="Q288:Q294" si="35">IF(O288=0,"",100%-P288)</f>
        <v>0.44444444444444442</v>
      </c>
      <c r="R288" s="25"/>
      <c r="S288" s="1"/>
      <c r="T288" s="1"/>
      <c r="U288" s="1"/>
      <c r="V288" s="1"/>
    </row>
    <row r="289" spans="1:22" ht="15.75" customHeight="1" x14ac:dyDescent="0.25">
      <c r="A289" s="49">
        <v>1201</v>
      </c>
      <c r="B289" s="50"/>
      <c r="C289" s="50"/>
      <c r="D289" s="50">
        <v>7</v>
      </c>
      <c r="E289" s="50"/>
      <c r="F289" s="50"/>
      <c r="G289" s="50"/>
      <c r="H289" s="50"/>
      <c r="I289" s="50"/>
      <c r="J289" s="91"/>
      <c r="K289" s="57"/>
      <c r="L289" s="58"/>
      <c r="M289" s="59"/>
      <c r="N289" s="60">
        <f>IF(D289=0,"",D289/C288)</f>
        <v>0.77777777777777779</v>
      </c>
      <c r="O289" s="61">
        <v>8</v>
      </c>
      <c r="P289" s="62">
        <f t="shared" si="34"/>
        <v>0.8</v>
      </c>
      <c r="Q289" s="62">
        <f t="shared" si="35"/>
        <v>0.19999999999999996</v>
      </c>
      <c r="R289" s="63">
        <f>O289/O287</f>
        <v>0.44444444444444442</v>
      </c>
      <c r="S289" s="1"/>
      <c r="T289" s="1"/>
      <c r="U289" s="1"/>
      <c r="V289" s="1"/>
    </row>
    <row r="290" spans="1:22" ht="15.75" customHeight="1" x14ac:dyDescent="0.25">
      <c r="A290" s="49">
        <v>1202</v>
      </c>
      <c r="B290" s="50"/>
      <c r="C290" s="50"/>
      <c r="D290" s="50"/>
      <c r="E290" s="50">
        <v>7</v>
      </c>
      <c r="F290" s="50"/>
      <c r="G290" s="50"/>
      <c r="H290" s="50"/>
      <c r="I290" s="50"/>
      <c r="J290" s="91"/>
      <c r="K290" s="57"/>
      <c r="L290" s="58"/>
      <c r="M290" s="59"/>
      <c r="N290" s="60">
        <f>IF(E290=0,"",E290/D289)</f>
        <v>1</v>
      </c>
      <c r="O290" s="61">
        <v>8</v>
      </c>
      <c r="P290" s="62">
        <f t="shared" si="34"/>
        <v>1</v>
      </c>
      <c r="Q290" s="62">
        <f t="shared" si="35"/>
        <v>0</v>
      </c>
      <c r="R290" s="25"/>
      <c r="S290" s="1"/>
      <c r="T290" s="1"/>
      <c r="U290" s="1"/>
      <c r="V290" s="1"/>
    </row>
    <row r="291" spans="1:22" ht="15.75" customHeight="1" x14ac:dyDescent="0.25">
      <c r="A291" s="49">
        <v>1301</v>
      </c>
      <c r="B291" s="50"/>
      <c r="C291" s="50"/>
      <c r="D291" s="50"/>
      <c r="E291" s="50"/>
      <c r="F291" s="50">
        <v>7</v>
      </c>
      <c r="G291" s="50"/>
      <c r="H291" s="50"/>
      <c r="I291" s="50"/>
      <c r="J291" s="91"/>
      <c r="K291" s="57"/>
      <c r="L291" s="58"/>
      <c r="M291" s="59"/>
      <c r="N291" s="60">
        <f>IF(F291=0,"",F291/E290)</f>
        <v>1</v>
      </c>
      <c r="O291" s="61">
        <v>8</v>
      </c>
      <c r="P291" s="62">
        <f t="shared" si="34"/>
        <v>1</v>
      </c>
      <c r="Q291" s="62">
        <f t="shared" si="35"/>
        <v>0</v>
      </c>
      <c r="R291" s="25"/>
      <c r="S291" s="1"/>
      <c r="T291" s="1"/>
      <c r="U291" s="1"/>
      <c r="V291" s="1"/>
    </row>
    <row r="292" spans="1:22" ht="15.75" customHeight="1" x14ac:dyDescent="0.25">
      <c r="A292" s="49">
        <v>1302</v>
      </c>
      <c r="B292" s="50"/>
      <c r="C292" s="50"/>
      <c r="D292" s="50"/>
      <c r="E292" s="50"/>
      <c r="F292" s="50"/>
      <c r="G292" s="50">
        <v>5</v>
      </c>
      <c r="H292" s="50"/>
      <c r="I292" s="50"/>
      <c r="J292" s="91"/>
      <c r="K292" s="57"/>
      <c r="L292" s="58"/>
      <c r="M292" s="59"/>
      <c r="N292" s="60">
        <f>IF(G292=0,"",G292/F291)</f>
        <v>0.7142857142857143</v>
      </c>
      <c r="O292" s="61">
        <v>6</v>
      </c>
      <c r="P292" s="62">
        <f t="shared" si="34"/>
        <v>0.75</v>
      </c>
      <c r="Q292" s="62">
        <f t="shared" si="35"/>
        <v>0.25</v>
      </c>
      <c r="R292" s="25"/>
      <c r="S292" s="1"/>
      <c r="T292" s="1"/>
      <c r="U292" s="1"/>
      <c r="V292" s="1"/>
    </row>
    <row r="293" spans="1:22" ht="15.75" customHeight="1" x14ac:dyDescent="0.25">
      <c r="A293" s="49">
        <v>1401</v>
      </c>
      <c r="B293" s="50"/>
      <c r="C293" s="50"/>
      <c r="D293" s="50"/>
      <c r="E293" s="50"/>
      <c r="F293" s="50"/>
      <c r="G293" s="50"/>
      <c r="H293" s="50">
        <v>5</v>
      </c>
      <c r="I293" s="50"/>
      <c r="J293" s="91"/>
      <c r="K293" s="57"/>
      <c r="L293" s="58"/>
      <c r="M293" s="59"/>
      <c r="N293" s="60">
        <f>IF(H293=0,"",H293/G292)</f>
        <v>1</v>
      </c>
      <c r="O293" s="61">
        <v>6</v>
      </c>
      <c r="P293" s="62">
        <f t="shared" si="34"/>
        <v>1</v>
      </c>
      <c r="Q293" s="62">
        <f t="shared" si="35"/>
        <v>0</v>
      </c>
      <c r="R293" s="25"/>
      <c r="S293" s="1"/>
      <c r="T293" s="1"/>
      <c r="U293" s="1"/>
      <c r="V293" s="1"/>
    </row>
    <row r="294" spans="1:22" ht="15.75" customHeight="1" x14ac:dyDescent="0.25">
      <c r="A294" s="49">
        <v>1402</v>
      </c>
      <c r="B294" s="50"/>
      <c r="C294" s="50"/>
      <c r="D294" s="50"/>
      <c r="E294" s="50"/>
      <c r="F294" s="50"/>
      <c r="G294" s="50"/>
      <c r="H294" s="50"/>
      <c r="I294" s="50">
        <v>5</v>
      </c>
      <c r="J294" s="91">
        <v>1</v>
      </c>
      <c r="K294" s="57"/>
      <c r="L294" s="58"/>
      <c r="M294" s="59"/>
      <c r="N294" s="60">
        <f>IF(I294=0,"",I294/H293)</f>
        <v>1</v>
      </c>
      <c r="O294" s="61">
        <v>6</v>
      </c>
      <c r="P294" s="62">
        <f t="shared" si="34"/>
        <v>1</v>
      </c>
      <c r="Q294" s="62">
        <f t="shared" si="35"/>
        <v>0</v>
      </c>
      <c r="R294" s="25"/>
      <c r="S294" s="1"/>
      <c r="T294" s="1"/>
      <c r="U294" s="1"/>
      <c r="V294" s="1"/>
    </row>
    <row r="295" spans="1:22" ht="15.75" customHeight="1" x14ac:dyDescent="0.25">
      <c r="A295" s="49">
        <v>1501</v>
      </c>
      <c r="B295" s="50"/>
      <c r="C295" s="50"/>
      <c r="D295" s="50"/>
      <c r="E295" s="50"/>
      <c r="F295" s="50"/>
      <c r="G295" s="50"/>
      <c r="H295" s="50"/>
      <c r="I295" s="50">
        <v>3</v>
      </c>
      <c r="J295" s="91">
        <v>3</v>
      </c>
      <c r="K295" s="57"/>
      <c r="L295" s="58"/>
      <c r="M295" s="58"/>
      <c r="N295" s="68"/>
      <c r="O295" s="61">
        <v>3</v>
      </c>
      <c r="P295" s="69"/>
      <c r="Q295" s="68"/>
      <c r="R295" s="25"/>
      <c r="S295" s="1"/>
      <c r="T295" s="1"/>
      <c r="U295" s="1"/>
      <c r="V295" s="1"/>
    </row>
    <row r="296" spans="1:22" ht="15.75" customHeight="1" x14ac:dyDescent="0.25">
      <c r="A296" s="49">
        <v>1502</v>
      </c>
      <c r="B296" s="50"/>
      <c r="C296" s="50"/>
      <c r="D296" s="50"/>
      <c r="E296" s="50"/>
      <c r="F296" s="50"/>
      <c r="G296" s="50"/>
      <c r="H296" s="50"/>
      <c r="I296" s="50">
        <v>1</v>
      </c>
      <c r="J296" s="91">
        <v>1</v>
      </c>
      <c r="K296" s="57"/>
      <c r="L296" s="58"/>
      <c r="M296" s="58"/>
      <c r="N296" s="68"/>
      <c r="O296" s="61">
        <v>1</v>
      </c>
      <c r="P296" s="69"/>
      <c r="Q296" s="68"/>
      <c r="R296" s="25"/>
      <c r="S296" s="1"/>
      <c r="T296" s="1"/>
      <c r="U296" s="1"/>
      <c r="V296" s="1"/>
    </row>
    <row r="297" spans="1:22" ht="15.75" customHeight="1" x14ac:dyDescent="0.25">
      <c r="A297" s="49">
        <v>1601</v>
      </c>
      <c r="B297" s="50"/>
      <c r="C297" s="50"/>
      <c r="D297" s="50"/>
      <c r="E297" s="50"/>
      <c r="F297" s="50"/>
      <c r="G297" s="50"/>
      <c r="H297" s="50"/>
      <c r="I297" s="50"/>
      <c r="J297" s="91"/>
      <c r="K297" s="57"/>
      <c r="L297" s="58"/>
      <c r="M297" s="58"/>
      <c r="N297" s="68"/>
      <c r="O297" s="66"/>
      <c r="P297" s="69"/>
      <c r="Q297" s="68"/>
      <c r="R297" s="25"/>
      <c r="S297" s="1"/>
      <c r="T297" s="1"/>
      <c r="U297" s="1"/>
      <c r="V297" s="1"/>
    </row>
    <row r="298" spans="1:22" ht="15.75" customHeight="1" x14ac:dyDescent="0.25">
      <c r="A298" s="49">
        <v>1602</v>
      </c>
      <c r="B298" s="50"/>
      <c r="C298" s="50"/>
      <c r="D298" s="50"/>
      <c r="E298" s="50"/>
      <c r="F298" s="50"/>
      <c r="G298" s="50"/>
      <c r="H298" s="50"/>
      <c r="I298" s="50"/>
      <c r="J298" s="91"/>
      <c r="K298" s="57"/>
      <c r="L298" s="58"/>
      <c r="M298" s="64"/>
      <c r="N298" s="68"/>
      <c r="O298" s="66"/>
      <c r="P298" s="69"/>
      <c r="Q298" s="68"/>
      <c r="R298" s="25"/>
      <c r="S298" s="1"/>
      <c r="T298" s="1"/>
      <c r="U298" s="1"/>
      <c r="V298" s="1"/>
    </row>
    <row r="299" spans="1:22" ht="15.75" customHeight="1" x14ac:dyDescent="0.25">
      <c r="A299" s="49">
        <v>1701</v>
      </c>
      <c r="B299" s="50"/>
      <c r="C299" s="50"/>
      <c r="D299" s="50"/>
      <c r="E299" s="50"/>
      <c r="F299" s="50"/>
      <c r="G299" s="50"/>
      <c r="H299" s="50"/>
      <c r="I299" s="50"/>
      <c r="J299" s="91"/>
      <c r="K299" s="57"/>
      <c r="L299" s="58"/>
      <c r="M299" s="64"/>
      <c r="N299" s="68"/>
      <c r="O299" s="66"/>
      <c r="P299" s="69"/>
      <c r="Q299" s="68"/>
      <c r="R299" s="25"/>
      <c r="S299" s="1"/>
      <c r="T299" s="1"/>
      <c r="U299" s="1"/>
      <c r="V299" s="1"/>
    </row>
    <row r="300" spans="1:22" ht="15.75" customHeight="1" x14ac:dyDescent="0.25">
      <c r="A300" s="49">
        <v>1702</v>
      </c>
      <c r="B300" s="50"/>
      <c r="C300" s="50"/>
      <c r="D300" s="50"/>
      <c r="E300" s="50"/>
      <c r="F300" s="50"/>
      <c r="G300" s="50"/>
      <c r="H300" s="50"/>
      <c r="I300" s="50"/>
      <c r="J300" s="91"/>
      <c r="K300" s="57"/>
      <c r="L300" s="58"/>
      <c r="M300" s="64"/>
      <c r="N300" s="58"/>
      <c r="O300" s="64"/>
      <c r="P300" s="106"/>
      <c r="Q300" s="68"/>
      <c r="R300" s="25"/>
      <c r="S300" s="1"/>
      <c r="T300" s="1"/>
      <c r="U300" s="1"/>
      <c r="V300" s="1"/>
    </row>
    <row r="301" spans="1:22" ht="15.75" customHeight="1" x14ac:dyDescent="0.25">
      <c r="A301" s="49">
        <v>1801</v>
      </c>
      <c r="B301" s="50"/>
      <c r="C301" s="50"/>
      <c r="D301" s="50"/>
      <c r="E301" s="50"/>
      <c r="F301" s="50"/>
      <c r="G301" s="50"/>
      <c r="H301" s="50"/>
      <c r="I301" s="50"/>
      <c r="J301" s="91"/>
      <c r="K301" s="57"/>
      <c r="L301" s="58"/>
      <c r="M301" s="64"/>
      <c r="N301" s="137" t="s">
        <v>42</v>
      </c>
      <c r="O301" s="72">
        <v>4</v>
      </c>
      <c r="P301" s="73">
        <f>J304</f>
        <v>5</v>
      </c>
      <c r="Q301" s="139" t="s">
        <v>10</v>
      </c>
      <c r="R301" s="25"/>
      <c r="S301" s="1"/>
      <c r="T301" s="1"/>
      <c r="U301" s="1"/>
      <c r="V301" s="1"/>
    </row>
    <row r="302" spans="1:22" ht="15.75" customHeight="1" x14ac:dyDescent="0.25">
      <c r="A302" s="49">
        <v>1802</v>
      </c>
      <c r="B302" s="50"/>
      <c r="C302" s="50"/>
      <c r="D302" s="50"/>
      <c r="E302" s="50"/>
      <c r="F302" s="50"/>
      <c r="G302" s="50"/>
      <c r="H302" s="50"/>
      <c r="I302" s="50"/>
      <c r="J302" s="91"/>
      <c r="K302" s="57"/>
      <c r="L302" s="58"/>
      <c r="M302" s="64"/>
      <c r="N302" s="138" t="s">
        <v>43</v>
      </c>
      <c r="O302" s="76">
        <f>IF(O301/B287=0,"",O301/B287)</f>
        <v>0.22222222222222221</v>
      </c>
      <c r="P302" s="77">
        <f>IF(O301/P301=0,"",O301/P301)</f>
        <v>0.8</v>
      </c>
      <c r="Q302" s="140" t="s">
        <v>44</v>
      </c>
      <c r="R302" s="25"/>
      <c r="S302" s="1"/>
      <c r="T302" s="1"/>
      <c r="U302" s="1"/>
      <c r="V302" s="1"/>
    </row>
    <row r="303" spans="1:22" ht="15.75" customHeight="1" x14ac:dyDescent="0.25">
      <c r="A303" s="49">
        <v>1901</v>
      </c>
      <c r="B303" s="142"/>
      <c r="C303" s="142"/>
      <c r="D303" s="142"/>
      <c r="E303" s="142"/>
      <c r="F303" s="142"/>
      <c r="G303" s="142"/>
      <c r="H303" s="142"/>
      <c r="I303" s="142"/>
      <c r="J303" s="91"/>
      <c r="K303" s="79"/>
      <c r="L303" s="80"/>
      <c r="M303" s="81"/>
      <c r="N303" s="82"/>
      <c r="O303" s="83"/>
      <c r="P303" s="83"/>
      <c r="Q303" s="84"/>
      <c r="R303" s="25"/>
      <c r="S303" s="1"/>
      <c r="T303" s="1"/>
      <c r="U303" s="1"/>
      <c r="V303" s="1"/>
    </row>
    <row r="304" spans="1:22" ht="18" customHeight="1" x14ac:dyDescent="0.25">
      <c r="A304" s="31"/>
      <c r="B304" s="182" t="s">
        <v>63</v>
      </c>
      <c r="C304" s="182"/>
      <c r="D304" s="182"/>
      <c r="E304" s="182"/>
      <c r="F304" s="182"/>
      <c r="G304" s="182"/>
      <c r="H304" s="182"/>
      <c r="I304" s="182"/>
      <c r="J304" s="141">
        <f>SUM(J293:J300)</f>
        <v>5</v>
      </c>
      <c r="K304" s="86">
        <f>IF(J296=0,"",J296/B287)</f>
        <v>5.5555555555555552E-2</v>
      </c>
      <c r="L304" s="86">
        <f>IF(J304=0,"",J304/B287)</f>
        <v>0.27777777777777779</v>
      </c>
      <c r="M304" s="86">
        <f>IF(J296=0,"",L304-K304)</f>
        <v>0.22222222222222224</v>
      </c>
      <c r="N304" s="1"/>
      <c r="O304" s="25"/>
      <c r="P304" s="26"/>
      <c r="Q304" s="1"/>
      <c r="R304" s="25"/>
      <c r="S304" s="1"/>
      <c r="T304" s="1"/>
      <c r="U304" s="1"/>
      <c r="V304" s="1"/>
    </row>
    <row r="305" spans="1:22" ht="12.75" customHeight="1" x14ac:dyDescent="0.2">
      <c r="K305" s="1"/>
      <c r="L305" s="1"/>
      <c r="M305" s="1"/>
      <c r="N305" s="1"/>
      <c r="O305" s="2"/>
      <c r="P305" s="2"/>
      <c r="Q305" s="1"/>
      <c r="R305" s="1"/>
      <c r="S305" s="1"/>
      <c r="T305" s="1"/>
      <c r="U305" s="1"/>
      <c r="V305" s="1"/>
    </row>
    <row r="306" spans="1:22" ht="12.75" customHeight="1" x14ac:dyDescent="0.2">
      <c r="K306" s="1"/>
      <c r="L306" s="1"/>
      <c r="M306" s="1"/>
      <c r="N306" s="1"/>
      <c r="O306" s="2"/>
      <c r="P306" s="2"/>
      <c r="Q306" s="1"/>
      <c r="R306" s="1"/>
      <c r="S306" s="1"/>
      <c r="T306" s="1"/>
      <c r="U306" s="1"/>
    </row>
    <row r="307" spans="1:22" ht="26.25" customHeight="1" x14ac:dyDescent="0.4">
      <c r="A307" s="154"/>
      <c r="B307" s="179" t="s">
        <v>53</v>
      </c>
      <c r="C307" s="179"/>
      <c r="D307" s="179"/>
      <c r="E307" s="179"/>
      <c r="F307" s="179"/>
      <c r="G307" s="179"/>
      <c r="H307" s="179"/>
      <c r="I307" s="179"/>
      <c r="J307" s="153" t="s">
        <v>38</v>
      </c>
      <c r="K307" s="25"/>
      <c r="L307" s="1"/>
      <c r="M307" s="1"/>
      <c r="N307" s="25"/>
      <c r="O307" s="1"/>
      <c r="P307" s="25"/>
      <c r="Q307" s="25"/>
      <c r="R307" s="25"/>
      <c r="S307" s="1"/>
      <c r="T307" s="1"/>
      <c r="U307" s="1"/>
    </row>
    <row r="308" spans="1:22" ht="20.25" customHeight="1" x14ac:dyDescent="0.2">
      <c r="A308" s="172" t="s">
        <v>9</v>
      </c>
      <c r="B308" s="173" t="s">
        <v>54</v>
      </c>
      <c r="C308" s="174"/>
      <c r="D308" s="174"/>
      <c r="E308" s="174"/>
      <c r="F308" s="174"/>
      <c r="G308" s="174"/>
      <c r="H308" s="174"/>
      <c r="I308" s="175"/>
      <c r="J308" s="176" t="s">
        <v>10</v>
      </c>
      <c r="K308" s="171" t="s">
        <v>2</v>
      </c>
      <c r="L308" s="171" t="s">
        <v>3</v>
      </c>
      <c r="M308" s="178" t="s">
        <v>4</v>
      </c>
      <c r="N308" s="171" t="s">
        <v>5</v>
      </c>
      <c r="O308" s="169" t="s">
        <v>6</v>
      </c>
      <c r="P308" s="169" t="s">
        <v>7</v>
      </c>
      <c r="Q308" s="171" t="s">
        <v>8</v>
      </c>
      <c r="R308" s="25"/>
      <c r="S308" s="1"/>
      <c r="T308" s="1"/>
      <c r="U308" s="1"/>
    </row>
    <row r="309" spans="1:22" ht="15.75" customHeight="1" x14ac:dyDescent="0.25">
      <c r="A309" s="170"/>
      <c r="B309" s="49" t="s">
        <v>55</v>
      </c>
      <c r="C309" s="49" t="s">
        <v>56</v>
      </c>
      <c r="D309" s="49" t="s">
        <v>57</v>
      </c>
      <c r="E309" s="49" t="s">
        <v>58</v>
      </c>
      <c r="F309" s="49" t="s">
        <v>59</v>
      </c>
      <c r="G309" s="49" t="s">
        <v>60</v>
      </c>
      <c r="H309" s="49" t="s">
        <v>61</v>
      </c>
      <c r="I309" s="49" t="s">
        <v>62</v>
      </c>
      <c r="J309" s="177"/>
      <c r="K309" s="170"/>
      <c r="L309" s="170"/>
      <c r="M309" s="170"/>
      <c r="N309" s="170"/>
      <c r="O309" s="170"/>
      <c r="P309" s="170"/>
      <c r="Q309" s="170"/>
      <c r="R309" s="25"/>
      <c r="S309" s="1"/>
      <c r="T309" s="1"/>
      <c r="U309" s="1"/>
    </row>
    <row r="310" spans="1:22" ht="15.75" customHeight="1" x14ac:dyDescent="0.25">
      <c r="A310" s="49">
        <v>1102</v>
      </c>
      <c r="B310" s="50">
        <v>26</v>
      </c>
      <c r="C310" s="50"/>
      <c r="D310" s="50"/>
      <c r="E310" s="50"/>
      <c r="F310" s="50"/>
      <c r="G310" s="50"/>
      <c r="H310" s="50"/>
      <c r="I310" s="50"/>
      <c r="J310" s="91"/>
      <c r="K310" s="51"/>
      <c r="L310" s="52"/>
      <c r="M310" s="53"/>
      <c r="N310" s="54"/>
      <c r="O310" s="55">
        <f>B310</f>
        <v>26</v>
      </c>
      <c r="P310" s="56"/>
      <c r="Q310" s="54"/>
      <c r="R310" s="25"/>
      <c r="S310" s="1"/>
      <c r="T310" s="1"/>
      <c r="U310" s="1"/>
    </row>
    <row r="311" spans="1:22" ht="15.75" customHeight="1" x14ac:dyDescent="0.25">
      <c r="A311" s="49">
        <v>1201</v>
      </c>
      <c r="B311" s="50"/>
      <c r="C311" s="50">
        <v>21</v>
      </c>
      <c r="D311" s="50"/>
      <c r="E311" s="50"/>
      <c r="F311" s="50"/>
      <c r="G311" s="50"/>
      <c r="H311" s="50"/>
      <c r="I311" s="50"/>
      <c r="J311" s="91"/>
      <c r="K311" s="57"/>
      <c r="L311" s="58"/>
      <c r="M311" s="59"/>
      <c r="N311" s="60">
        <f>IF(C311=0,"",C311/B310)</f>
        <v>0.80769230769230771</v>
      </c>
      <c r="O311" s="61">
        <v>21</v>
      </c>
      <c r="P311" s="62">
        <f t="shared" ref="P311:P317" si="36">IF(O311=0,"",O311/O310)</f>
        <v>0.80769230769230771</v>
      </c>
      <c r="Q311" s="62">
        <f t="shared" ref="Q311:Q317" si="37">IF(O311=0,"",100%-P311)</f>
        <v>0.19230769230769229</v>
      </c>
      <c r="R311" s="25"/>
      <c r="S311" s="1"/>
      <c r="T311" s="1"/>
      <c r="U311" s="1"/>
    </row>
    <row r="312" spans="1:22" ht="15.75" customHeight="1" x14ac:dyDescent="0.25">
      <c r="A312" s="49">
        <v>1202</v>
      </c>
      <c r="B312" s="50"/>
      <c r="C312" s="50"/>
      <c r="D312" s="50">
        <v>15</v>
      </c>
      <c r="E312" s="50"/>
      <c r="F312" s="50"/>
      <c r="G312" s="50"/>
      <c r="H312" s="50"/>
      <c r="I312" s="50"/>
      <c r="J312" s="91"/>
      <c r="K312" s="57"/>
      <c r="L312" s="58"/>
      <c r="M312" s="59"/>
      <c r="N312" s="60">
        <f>IF(D312=0,"",D312/C311)</f>
        <v>0.7142857142857143</v>
      </c>
      <c r="O312" s="61">
        <v>21</v>
      </c>
      <c r="P312" s="62">
        <f t="shared" si="36"/>
        <v>1</v>
      </c>
      <c r="Q312" s="62">
        <f t="shared" si="37"/>
        <v>0</v>
      </c>
      <c r="R312" s="63">
        <f>O312/O310</f>
        <v>0.80769230769230771</v>
      </c>
      <c r="S312" s="1"/>
      <c r="T312" s="1"/>
      <c r="U312" s="1"/>
    </row>
    <row r="313" spans="1:22" ht="15.75" customHeight="1" x14ac:dyDescent="0.25">
      <c r="A313" s="49">
        <v>1301</v>
      </c>
      <c r="B313" s="50"/>
      <c r="C313" s="50"/>
      <c r="D313" s="50"/>
      <c r="E313" s="50">
        <v>13</v>
      </c>
      <c r="F313" s="50"/>
      <c r="G313" s="50"/>
      <c r="H313" s="50"/>
      <c r="I313" s="50"/>
      <c r="J313" s="91"/>
      <c r="K313" s="57"/>
      <c r="L313" s="58"/>
      <c r="M313" s="59"/>
      <c r="N313" s="60">
        <f>IF(E313=0,"",E313/D312)</f>
        <v>0.8666666666666667</v>
      </c>
      <c r="O313" s="61">
        <v>20</v>
      </c>
      <c r="P313" s="62">
        <f t="shared" si="36"/>
        <v>0.95238095238095233</v>
      </c>
      <c r="Q313" s="62">
        <f t="shared" si="37"/>
        <v>4.7619047619047672E-2</v>
      </c>
      <c r="R313" s="25"/>
      <c r="S313" s="1"/>
      <c r="T313" s="1"/>
      <c r="U313" s="1"/>
    </row>
    <row r="314" spans="1:22" ht="15.75" customHeight="1" x14ac:dyDescent="0.25">
      <c r="A314" s="49">
        <v>1302</v>
      </c>
      <c r="B314" s="50"/>
      <c r="C314" s="50"/>
      <c r="D314" s="50"/>
      <c r="E314" s="50"/>
      <c r="F314" s="50">
        <v>12</v>
      </c>
      <c r="G314" s="50"/>
      <c r="H314" s="50"/>
      <c r="I314" s="50"/>
      <c r="J314" s="91"/>
      <c r="K314" s="57"/>
      <c r="L314" s="58"/>
      <c r="M314" s="59"/>
      <c r="N314" s="60">
        <f>IF(F314=0,"",F314/E313)</f>
        <v>0.92307692307692313</v>
      </c>
      <c r="O314" s="61">
        <v>18</v>
      </c>
      <c r="P314" s="62">
        <f t="shared" si="36"/>
        <v>0.9</v>
      </c>
      <c r="Q314" s="62">
        <f t="shared" si="37"/>
        <v>9.9999999999999978E-2</v>
      </c>
      <c r="R314" s="25"/>
      <c r="S314" s="1"/>
      <c r="T314" s="1"/>
      <c r="U314" s="1"/>
    </row>
    <row r="315" spans="1:22" ht="15.75" customHeight="1" x14ac:dyDescent="0.25">
      <c r="A315" s="49">
        <v>1401</v>
      </c>
      <c r="B315" s="50"/>
      <c r="C315" s="50"/>
      <c r="D315" s="50"/>
      <c r="E315" s="50"/>
      <c r="F315" s="50"/>
      <c r="G315" s="50">
        <v>11</v>
      </c>
      <c r="H315" s="50"/>
      <c r="I315" s="50"/>
      <c r="J315" s="91"/>
      <c r="K315" s="57"/>
      <c r="L315" s="58"/>
      <c r="M315" s="59"/>
      <c r="N315" s="60">
        <f>IF(G315=0,"",G315/F314)</f>
        <v>0.91666666666666663</v>
      </c>
      <c r="O315" s="61">
        <v>17</v>
      </c>
      <c r="P315" s="62">
        <f t="shared" si="36"/>
        <v>0.94444444444444442</v>
      </c>
      <c r="Q315" s="62">
        <f t="shared" si="37"/>
        <v>5.555555555555558E-2</v>
      </c>
      <c r="R315" s="25"/>
      <c r="S315" s="1"/>
      <c r="T315" s="1"/>
      <c r="U315" s="1"/>
    </row>
    <row r="316" spans="1:22" ht="15.75" customHeight="1" x14ac:dyDescent="0.25">
      <c r="A316" s="49">
        <v>1402</v>
      </c>
      <c r="B316" s="50"/>
      <c r="C316" s="50"/>
      <c r="D316" s="50"/>
      <c r="E316" s="50"/>
      <c r="F316" s="50"/>
      <c r="G316" s="50"/>
      <c r="H316" s="50">
        <v>9</v>
      </c>
      <c r="I316" s="50"/>
      <c r="J316" s="91"/>
      <c r="K316" s="57"/>
      <c r="L316" s="58"/>
      <c r="M316" s="59"/>
      <c r="N316" s="60">
        <f>IF(H316=0,"",H316/G315)</f>
        <v>0.81818181818181823</v>
      </c>
      <c r="O316" s="61">
        <v>16</v>
      </c>
      <c r="P316" s="62">
        <f t="shared" si="36"/>
        <v>0.94117647058823528</v>
      </c>
      <c r="Q316" s="62">
        <f t="shared" si="37"/>
        <v>5.8823529411764719E-2</v>
      </c>
      <c r="R316" s="25"/>
      <c r="S316" s="1"/>
      <c r="T316" s="1"/>
      <c r="U316" s="1"/>
    </row>
    <row r="317" spans="1:22" ht="15.75" customHeight="1" x14ac:dyDescent="0.25">
      <c r="A317" s="49">
        <v>1501</v>
      </c>
      <c r="B317" s="50"/>
      <c r="C317" s="50"/>
      <c r="D317" s="50"/>
      <c r="E317" s="50"/>
      <c r="F317" s="50"/>
      <c r="G317" s="50"/>
      <c r="H317" s="50"/>
      <c r="I317" s="50">
        <v>9</v>
      </c>
      <c r="J317" s="91">
        <v>9</v>
      </c>
      <c r="K317" s="57"/>
      <c r="L317" s="58"/>
      <c r="M317" s="59"/>
      <c r="N317" s="60">
        <f>IF(I317=0,"",I317/H316)</f>
        <v>1</v>
      </c>
      <c r="O317" s="61">
        <v>16</v>
      </c>
      <c r="P317" s="62">
        <f t="shared" si="36"/>
        <v>1</v>
      </c>
      <c r="Q317" s="62">
        <f t="shared" si="37"/>
        <v>0</v>
      </c>
      <c r="R317" s="25"/>
      <c r="S317" s="1"/>
      <c r="T317" s="1"/>
      <c r="U317" s="1"/>
    </row>
    <row r="318" spans="1:22" ht="15.75" customHeight="1" x14ac:dyDescent="0.25">
      <c r="A318" s="49">
        <v>1502</v>
      </c>
      <c r="B318" s="50"/>
      <c r="C318" s="50"/>
      <c r="D318" s="50"/>
      <c r="E318" s="50"/>
      <c r="F318" s="50"/>
      <c r="G318" s="50"/>
      <c r="H318" s="50"/>
      <c r="I318" s="50">
        <v>1</v>
      </c>
      <c r="J318" s="91"/>
      <c r="K318" s="57"/>
      <c r="L318" s="58"/>
      <c r="M318" s="58"/>
      <c r="N318" s="68"/>
      <c r="O318" s="61">
        <v>6</v>
      </c>
      <c r="P318" s="69"/>
      <c r="Q318" s="68"/>
      <c r="R318" s="25"/>
      <c r="S318" s="1"/>
      <c r="T318" s="1"/>
      <c r="U318" s="1"/>
    </row>
    <row r="319" spans="1:22" ht="15.75" customHeight="1" x14ac:dyDescent="0.25">
      <c r="A319" s="49">
        <v>1601</v>
      </c>
      <c r="B319" s="50"/>
      <c r="C319" s="50"/>
      <c r="D319" s="50"/>
      <c r="E319" s="50"/>
      <c r="F319" s="50"/>
      <c r="G319" s="50"/>
      <c r="H319" s="50"/>
      <c r="I319" s="50">
        <v>4</v>
      </c>
      <c r="J319" s="91">
        <v>2</v>
      </c>
      <c r="K319" s="57"/>
      <c r="L319" s="58"/>
      <c r="M319" s="58"/>
      <c r="N319" s="68"/>
      <c r="O319" s="61">
        <v>6</v>
      </c>
      <c r="P319" s="69"/>
      <c r="Q319" s="68"/>
      <c r="R319" s="25"/>
      <c r="S319" s="1"/>
      <c r="T319" s="1"/>
      <c r="U319" s="1"/>
    </row>
    <row r="320" spans="1:22" ht="15.75" customHeight="1" x14ac:dyDescent="0.25">
      <c r="A320" s="49">
        <v>1602</v>
      </c>
      <c r="B320" s="50"/>
      <c r="C320" s="50"/>
      <c r="D320" s="50"/>
      <c r="E320" s="50"/>
      <c r="F320" s="50"/>
      <c r="G320" s="50"/>
      <c r="H320" s="50"/>
      <c r="I320" s="50">
        <v>3</v>
      </c>
      <c r="J320" s="91">
        <v>2</v>
      </c>
      <c r="K320" s="57"/>
      <c r="L320" s="58"/>
      <c r="M320" s="58"/>
      <c r="N320" s="68"/>
      <c r="O320" s="66">
        <v>3</v>
      </c>
      <c r="P320" s="69"/>
      <c r="Q320" s="68"/>
      <c r="R320" s="25"/>
      <c r="S320" s="1"/>
      <c r="T320" s="1"/>
      <c r="U320" s="1"/>
    </row>
    <row r="321" spans="1:21" ht="15.75" customHeight="1" x14ac:dyDescent="0.25">
      <c r="A321" s="49">
        <v>1701</v>
      </c>
      <c r="B321" s="50"/>
      <c r="C321" s="50"/>
      <c r="D321" s="50"/>
      <c r="E321" s="50"/>
      <c r="F321" s="50"/>
      <c r="G321" s="50"/>
      <c r="H321" s="50"/>
      <c r="I321" s="50">
        <v>2</v>
      </c>
      <c r="J321" s="91">
        <v>2</v>
      </c>
      <c r="K321" s="57"/>
      <c r="L321" s="58"/>
      <c r="M321" s="64"/>
      <c r="N321" s="68"/>
      <c r="O321" s="66">
        <v>2</v>
      </c>
      <c r="P321" s="69"/>
      <c r="Q321" s="68"/>
      <c r="R321" s="25"/>
      <c r="S321" s="1"/>
      <c r="T321" s="1"/>
      <c r="U321" s="1"/>
    </row>
    <row r="322" spans="1:21" ht="15.75" customHeight="1" x14ac:dyDescent="0.25">
      <c r="A322" s="49">
        <v>1702</v>
      </c>
      <c r="B322" s="50"/>
      <c r="C322" s="50"/>
      <c r="D322" s="50"/>
      <c r="E322" s="50"/>
      <c r="F322" s="50"/>
      <c r="G322" s="50"/>
      <c r="H322" s="50"/>
      <c r="I322" s="50"/>
      <c r="J322" s="91"/>
      <c r="K322" s="57"/>
      <c r="L322" s="58"/>
      <c r="M322" s="64"/>
      <c r="N322" s="68"/>
      <c r="O322" s="66"/>
      <c r="P322" s="69"/>
      <c r="Q322" s="68"/>
      <c r="R322" s="25"/>
      <c r="S322" s="1"/>
      <c r="T322" s="1"/>
      <c r="U322" s="1"/>
    </row>
    <row r="323" spans="1:21" ht="15.75" customHeight="1" x14ac:dyDescent="0.25">
      <c r="A323" s="49">
        <v>1801</v>
      </c>
      <c r="B323" s="50"/>
      <c r="C323" s="50"/>
      <c r="D323" s="50"/>
      <c r="E323" s="50"/>
      <c r="F323" s="50"/>
      <c r="G323" s="50"/>
      <c r="H323" s="50"/>
      <c r="I323" s="50"/>
      <c r="J323" s="91"/>
      <c r="K323" s="57"/>
      <c r="L323" s="58"/>
      <c r="M323" s="64"/>
      <c r="N323" s="58"/>
      <c r="O323" s="64"/>
      <c r="P323" s="106"/>
      <c r="Q323" s="68"/>
      <c r="R323" s="25"/>
      <c r="S323" s="1"/>
      <c r="T323" s="1"/>
      <c r="U323" s="1"/>
    </row>
    <row r="324" spans="1:21" ht="15.75" customHeight="1" x14ac:dyDescent="0.25">
      <c r="A324" s="49">
        <v>1802</v>
      </c>
      <c r="B324" s="50"/>
      <c r="C324" s="50"/>
      <c r="D324" s="50"/>
      <c r="E324" s="50"/>
      <c r="F324" s="50"/>
      <c r="G324" s="50"/>
      <c r="H324" s="50"/>
      <c r="I324" s="50"/>
      <c r="J324" s="91"/>
      <c r="K324" s="57"/>
      <c r="L324" s="58"/>
      <c r="M324" s="64"/>
      <c r="N324" s="137" t="s">
        <v>42</v>
      </c>
      <c r="O324" s="72">
        <v>14</v>
      </c>
      <c r="P324" s="73">
        <f>J327</f>
        <v>15</v>
      </c>
      <c r="Q324" s="139" t="s">
        <v>10</v>
      </c>
      <c r="R324" s="25"/>
      <c r="S324" s="1"/>
      <c r="T324" s="1"/>
      <c r="U324" s="1"/>
    </row>
    <row r="325" spans="1:21" ht="15.75" customHeight="1" x14ac:dyDescent="0.25">
      <c r="A325" s="49">
        <v>1901</v>
      </c>
      <c r="B325" s="50"/>
      <c r="C325" s="50"/>
      <c r="D325" s="50"/>
      <c r="E325" s="50"/>
      <c r="F325" s="50"/>
      <c r="G325" s="50"/>
      <c r="H325" s="50"/>
      <c r="I325" s="50"/>
      <c r="J325" s="91"/>
      <c r="K325" s="57"/>
      <c r="L325" s="58"/>
      <c r="M325" s="64"/>
      <c r="N325" s="138" t="s">
        <v>43</v>
      </c>
      <c r="O325" s="76">
        <f>IF(O324/B310=0,"",O324/B310)</f>
        <v>0.53846153846153844</v>
      </c>
      <c r="P325" s="77">
        <f>IF(O324/P324=0,"",O324/P324)</f>
        <v>0.93333333333333335</v>
      </c>
      <c r="Q325" s="140" t="s">
        <v>44</v>
      </c>
      <c r="R325" s="25"/>
      <c r="S325" s="1"/>
      <c r="T325" s="1"/>
      <c r="U325" s="1"/>
    </row>
    <row r="326" spans="1:21" ht="15.75" customHeight="1" x14ac:dyDescent="0.25">
      <c r="A326" s="49">
        <v>1902</v>
      </c>
      <c r="B326" s="142"/>
      <c r="C326" s="142"/>
      <c r="D326" s="142"/>
      <c r="E326" s="142"/>
      <c r="F326" s="142"/>
      <c r="G326" s="142"/>
      <c r="H326" s="142"/>
      <c r="I326" s="142"/>
      <c r="J326" s="91"/>
      <c r="K326" s="79"/>
      <c r="L326" s="80"/>
      <c r="M326" s="81"/>
      <c r="N326" s="82"/>
      <c r="O326" s="83"/>
      <c r="P326" s="83"/>
      <c r="Q326" s="84"/>
      <c r="R326" s="25"/>
      <c r="S326" s="1"/>
      <c r="T326" s="1"/>
      <c r="U326" s="1"/>
    </row>
    <row r="327" spans="1:21" ht="18" customHeight="1" x14ac:dyDescent="0.25">
      <c r="A327" s="31"/>
      <c r="B327" s="182" t="s">
        <v>63</v>
      </c>
      <c r="C327" s="182"/>
      <c r="D327" s="182"/>
      <c r="E327" s="182"/>
      <c r="F327" s="182"/>
      <c r="G327" s="182"/>
      <c r="H327" s="182"/>
      <c r="I327" s="182"/>
      <c r="J327" s="141">
        <f>SUM(J314:J323)</f>
        <v>15</v>
      </c>
      <c r="K327" s="86">
        <f>IF(J317=0,"",J317/B310)</f>
        <v>0.34615384615384615</v>
      </c>
      <c r="L327" s="86">
        <f>IF(J327=0,"",J327/B310)</f>
        <v>0.57692307692307687</v>
      </c>
      <c r="M327" s="86">
        <f>IF(J319=0,"",L327-K327)</f>
        <v>0.23076923076923073</v>
      </c>
      <c r="N327" s="1"/>
      <c r="O327" s="25"/>
      <c r="P327" s="26"/>
      <c r="Q327" s="1"/>
      <c r="R327" s="25"/>
      <c r="S327" s="1"/>
      <c r="T327" s="1"/>
      <c r="U327" s="1"/>
    </row>
    <row r="328" spans="1:21" ht="12.75" customHeight="1" x14ac:dyDescent="0.2">
      <c r="K328" s="1"/>
      <c r="L328" s="1"/>
      <c r="M328" s="1"/>
      <c r="N328" s="1"/>
      <c r="O328" s="2"/>
      <c r="P328" s="2"/>
      <c r="Q328" s="1"/>
      <c r="R328" s="1"/>
      <c r="S328" s="1"/>
      <c r="T328" s="1"/>
      <c r="U328" s="1"/>
    </row>
    <row r="329" spans="1:21" ht="12.75" customHeight="1" x14ac:dyDescent="0.2">
      <c r="K329" s="1"/>
      <c r="L329" s="1"/>
      <c r="N329" s="1"/>
      <c r="O329" s="2"/>
      <c r="P329" s="2"/>
      <c r="Q329" s="1"/>
      <c r="R329" s="1"/>
      <c r="S329" s="1"/>
      <c r="T329" s="1"/>
      <c r="U329" s="1"/>
    </row>
    <row r="330" spans="1:21" ht="26.25" customHeight="1" x14ac:dyDescent="0.4">
      <c r="A330" s="154"/>
      <c r="B330" s="179" t="s">
        <v>53</v>
      </c>
      <c r="C330" s="179"/>
      <c r="D330" s="179"/>
      <c r="E330" s="179"/>
      <c r="F330" s="179"/>
      <c r="G330" s="179"/>
      <c r="H330" s="179"/>
      <c r="I330" s="179"/>
      <c r="J330" s="153" t="s">
        <v>39</v>
      </c>
      <c r="K330" s="25"/>
      <c r="L330" s="1"/>
      <c r="M330" s="1"/>
      <c r="N330" s="25"/>
      <c r="O330" s="1"/>
      <c r="P330" s="25"/>
      <c r="Q330" s="25"/>
      <c r="R330" s="25"/>
    </row>
    <row r="331" spans="1:21" ht="20.25" customHeight="1" x14ac:dyDescent="0.2">
      <c r="A331" s="172" t="s">
        <v>9</v>
      </c>
      <c r="B331" s="173" t="s">
        <v>54</v>
      </c>
      <c r="C331" s="174"/>
      <c r="D331" s="174"/>
      <c r="E331" s="174"/>
      <c r="F331" s="174"/>
      <c r="G331" s="174"/>
      <c r="H331" s="174"/>
      <c r="I331" s="175"/>
      <c r="J331" s="176" t="s">
        <v>10</v>
      </c>
      <c r="K331" s="171" t="s">
        <v>2</v>
      </c>
      <c r="L331" s="171" t="s">
        <v>3</v>
      </c>
      <c r="M331" s="178" t="s">
        <v>4</v>
      </c>
      <c r="N331" s="171" t="s">
        <v>5</v>
      </c>
      <c r="O331" s="169" t="s">
        <v>6</v>
      </c>
      <c r="P331" s="169" t="s">
        <v>7</v>
      </c>
      <c r="Q331" s="171" t="s">
        <v>8</v>
      </c>
      <c r="R331" s="25"/>
      <c r="S331" s="1"/>
      <c r="T331" s="1"/>
      <c r="U331" s="1"/>
    </row>
    <row r="332" spans="1:21" ht="15.75" customHeight="1" x14ac:dyDescent="0.25">
      <c r="A332" s="170"/>
      <c r="B332" s="49" t="s">
        <v>55</v>
      </c>
      <c r="C332" s="49" t="s">
        <v>56</v>
      </c>
      <c r="D332" s="49" t="s">
        <v>57</v>
      </c>
      <c r="E332" s="49" t="s">
        <v>58</v>
      </c>
      <c r="F332" s="49" t="s">
        <v>59</v>
      </c>
      <c r="G332" s="49" t="s">
        <v>60</v>
      </c>
      <c r="H332" s="49" t="s">
        <v>61</v>
      </c>
      <c r="I332" s="49" t="s">
        <v>62</v>
      </c>
      <c r="J332" s="177"/>
      <c r="K332" s="170"/>
      <c r="L332" s="170"/>
      <c r="M332" s="170"/>
      <c r="N332" s="170"/>
      <c r="O332" s="170"/>
      <c r="P332" s="170"/>
      <c r="Q332" s="170"/>
      <c r="R332" s="25"/>
      <c r="S332" s="1"/>
      <c r="T332" s="1"/>
      <c r="U332" s="1"/>
    </row>
    <row r="333" spans="1:21" ht="15.75" customHeight="1" x14ac:dyDescent="0.25">
      <c r="A333" s="49">
        <v>1201</v>
      </c>
      <c r="B333" s="50">
        <v>26</v>
      </c>
      <c r="C333" s="50"/>
      <c r="D333" s="50"/>
      <c r="E333" s="50"/>
      <c r="F333" s="50"/>
      <c r="G333" s="50"/>
      <c r="H333" s="50"/>
      <c r="I333" s="50"/>
      <c r="J333" s="91"/>
      <c r="K333" s="51"/>
      <c r="L333" s="52"/>
      <c r="M333" s="53"/>
      <c r="N333" s="54"/>
      <c r="O333" s="55">
        <f>B333</f>
        <v>26</v>
      </c>
      <c r="P333" s="56"/>
      <c r="Q333" s="54"/>
      <c r="R333" s="25"/>
      <c r="S333" s="1"/>
      <c r="T333" s="1"/>
      <c r="U333" s="1"/>
    </row>
    <row r="334" spans="1:21" ht="15.75" customHeight="1" x14ac:dyDescent="0.25">
      <c r="A334" s="49" t="s">
        <v>46</v>
      </c>
      <c r="B334" s="50"/>
      <c r="C334" s="50">
        <v>17</v>
      </c>
      <c r="D334" s="50"/>
      <c r="E334" s="50"/>
      <c r="F334" s="50"/>
      <c r="G334" s="50"/>
      <c r="H334" s="50"/>
      <c r="I334" s="50"/>
      <c r="J334" s="91"/>
      <c r="K334" s="57"/>
      <c r="L334" s="58"/>
      <c r="M334" s="59"/>
      <c r="N334" s="60">
        <f>IF(C334=0,"",C334/B333)</f>
        <v>0.65384615384615385</v>
      </c>
      <c r="O334" s="61">
        <v>20</v>
      </c>
      <c r="P334" s="62">
        <f t="shared" ref="P334:P340" si="38">IF(O334=0,"",O334/O333)</f>
        <v>0.76923076923076927</v>
      </c>
      <c r="Q334" s="62">
        <f t="shared" ref="Q334:Q340" si="39">IF(O334=0,"",100%-P334)</f>
        <v>0.23076923076923073</v>
      </c>
      <c r="R334" s="25"/>
      <c r="S334" s="1"/>
      <c r="T334" s="1"/>
      <c r="U334" s="1"/>
    </row>
    <row r="335" spans="1:21" ht="15.75" customHeight="1" x14ac:dyDescent="0.25">
      <c r="A335" s="49">
        <v>1301</v>
      </c>
      <c r="B335" s="50"/>
      <c r="C335" s="50"/>
      <c r="D335" s="50">
        <v>17</v>
      </c>
      <c r="E335" s="50"/>
      <c r="F335" s="50"/>
      <c r="G335" s="50"/>
      <c r="H335" s="50"/>
      <c r="I335" s="50"/>
      <c r="J335" s="91"/>
      <c r="K335" s="57"/>
      <c r="L335" s="58"/>
      <c r="M335" s="59"/>
      <c r="N335" s="60">
        <f>IF(D335=0,"",D335/C334)</f>
        <v>1</v>
      </c>
      <c r="O335" s="61">
        <v>19</v>
      </c>
      <c r="P335" s="62">
        <f t="shared" si="38"/>
        <v>0.95</v>
      </c>
      <c r="Q335" s="62">
        <f t="shared" si="39"/>
        <v>5.0000000000000044E-2</v>
      </c>
      <c r="R335" s="63">
        <f>O335/O333</f>
        <v>0.73076923076923073</v>
      </c>
      <c r="S335" s="1"/>
      <c r="T335" s="1"/>
      <c r="U335" s="1"/>
    </row>
    <row r="336" spans="1:21" ht="15.75" customHeight="1" x14ac:dyDescent="0.25">
      <c r="A336" s="49">
        <v>1302</v>
      </c>
      <c r="B336" s="50"/>
      <c r="C336" s="50"/>
      <c r="D336" s="50"/>
      <c r="E336" s="50">
        <v>17</v>
      </c>
      <c r="F336" s="50"/>
      <c r="G336" s="50"/>
      <c r="H336" s="50"/>
      <c r="I336" s="50"/>
      <c r="J336" s="91"/>
      <c r="K336" s="57"/>
      <c r="L336" s="58"/>
      <c r="M336" s="59"/>
      <c r="N336" s="60">
        <f>IF(E336=0,"",E336/D335)</f>
        <v>1</v>
      </c>
      <c r="O336" s="61">
        <v>19</v>
      </c>
      <c r="P336" s="62">
        <f t="shared" si="38"/>
        <v>1</v>
      </c>
      <c r="Q336" s="62">
        <f t="shared" si="39"/>
        <v>0</v>
      </c>
      <c r="R336" s="25"/>
      <c r="S336" s="1"/>
      <c r="T336" s="1"/>
      <c r="U336" s="1"/>
    </row>
    <row r="337" spans="1:21" ht="15.75" customHeight="1" x14ac:dyDescent="0.25">
      <c r="A337" s="49">
        <v>1401</v>
      </c>
      <c r="B337" s="50"/>
      <c r="C337" s="50"/>
      <c r="D337" s="50"/>
      <c r="E337" s="50"/>
      <c r="F337" s="50">
        <v>15</v>
      </c>
      <c r="G337" s="50"/>
      <c r="H337" s="50"/>
      <c r="I337" s="50"/>
      <c r="J337" s="91"/>
      <c r="K337" s="57"/>
      <c r="L337" s="58"/>
      <c r="M337" s="59"/>
      <c r="N337" s="60">
        <f>IF(F337=0,"",F337/E336)</f>
        <v>0.88235294117647056</v>
      </c>
      <c r="O337" s="61">
        <v>18</v>
      </c>
      <c r="P337" s="62">
        <f t="shared" si="38"/>
        <v>0.94736842105263153</v>
      </c>
      <c r="Q337" s="62">
        <f t="shared" si="39"/>
        <v>5.2631578947368474E-2</v>
      </c>
      <c r="R337" s="25"/>
      <c r="S337" s="1"/>
      <c r="T337" s="1"/>
      <c r="U337" s="1"/>
    </row>
    <row r="338" spans="1:21" ht="15.75" customHeight="1" x14ac:dyDescent="0.25">
      <c r="A338" s="49">
        <v>1402</v>
      </c>
      <c r="B338" s="50"/>
      <c r="C338" s="50"/>
      <c r="D338" s="50"/>
      <c r="E338" s="50"/>
      <c r="F338" s="50"/>
      <c r="G338" s="50">
        <v>14</v>
      </c>
      <c r="H338" s="50"/>
      <c r="I338" s="50"/>
      <c r="J338" s="91"/>
      <c r="K338" s="57"/>
      <c r="L338" s="58"/>
      <c r="M338" s="59"/>
      <c r="N338" s="60">
        <f>IF(G338=0,"",G338/F337)</f>
        <v>0.93333333333333335</v>
      </c>
      <c r="O338" s="61">
        <v>18</v>
      </c>
      <c r="P338" s="62">
        <f t="shared" si="38"/>
        <v>1</v>
      </c>
      <c r="Q338" s="62">
        <f t="shared" si="39"/>
        <v>0</v>
      </c>
      <c r="R338" s="25"/>
      <c r="S338" s="1"/>
      <c r="T338" s="1"/>
      <c r="U338" s="1"/>
    </row>
    <row r="339" spans="1:21" ht="15.75" customHeight="1" x14ac:dyDescent="0.25">
      <c r="A339" s="49">
        <v>1501</v>
      </c>
      <c r="B339" s="50"/>
      <c r="C339" s="50"/>
      <c r="D339" s="50"/>
      <c r="E339" s="50"/>
      <c r="F339" s="50"/>
      <c r="G339" s="50"/>
      <c r="H339" s="50">
        <v>14</v>
      </c>
      <c r="I339" s="50"/>
      <c r="J339" s="91"/>
      <c r="K339" s="57"/>
      <c r="L339" s="58"/>
      <c r="M339" s="59"/>
      <c r="N339" s="60">
        <f>IF(H339=0,"",H339/G338)</f>
        <v>1</v>
      </c>
      <c r="O339" s="61">
        <v>17</v>
      </c>
      <c r="P339" s="62">
        <f t="shared" si="38"/>
        <v>0.94444444444444442</v>
      </c>
      <c r="Q339" s="62">
        <f t="shared" si="39"/>
        <v>5.555555555555558E-2</v>
      </c>
      <c r="R339" s="25"/>
      <c r="S339" s="1"/>
      <c r="T339" s="1"/>
      <c r="U339" s="1"/>
    </row>
    <row r="340" spans="1:21" ht="15.75" customHeight="1" x14ac:dyDescent="0.25">
      <c r="A340" s="49">
        <v>1502</v>
      </c>
      <c r="B340" s="50"/>
      <c r="C340" s="50"/>
      <c r="D340" s="50"/>
      <c r="E340" s="50"/>
      <c r="F340" s="50"/>
      <c r="G340" s="50"/>
      <c r="H340" s="50"/>
      <c r="I340" s="50">
        <v>14</v>
      </c>
      <c r="J340" s="91">
        <v>8</v>
      </c>
      <c r="K340" s="57"/>
      <c r="L340" s="58"/>
      <c r="M340" s="59"/>
      <c r="N340" s="60">
        <f>IF(I340=0,"",I340/H339)</f>
        <v>1</v>
      </c>
      <c r="O340" s="61">
        <v>16</v>
      </c>
      <c r="P340" s="62">
        <f t="shared" si="38"/>
        <v>0.94117647058823528</v>
      </c>
      <c r="Q340" s="62">
        <f t="shared" si="39"/>
        <v>5.8823529411764719E-2</v>
      </c>
      <c r="R340" s="25"/>
      <c r="S340" s="1"/>
      <c r="T340" s="1"/>
      <c r="U340" s="1"/>
    </row>
    <row r="341" spans="1:21" ht="15.75" customHeight="1" x14ac:dyDescent="0.25">
      <c r="A341" s="49">
        <v>1601</v>
      </c>
      <c r="B341" s="50"/>
      <c r="C341" s="50"/>
      <c r="D341" s="50"/>
      <c r="E341" s="50"/>
      <c r="F341" s="50"/>
      <c r="G341" s="50"/>
      <c r="H341" s="50"/>
      <c r="I341" s="50">
        <v>6</v>
      </c>
      <c r="J341" s="91">
        <v>6</v>
      </c>
      <c r="K341" s="57"/>
      <c r="L341" s="58"/>
      <c r="M341" s="58"/>
      <c r="N341" s="68"/>
      <c r="O341" s="61">
        <v>8</v>
      </c>
      <c r="P341" s="69"/>
      <c r="Q341" s="68"/>
      <c r="R341" s="25"/>
      <c r="S341" s="1"/>
      <c r="T341" s="1"/>
      <c r="U341" s="1"/>
    </row>
    <row r="342" spans="1:21" ht="15.75" customHeight="1" x14ac:dyDescent="0.25">
      <c r="A342" s="49">
        <v>1602</v>
      </c>
      <c r="B342" s="50"/>
      <c r="C342" s="50"/>
      <c r="D342" s="50"/>
      <c r="E342" s="50"/>
      <c r="F342" s="50"/>
      <c r="G342" s="50"/>
      <c r="H342" s="50"/>
      <c r="I342" s="50">
        <v>3</v>
      </c>
      <c r="J342" s="91">
        <v>3</v>
      </c>
      <c r="K342" s="57"/>
      <c r="L342" s="58"/>
      <c r="M342" s="58"/>
      <c r="N342" s="68"/>
      <c r="O342" s="61">
        <v>4</v>
      </c>
      <c r="P342" s="69"/>
      <c r="Q342" s="68"/>
      <c r="R342" s="25"/>
      <c r="S342" s="1"/>
      <c r="T342" s="1"/>
      <c r="U342" s="1"/>
    </row>
    <row r="343" spans="1:21" ht="15.75" customHeight="1" x14ac:dyDescent="0.25">
      <c r="A343" s="49">
        <v>1701</v>
      </c>
      <c r="B343" s="50"/>
      <c r="C343" s="50"/>
      <c r="D343" s="50"/>
      <c r="E343" s="50"/>
      <c r="F343" s="50"/>
      <c r="G343" s="50"/>
      <c r="H343" s="50"/>
      <c r="I343" s="50">
        <v>1</v>
      </c>
      <c r="J343" s="91">
        <v>1</v>
      </c>
      <c r="K343" s="57"/>
      <c r="L343" s="58"/>
      <c r="M343" s="58"/>
      <c r="N343" s="68"/>
      <c r="O343" s="66">
        <v>1</v>
      </c>
      <c r="P343" s="69"/>
      <c r="Q343" s="68"/>
      <c r="R343" s="25"/>
      <c r="S343" s="1"/>
      <c r="T343" s="1"/>
      <c r="U343" s="1"/>
    </row>
    <row r="344" spans="1:21" ht="15.75" customHeight="1" x14ac:dyDescent="0.25">
      <c r="A344" s="49">
        <v>1702</v>
      </c>
      <c r="B344" s="50"/>
      <c r="C344" s="50"/>
      <c r="D344" s="50"/>
      <c r="E344" s="50"/>
      <c r="F344" s="50"/>
      <c r="G344" s="50"/>
      <c r="H344" s="50"/>
      <c r="I344" s="50"/>
      <c r="J344" s="91"/>
      <c r="K344" s="57"/>
      <c r="L344" s="58"/>
      <c r="M344" s="58"/>
      <c r="N344" s="68"/>
      <c r="O344" s="66"/>
      <c r="P344" s="69"/>
      <c r="Q344" s="68"/>
      <c r="R344" s="25"/>
      <c r="S344" s="1"/>
      <c r="T344" s="1"/>
      <c r="U344" s="1"/>
    </row>
    <row r="345" spans="1:21" ht="15.75" customHeight="1" x14ac:dyDescent="0.25">
      <c r="A345" s="49">
        <v>1801</v>
      </c>
      <c r="B345" s="50"/>
      <c r="C345" s="50"/>
      <c r="D345" s="50"/>
      <c r="E345" s="50"/>
      <c r="F345" s="50"/>
      <c r="G345" s="50"/>
      <c r="H345" s="50"/>
      <c r="I345" s="50"/>
      <c r="J345" s="91"/>
      <c r="K345" s="57"/>
      <c r="L345" s="58"/>
      <c r="M345" s="64"/>
      <c r="N345" s="68"/>
      <c r="O345" s="66"/>
      <c r="P345" s="69"/>
      <c r="Q345" s="68"/>
      <c r="R345" s="25"/>
      <c r="S345" s="1"/>
      <c r="T345" s="1"/>
      <c r="U345" s="1"/>
    </row>
    <row r="346" spans="1:21" ht="15.75" customHeight="1" x14ac:dyDescent="0.25">
      <c r="A346" s="49">
        <v>1802</v>
      </c>
      <c r="B346" s="50"/>
      <c r="C346" s="50"/>
      <c r="D346" s="50"/>
      <c r="E346" s="50"/>
      <c r="F346" s="50"/>
      <c r="G346" s="50"/>
      <c r="H346" s="50"/>
      <c r="I346" s="50"/>
      <c r="J346" s="91"/>
      <c r="K346" s="57"/>
      <c r="L346" s="58"/>
      <c r="M346" s="64"/>
      <c r="N346" s="58"/>
      <c r="O346" s="64"/>
      <c r="P346" s="106"/>
      <c r="Q346" s="68"/>
      <c r="R346" s="25"/>
      <c r="S346" s="1"/>
      <c r="T346" s="1"/>
      <c r="U346" s="1"/>
    </row>
    <row r="347" spans="1:21" ht="15.75" customHeight="1" x14ac:dyDescent="0.25">
      <c r="A347" s="49">
        <v>1901</v>
      </c>
      <c r="B347" s="50"/>
      <c r="C347" s="50"/>
      <c r="D347" s="50"/>
      <c r="E347" s="50"/>
      <c r="F347" s="50"/>
      <c r="G347" s="50"/>
      <c r="H347" s="50"/>
      <c r="I347" s="50"/>
      <c r="J347" s="91"/>
      <c r="K347" s="57"/>
      <c r="L347" s="58"/>
      <c r="M347" s="64"/>
      <c r="N347" s="137" t="s">
        <v>42</v>
      </c>
      <c r="O347" s="72">
        <v>16</v>
      </c>
      <c r="P347" s="73">
        <f>J350</f>
        <v>18</v>
      </c>
      <c r="Q347" s="139" t="s">
        <v>10</v>
      </c>
      <c r="R347" s="25"/>
      <c r="S347" s="1"/>
      <c r="T347" s="1"/>
      <c r="U347" s="1"/>
    </row>
    <row r="348" spans="1:21" ht="15.75" customHeight="1" x14ac:dyDescent="0.25">
      <c r="A348" s="49">
        <v>1902</v>
      </c>
      <c r="B348" s="50"/>
      <c r="C348" s="50"/>
      <c r="D348" s="50"/>
      <c r="E348" s="50"/>
      <c r="F348" s="50"/>
      <c r="G348" s="50"/>
      <c r="H348" s="50"/>
      <c r="I348" s="50"/>
      <c r="J348" s="91"/>
      <c r="K348" s="57"/>
      <c r="L348" s="58"/>
      <c r="M348" s="64"/>
      <c r="N348" s="138" t="s">
        <v>43</v>
      </c>
      <c r="O348" s="76">
        <f>IF(O347/B333=0,"",O347/B333)</f>
        <v>0.61538461538461542</v>
      </c>
      <c r="P348" s="77">
        <f>IF(O347/P347=0,"",O347/P347)</f>
        <v>0.88888888888888884</v>
      </c>
      <c r="Q348" s="140" t="s">
        <v>44</v>
      </c>
      <c r="R348" s="25"/>
      <c r="S348" s="1"/>
      <c r="T348" s="1"/>
      <c r="U348" s="1"/>
    </row>
    <row r="349" spans="1:21" ht="15.75" customHeight="1" x14ac:dyDescent="0.25">
      <c r="A349" s="49">
        <v>2001</v>
      </c>
      <c r="B349" s="142"/>
      <c r="C349" s="142"/>
      <c r="D349" s="142"/>
      <c r="E349" s="142"/>
      <c r="F349" s="142"/>
      <c r="G349" s="142"/>
      <c r="H349" s="142"/>
      <c r="I349" s="142"/>
      <c r="J349" s="91"/>
      <c r="K349" s="79"/>
      <c r="L349" s="80"/>
      <c r="M349" s="81"/>
      <c r="N349" s="82"/>
      <c r="O349" s="83"/>
      <c r="P349" s="83"/>
      <c r="Q349" s="84"/>
      <c r="R349" s="25"/>
      <c r="S349" s="1"/>
      <c r="T349" s="1"/>
      <c r="U349" s="1"/>
    </row>
    <row r="350" spans="1:21" ht="18" customHeight="1" x14ac:dyDescent="0.25">
      <c r="A350" s="31"/>
      <c r="B350" s="182" t="s">
        <v>63</v>
      </c>
      <c r="C350" s="182"/>
      <c r="D350" s="182"/>
      <c r="E350" s="182"/>
      <c r="F350" s="182"/>
      <c r="G350" s="182"/>
      <c r="H350" s="182"/>
      <c r="I350" s="182"/>
      <c r="J350" s="141">
        <f>SUM(J337:J346)</f>
        <v>18</v>
      </c>
      <c r="K350" s="86">
        <f>IF(J340=0,"",J340/B333)</f>
        <v>0.30769230769230771</v>
      </c>
      <c r="L350" s="86">
        <f>IF(J350=0,"",J350/B333)</f>
        <v>0.69230769230769229</v>
      </c>
      <c r="M350" s="86">
        <f>IF(J342=0,"",L350-K350)</f>
        <v>0.38461538461538458</v>
      </c>
      <c r="N350" s="1"/>
      <c r="O350" s="25"/>
      <c r="P350" s="26"/>
      <c r="Q350" s="1"/>
      <c r="R350" s="25"/>
      <c r="S350" s="1"/>
      <c r="T350" s="1"/>
      <c r="U350" s="1"/>
    </row>
    <row r="351" spans="1:21" ht="12.75" customHeight="1" x14ac:dyDescent="0.2">
      <c r="K351" s="1"/>
      <c r="L351" s="1"/>
      <c r="N351" s="1"/>
      <c r="O351" s="2"/>
      <c r="P351" s="2"/>
      <c r="Q351" s="1"/>
      <c r="R351" s="1"/>
      <c r="S351" s="1"/>
      <c r="T351" s="1"/>
      <c r="U351" s="1"/>
    </row>
    <row r="352" spans="1:21" ht="12.75" customHeight="1" x14ac:dyDescent="0.2">
      <c r="K352" s="1"/>
      <c r="L352" s="1"/>
      <c r="N352" s="1"/>
      <c r="O352" s="2"/>
      <c r="P352" s="2"/>
      <c r="Q352" s="1"/>
      <c r="R352" s="1"/>
      <c r="S352" s="1"/>
      <c r="T352" s="1"/>
      <c r="U352" s="1"/>
    </row>
    <row r="353" spans="1:18" ht="26.25" customHeight="1" x14ac:dyDescent="0.4">
      <c r="A353" s="154"/>
      <c r="B353" s="179" t="s">
        <v>53</v>
      </c>
      <c r="C353" s="179"/>
      <c r="D353" s="179"/>
      <c r="E353" s="179"/>
      <c r="F353" s="179"/>
      <c r="G353" s="179"/>
      <c r="H353" s="179"/>
      <c r="I353" s="179"/>
      <c r="J353" s="153" t="s">
        <v>46</v>
      </c>
      <c r="K353" s="25"/>
      <c r="L353" s="1"/>
      <c r="M353" s="1"/>
      <c r="N353" s="25"/>
      <c r="O353" s="1"/>
      <c r="P353" s="25"/>
      <c r="Q353" s="25"/>
      <c r="R353" s="25"/>
    </row>
    <row r="354" spans="1:18" ht="20.25" x14ac:dyDescent="0.2">
      <c r="A354" s="172" t="s">
        <v>9</v>
      </c>
      <c r="B354" s="173" t="s">
        <v>54</v>
      </c>
      <c r="C354" s="174"/>
      <c r="D354" s="174"/>
      <c r="E354" s="174"/>
      <c r="F354" s="174"/>
      <c r="G354" s="174"/>
      <c r="H354" s="174"/>
      <c r="I354" s="175"/>
      <c r="J354" s="176" t="s">
        <v>10</v>
      </c>
      <c r="K354" s="171" t="s">
        <v>2</v>
      </c>
      <c r="L354" s="171" t="s">
        <v>3</v>
      </c>
      <c r="M354" s="178" t="s">
        <v>4</v>
      </c>
      <c r="N354" s="171" t="s">
        <v>5</v>
      </c>
      <c r="O354" s="169" t="s">
        <v>6</v>
      </c>
      <c r="P354" s="169" t="s">
        <v>7</v>
      </c>
      <c r="Q354" s="171" t="s">
        <v>8</v>
      </c>
      <c r="R354" s="25"/>
    </row>
    <row r="355" spans="1:18" ht="15.75" x14ac:dyDescent="0.25">
      <c r="A355" s="170"/>
      <c r="B355" s="49" t="s">
        <v>55</v>
      </c>
      <c r="C355" s="49" t="s">
        <v>56</v>
      </c>
      <c r="D355" s="49" t="s">
        <v>57</v>
      </c>
      <c r="E355" s="49" t="s">
        <v>58</v>
      </c>
      <c r="F355" s="49" t="s">
        <v>59</v>
      </c>
      <c r="G355" s="49" t="s">
        <v>60</v>
      </c>
      <c r="H355" s="49" t="s">
        <v>61</v>
      </c>
      <c r="I355" s="49" t="s">
        <v>62</v>
      </c>
      <c r="J355" s="177"/>
      <c r="K355" s="170"/>
      <c r="L355" s="170"/>
      <c r="M355" s="170"/>
      <c r="N355" s="170"/>
      <c r="O355" s="170"/>
      <c r="P355" s="170"/>
      <c r="Q355" s="170"/>
      <c r="R355" s="25"/>
    </row>
    <row r="356" spans="1:18" ht="15.75" customHeight="1" x14ac:dyDescent="0.25">
      <c r="A356" s="49" t="s">
        <v>46</v>
      </c>
      <c r="B356" s="50">
        <v>24</v>
      </c>
      <c r="C356" s="50"/>
      <c r="D356" s="50"/>
      <c r="E356" s="50"/>
      <c r="F356" s="50"/>
      <c r="G356" s="50"/>
      <c r="H356" s="50"/>
      <c r="I356" s="50"/>
      <c r="J356" s="91"/>
      <c r="K356" s="51"/>
      <c r="L356" s="52"/>
      <c r="M356" s="53"/>
      <c r="N356" s="54"/>
      <c r="O356" s="55">
        <f>B356</f>
        <v>24</v>
      </c>
      <c r="P356" s="56"/>
      <c r="Q356" s="54"/>
      <c r="R356" s="25"/>
    </row>
    <row r="357" spans="1:18" ht="15.75" customHeight="1" x14ac:dyDescent="0.25">
      <c r="A357" s="49">
        <v>1301</v>
      </c>
      <c r="B357" s="50"/>
      <c r="C357" s="50">
        <v>18</v>
      </c>
      <c r="D357" s="50"/>
      <c r="E357" s="50"/>
      <c r="F357" s="50"/>
      <c r="G357" s="50"/>
      <c r="H357" s="50"/>
      <c r="I357" s="50"/>
      <c r="J357" s="91"/>
      <c r="K357" s="57"/>
      <c r="L357" s="58"/>
      <c r="M357" s="59"/>
      <c r="N357" s="60">
        <f>IF(C357=0,"",C357/B356)</f>
        <v>0.75</v>
      </c>
      <c r="O357" s="61">
        <v>18</v>
      </c>
      <c r="P357" s="62">
        <f t="shared" ref="P357:P363" si="40">IF(O357=0,"",O357/O356)</f>
        <v>0.75</v>
      </c>
      <c r="Q357" s="62">
        <f t="shared" ref="Q357:Q363" si="41">IF(O357=0,"",100%-P357)</f>
        <v>0.25</v>
      </c>
      <c r="R357" s="25"/>
    </row>
    <row r="358" spans="1:18" ht="15.75" customHeight="1" x14ac:dyDescent="0.25">
      <c r="A358" s="49">
        <v>1302</v>
      </c>
      <c r="B358" s="50"/>
      <c r="C358" s="50"/>
      <c r="D358" s="50">
        <v>17</v>
      </c>
      <c r="E358" s="50"/>
      <c r="F358" s="50"/>
      <c r="G358" s="50"/>
      <c r="H358" s="50"/>
      <c r="I358" s="50"/>
      <c r="J358" s="91"/>
      <c r="K358" s="57"/>
      <c r="L358" s="58"/>
      <c r="M358" s="59"/>
      <c r="N358" s="60">
        <f>IF(D358=0,"",D358/C357)</f>
        <v>0.94444444444444442</v>
      </c>
      <c r="O358" s="61">
        <v>18</v>
      </c>
      <c r="P358" s="62">
        <f t="shared" si="40"/>
        <v>1</v>
      </c>
      <c r="Q358" s="62">
        <f t="shared" si="41"/>
        <v>0</v>
      </c>
      <c r="R358" s="63">
        <f>O358/O356</f>
        <v>0.75</v>
      </c>
    </row>
    <row r="359" spans="1:18" ht="15.75" customHeight="1" x14ac:dyDescent="0.25">
      <c r="A359" s="49">
        <v>1401</v>
      </c>
      <c r="B359" s="50"/>
      <c r="C359" s="50"/>
      <c r="D359" s="50"/>
      <c r="E359" s="50">
        <v>14</v>
      </c>
      <c r="F359" s="50"/>
      <c r="G359" s="50"/>
      <c r="H359" s="50"/>
      <c r="I359" s="50"/>
      <c r="J359" s="91"/>
      <c r="K359" s="57"/>
      <c r="L359" s="58"/>
      <c r="M359" s="59"/>
      <c r="N359" s="60">
        <f>IF(E359=0,"",E359/D358)</f>
        <v>0.82352941176470584</v>
      </c>
      <c r="O359" s="61">
        <v>16</v>
      </c>
      <c r="P359" s="62">
        <f t="shared" si="40"/>
        <v>0.88888888888888884</v>
      </c>
      <c r="Q359" s="62">
        <f t="shared" si="41"/>
        <v>0.11111111111111116</v>
      </c>
      <c r="R359" s="25"/>
    </row>
    <row r="360" spans="1:18" ht="15.75" customHeight="1" x14ac:dyDescent="0.25">
      <c r="A360" s="49">
        <v>1402</v>
      </c>
      <c r="B360" s="50"/>
      <c r="C360" s="50"/>
      <c r="D360" s="50"/>
      <c r="E360" s="50"/>
      <c r="F360" s="50">
        <v>13</v>
      </c>
      <c r="G360" s="50"/>
      <c r="H360" s="50"/>
      <c r="I360" s="50"/>
      <c r="J360" s="91"/>
      <c r="K360" s="57"/>
      <c r="L360" s="58"/>
      <c r="M360" s="59"/>
      <c r="N360" s="60">
        <f>IF(F360=0,"",F360/E359)</f>
        <v>0.9285714285714286</v>
      </c>
      <c r="O360" s="61">
        <v>15</v>
      </c>
      <c r="P360" s="62">
        <f t="shared" si="40"/>
        <v>0.9375</v>
      </c>
      <c r="Q360" s="62">
        <f t="shared" si="41"/>
        <v>6.25E-2</v>
      </c>
      <c r="R360" s="25"/>
    </row>
    <row r="361" spans="1:18" ht="15.75" customHeight="1" x14ac:dyDescent="0.25">
      <c r="A361" s="49">
        <v>1501</v>
      </c>
      <c r="B361" s="50"/>
      <c r="C361" s="50"/>
      <c r="D361" s="50"/>
      <c r="E361" s="50"/>
      <c r="F361" s="50"/>
      <c r="G361" s="50">
        <v>13</v>
      </c>
      <c r="H361" s="50"/>
      <c r="I361" s="50"/>
      <c r="J361" s="91"/>
      <c r="K361" s="57"/>
      <c r="L361" s="58"/>
      <c r="M361" s="59"/>
      <c r="N361" s="60">
        <f>IF(G361=0,"",G361/F360)</f>
        <v>1</v>
      </c>
      <c r="O361" s="61">
        <v>15</v>
      </c>
      <c r="P361" s="62">
        <f t="shared" si="40"/>
        <v>1</v>
      </c>
      <c r="Q361" s="62">
        <f t="shared" si="41"/>
        <v>0</v>
      </c>
      <c r="R361" s="25"/>
    </row>
    <row r="362" spans="1:18" ht="15.75" customHeight="1" x14ac:dyDescent="0.25">
      <c r="A362" s="49">
        <v>1502</v>
      </c>
      <c r="B362" s="50"/>
      <c r="C362" s="50"/>
      <c r="D362" s="50"/>
      <c r="E362" s="50"/>
      <c r="F362" s="50"/>
      <c r="G362" s="50"/>
      <c r="H362" s="50">
        <v>13</v>
      </c>
      <c r="I362" s="50"/>
      <c r="J362" s="91"/>
      <c r="K362" s="57"/>
      <c r="L362" s="58"/>
      <c r="M362" s="59"/>
      <c r="N362" s="60">
        <f>IF(H362=0,"",H362/G361)</f>
        <v>1</v>
      </c>
      <c r="O362" s="61">
        <v>15</v>
      </c>
      <c r="P362" s="62">
        <f t="shared" si="40"/>
        <v>1</v>
      </c>
      <c r="Q362" s="62">
        <f t="shared" si="41"/>
        <v>0</v>
      </c>
      <c r="R362" s="25"/>
    </row>
    <row r="363" spans="1:18" ht="15.75" customHeight="1" x14ac:dyDescent="0.25">
      <c r="A363" s="49">
        <v>1601</v>
      </c>
      <c r="B363" s="50"/>
      <c r="C363" s="50"/>
      <c r="D363" s="50"/>
      <c r="E363" s="50"/>
      <c r="F363" s="50"/>
      <c r="G363" s="50"/>
      <c r="H363" s="50"/>
      <c r="I363" s="50">
        <v>8</v>
      </c>
      <c r="J363" s="91">
        <v>8</v>
      </c>
      <c r="K363" s="57"/>
      <c r="L363" s="58"/>
      <c r="M363" s="59"/>
      <c r="N363" s="60">
        <f>IF(I363=0,"",I363/H362)</f>
        <v>0.61538461538461542</v>
      </c>
      <c r="O363" s="61">
        <v>13</v>
      </c>
      <c r="P363" s="62">
        <f t="shared" si="40"/>
        <v>0.8666666666666667</v>
      </c>
      <c r="Q363" s="62">
        <f t="shared" si="41"/>
        <v>0.1333333333333333</v>
      </c>
      <c r="R363" s="25"/>
    </row>
    <row r="364" spans="1:18" ht="15.75" customHeight="1" x14ac:dyDescent="0.25">
      <c r="A364" s="49">
        <v>1602</v>
      </c>
      <c r="B364" s="50"/>
      <c r="C364" s="50"/>
      <c r="D364" s="50"/>
      <c r="E364" s="50"/>
      <c r="F364" s="50"/>
      <c r="G364" s="50"/>
      <c r="H364" s="50"/>
      <c r="I364" s="50">
        <v>5</v>
      </c>
      <c r="J364" s="91">
        <v>4</v>
      </c>
      <c r="K364" s="57"/>
      <c r="L364" s="58"/>
      <c r="M364" s="58"/>
      <c r="N364" s="68"/>
      <c r="O364" s="61">
        <v>6</v>
      </c>
      <c r="P364" s="69"/>
      <c r="Q364" s="68"/>
      <c r="R364" s="25"/>
    </row>
    <row r="365" spans="1:18" ht="15.75" customHeight="1" x14ac:dyDescent="0.25">
      <c r="A365" s="49">
        <v>1701</v>
      </c>
      <c r="B365" s="50"/>
      <c r="C365" s="50"/>
      <c r="D365" s="50"/>
      <c r="E365" s="50"/>
      <c r="F365" s="50"/>
      <c r="G365" s="50"/>
      <c r="H365" s="50"/>
      <c r="I365" s="50">
        <v>2</v>
      </c>
      <c r="J365" s="91">
        <v>2</v>
      </c>
      <c r="K365" s="57"/>
      <c r="L365" s="58"/>
      <c r="M365" s="58"/>
      <c r="N365" s="68"/>
      <c r="O365" s="61">
        <v>4</v>
      </c>
      <c r="P365" s="69"/>
      <c r="Q365" s="68"/>
      <c r="R365" s="25"/>
    </row>
    <row r="366" spans="1:18" ht="15.75" customHeight="1" x14ac:dyDescent="0.25">
      <c r="A366" s="49">
        <v>1702</v>
      </c>
      <c r="B366" s="50"/>
      <c r="C366" s="50"/>
      <c r="D366" s="50"/>
      <c r="E366" s="50"/>
      <c r="F366" s="50"/>
      <c r="G366" s="50"/>
      <c r="H366" s="50"/>
      <c r="I366" s="50">
        <v>2</v>
      </c>
      <c r="J366" s="91">
        <v>2</v>
      </c>
      <c r="K366" s="57"/>
      <c r="L366" s="58"/>
      <c r="M366" s="58"/>
      <c r="N366" s="68"/>
      <c r="O366" s="66">
        <v>2</v>
      </c>
      <c r="P366" s="69"/>
      <c r="Q366" s="68"/>
      <c r="R366" s="25"/>
    </row>
    <row r="367" spans="1:18" ht="15.75" customHeight="1" x14ac:dyDescent="0.25">
      <c r="A367" s="49">
        <v>1801</v>
      </c>
      <c r="B367" s="50"/>
      <c r="C367" s="50"/>
      <c r="D367" s="50"/>
      <c r="E367" s="50"/>
      <c r="F367" s="50"/>
      <c r="G367" s="50"/>
      <c r="H367" s="50"/>
      <c r="I367" s="50"/>
      <c r="J367" s="91"/>
      <c r="K367" s="57"/>
      <c r="L367" s="58"/>
      <c r="M367" s="64"/>
      <c r="N367" s="68"/>
      <c r="O367" s="66"/>
      <c r="P367" s="69"/>
      <c r="Q367" s="68"/>
      <c r="R367" s="25"/>
    </row>
    <row r="368" spans="1:18" ht="15.75" customHeight="1" x14ac:dyDescent="0.25">
      <c r="A368" s="49">
        <v>1802</v>
      </c>
      <c r="B368" s="50"/>
      <c r="C368" s="50"/>
      <c r="D368" s="50"/>
      <c r="E368" s="50"/>
      <c r="F368" s="50"/>
      <c r="G368" s="50"/>
      <c r="H368" s="50"/>
      <c r="I368" s="50"/>
      <c r="J368" s="91"/>
      <c r="K368" s="57"/>
      <c r="L368" s="58"/>
      <c r="M368" s="64"/>
      <c r="N368" s="68"/>
      <c r="O368" s="66"/>
      <c r="P368" s="69"/>
      <c r="Q368" s="68"/>
      <c r="R368" s="25"/>
    </row>
    <row r="369" spans="1:18" ht="15.75" customHeight="1" x14ac:dyDescent="0.25">
      <c r="A369" s="49">
        <v>1901</v>
      </c>
      <c r="B369" s="50"/>
      <c r="C369" s="50"/>
      <c r="D369" s="50"/>
      <c r="E369" s="50"/>
      <c r="F369" s="50"/>
      <c r="G369" s="50"/>
      <c r="H369" s="50"/>
      <c r="I369" s="50"/>
      <c r="J369" s="91"/>
      <c r="K369" s="57"/>
      <c r="L369" s="58"/>
      <c r="M369" s="64"/>
      <c r="N369" s="58"/>
      <c r="O369" s="64"/>
      <c r="P369" s="106"/>
      <c r="Q369" s="68"/>
      <c r="R369" s="25"/>
    </row>
    <row r="370" spans="1:18" ht="15.75" customHeight="1" x14ac:dyDescent="0.25">
      <c r="A370" s="49">
        <v>1902</v>
      </c>
      <c r="B370" s="50"/>
      <c r="C370" s="50"/>
      <c r="D370" s="50"/>
      <c r="E370" s="50"/>
      <c r="F370" s="50"/>
      <c r="G370" s="50"/>
      <c r="H370" s="50"/>
      <c r="I370" s="50"/>
      <c r="J370" s="91"/>
      <c r="K370" s="57"/>
      <c r="L370" s="58"/>
      <c r="M370" s="64"/>
      <c r="N370" s="137" t="s">
        <v>42</v>
      </c>
      <c r="O370" s="72">
        <v>16</v>
      </c>
      <c r="P370" s="87">
        <f>J373</f>
        <v>16</v>
      </c>
      <c r="Q370" s="139" t="s">
        <v>10</v>
      </c>
      <c r="R370" s="25"/>
    </row>
    <row r="371" spans="1:18" ht="15.75" customHeight="1" x14ac:dyDescent="0.25">
      <c r="A371" s="49">
        <v>2001</v>
      </c>
      <c r="B371" s="50"/>
      <c r="C371" s="50"/>
      <c r="D371" s="50"/>
      <c r="E371" s="50"/>
      <c r="F371" s="50"/>
      <c r="G371" s="50"/>
      <c r="H371" s="50"/>
      <c r="I371" s="50"/>
      <c r="J371" s="91"/>
      <c r="K371" s="57"/>
      <c r="L371" s="58"/>
      <c r="M371" s="64"/>
      <c r="N371" s="138" t="s">
        <v>43</v>
      </c>
      <c r="O371" s="76">
        <f>IF(O370/B356=0,"0%",O370/B356)</f>
        <v>0.66666666666666663</v>
      </c>
      <c r="P371" s="89">
        <f>IF(O370/P370=0,"",O370/P370)</f>
        <v>1</v>
      </c>
      <c r="Q371" s="140" t="s">
        <v>44</v>
      </c>
      <c r="R371" s="25"/>
    </row>
    <row r="372" spans="1:18" ht="15.75" customHeight="1" x14ac:dyDescent="0.25">
      <c r="A372" s="49">
        <v>2002</v>
      </c>
      <c r="B372" s="142"/>
      <c r="C372" s="142"/>
      <c r="D372" s="142"/>
      <c r="E372" s="142"/>
      <c r="F372" s="142"/>
      <c r="G372" s="142"/>
      <c r="H372" s="142"/>
      <c r="I372" s="142"/>
      <c r="J372" s="91"/>
      <c r="K372" s="79"/>
      <c r="L372" s="80"/>
      <c r="M372" s="81"/>
      <c r="N372" s="82"/>
      <c r="O372" s="83"/>
      <c r="P372" s="83"/>
      <c r="Q372" s="84"/>
      <c r="R372" s="25"/>
    </row>
    <row r="373" spans="1:18" ht="18" customHeight="1" x14ac:dyDescent="0.25">
      <c r="A373" s="31"/>
      <c r="B373" s="182" t="s">
        <v>63</v>
      </c>
      <c r="C373" s="182"/>
      <c r="D373" s="182"/>
      <c r="E373" s="182"/>
      <c r="F373" s="182"/>
      <c r="G373" s="182"/>
      <c r="H373" s="182"/>
      <c r="I373" s="182"/>
      <c r="J373" s="141">
        <f>SUM(J360:J369)</f>
        <v>16</v>
      </c>
      <c r="K373" s="86">
        <f>IF(J363=0,"",J363/B356)</f>
        <v>0.33333333333333331</v>
      </c>
      <c r="L373" s="86">
        <f>IF(J373=0,"",J373/B356)</f>
        <v>0.66666666666666663</v>
      </c>
      <c r="M373" s="86">
        <f>IF(J365=0,"",L373-K373)</f>
        <v>0.33333333333333331</v>
      </c>
      <c r="N373" s="1"/>
      <c r="O373" s="25"/>
      <c r="P373" s="26"/>
      <c r="Q373" s="1"/>
      <c r="R373" s="25"/>
    </row>
    <row r="374" spans="1:18" ht="12.75" customHeight="1" x14ac:dyDescent="0.2">
      <c r="K374" s="1"/>
      <c r="L374" s="1"/>
      <c r="N374" s="1"/>
      <c r="O374" s="2"/>
      <c r="P374" s="2"/>
      <c r="Q374" s="1"/>
    </row>
    <row r="375" spans="1:18" ht="12.75" customHeight="1" x14ac:dyDescent="0.2">
      <c r="K375" s="1"/>
      <c r="L375" s="1"/>
      <c r="M375" s="1"/>
      <c r="N375" s="1"/>
      <c r="O375" s="2"/>
      <c r="P375" s="2"/>
      <c r="Q375" s="1"/>
    </row>
    <row r="376" spans="1:18" ht="26.25" customHeight="1" x14ac:dyDescent="0.4">
      <c r="A376" s="154"/>
      <c r="B376" s="179" t="s">
        <v>53</v>
      </c>
      <c r="C376" s="179"/>
      <c r="D376" s="179"/>
      <c r="E376" s="179"/>
      <c r="F376" s="179"/>
      <c r="G376" s="179"/>
      <c r="H376" s="179"/>
      <c r="I376" s="179"/>
      <c r="J376" s="153" t="s">
        <v>47</v>
      </c>
      <c r="K376" s="25"/>
      <c r="L376" s="1"/>
      <c r="M376" s="1"/>
      <c r="N376" s="25"/>
      <c r="O376" s="1"/>
      <c r="P376" s="25"/>
      <c r="Q376" s="25"/>
      <c r="R376" s="25"/>
    </row>
    <row r="377" spans="1:18" ht="20.25" x14ac:dyDescent="0.2">
      <c r="A377" s="172" t="s">
        <v>9</v>
      </c>
      <c r="B377" s="173" t="s">
        <v>54</v>
      </c>
      <c r="C377" s="174"/>
      <c r="D377" s="174"/>
      <c r="E377" s="174"/>
      <c r="F377" s="174"/>
      <c r="G377" s="174"/>
      <c r="H377" s="174"/>
      <c r="I377" s="175"/>
      <c r="J377" s="176" t="s">
        <v>10</v>
      </c>
      <c r="K377" s="171" t="s">
        <v>2</v>
      </c>
      <c r="L377" s="171" t="s">
        <v>3</v>
      </c>
      <c r="M377" s="178" t="s">
        <v>4</v>
      </c>
      <c r="N377" s="171" t="s">
        <v>5</v>
      </c>
      <c r="O377" s="169" t="s">
        <v>6</v>
      </c>
      <c r="P377" s="169" t="s">
        <v>7</v>
      </c>
      <c r="Q377" s="171" t="s">
        <v>8</v>
      </c>
      <c r="R377" s="25"/>
    </row>
    <row r="378" spans="1:18" ht="15.75" x14ac:dyDescent="0.25">
      <c r="A378" s="170"/>
      <c r="B378" s="49" t="s">
        <v>55</v>
      </c>
      <c r="C378" s="49" t="s">
        <v>56</v>
      </c>
      <c r="D378" s="49" t="s">
        <v>57</v>
      </c>
      <c r="E378" s="49" t="s">
        <v>58</v>
      </c>
      <c r="F378" s="49" t="s">
        <v>59</v>
      </c>
      <c r="G378" s="49" t="s">
        <v>60</v>
      </c>
      <c r="H378" s="49" t="s">
        <v>61</v>
      </c>
      <c r="I378" s="49" t="s">
        <v>62</v>
      </c>
      <c r="J378" s="177"/>
      <c r="K378" s="170"/>
      <c r="L378" s="170"/>
      <c r="M378" s="170"/>
      <c r="N378" s="170"/>
      <c r="O378" s="170"/>
      <c r="P378" s="170"/>
      <c r="Q378" s="170"/>
      <c r="R378" s="25"/>
    </row>
    <row r="379" spans="1:18" ht="15.75" customHeight="1" x14ac:dyDescent="0.25">
      <c r="A379" s="49">
        <v>1301</v>
      </c>
      <c r="B379" s="50">
        <v>23</v>
      </c>
      <c r="C379" s="50"/>
      <c r="D379" s="50"/>
      <c r="E379" s="50"/>
      <c r="F379" s="50"/>
      <c r="G379" s="50"/>
      <c r="H379" s="50"/>
      <c r="I379" s="50"/>
      <c r="J379" s="91"/>
      <c r="K379" s="51"/>
      <c r="L379" s="52"/>
      <c r="M379" s="53"/>
      <c r="N379" s="54"/>
      <c r="O379" s="55">
        <f>B379</f>
        <v>23</v>
      </c>
      <c r="P379" s="56"/>
      <c r="Q379" s="54"/>
      <c r="R379" s="25"/>
    </row>
    <row r="380" spans="1:18" ht="15.75" customHeight="1" x14ac:dyDescent="0.25">
      <c r="A380" s="49">
        <v>1302</v>
      </c>
      <c r="B380" s="50"/>
      <c r="C380" s="50">
        <v>20</v>
      </c>
      <c r="D380" s="50"/>
      <c r="E380" s="50"/>
      <c r="F380" s="50"/>
      <c r="G380" s="50"/>
      <c r="H380" s="50"/>
      <c r="I380" s="50"/>
      <c r="J380" s="91"/>
      <c r="K380" s="57"/>
      <c r="L380" s="58"/>
      <c r="M380" s="59"/>
      <c r="N380" s="60">
        <f>IF(C380=0,"",C380/B379)</f>
        <v>0.86956521739130432</v>
      </c>
      <c r="O380" s="61">
        <v>21</v>
      </c>
      <c r="P380" s="62">
        <f t="shared" ref="P380:P386" si="42">IF(O380=0,"",O380/O379)</f>
        <v>0.91304347826086951</v>
      </c>
      <c r="Q380" s="62">
        <f t="shared" ref="Q380:Q386" si="43">IF(O380=0,"",100%-P380)</f>
        <v>8.6956521739130488E-2</v>
      </c>
      <c r="R380" s="25"/>
    </row>
    <row r="381" spans="1:18" ht="15.75" customHeight="1" x14ac:dyDescent="0.25">
      <c r="A381" s="49">
        <v>1401</v>
      </c>
      <c r="B381" s="50"/>
      <c r="C381" s="50"/>
      <c r="D381" s="50">
        <v>18</v>
      </c>
      <c r="E381" s="50"/>
      <c r="F381" s="50"/>
      <c r="G381" s="50"/>
      <c r="H381" s="50"/>
      <c r="I381" s="50"/>
      <c r="J381" s="91"/>
      <c r="K381" s="57"/>
      <c r="L381" s="58"/>
      <c r="M381" s="59"/>
      <c r="N381" s="60">
        <f>IF(D381=0,"",D381/C380)</f>
        <v>0.9</v>
      </c>
      <c r="O381" s="61">
        <v>18</v>
      </c>
      <c r="P381" s="62">
        <f t="shared" si="42"/>
        <v>0.8571428571428571</v>
      </c>
      <c r="Q381" s="62">
        <f t="shared" si="43"/>
        <v>0.1428571428571429</v>
      </c>
      <c r="R381" s="63">
        <f>O381/O379</f>
        <v>0.78260869565217395</v>
      </c>
    </row>
    <row r="382" spans="1:18" ht="15.75" customHeight="1" x14ac:dyDescent="0.25">
      <c r="A382" s="49">
        <v>1402</v>
      </c>
      <c r="B382" s="50"/>
      <c r="C382" s="50"/>
      <c r="D382" s="50"/>
      <c r="E382" s="50">
        <v>18</v>
      </c>
      <c r="F382" s="50"/>
      <c r="G382" s="50"/>
      <c r="H382" s="50"/>
      <c r="I382" s="50"/>
      <c r="J382" s="91"/>
      <c r="K382" s="57"/>
      <c r="L382" s="58"/>
      <c r="M382" s="59"/>
      <c r="N382" s="60">
        <f>IF(E382=0,"",E382/D381)</f>
        <v>1</v>
      </c>
      <c r="O382" s="61">
        <v>18</v>
      </c>
      <c r="P382" s="62">
        <f t="shared" si="42"/>
        <v>1</v>
      </c>
      <c r="Q382" s="62">
        <f t="shared" si="43"/>
        <v>0</v>
      </c>
      <c r="R382" s="25"/>
    </row>
    <row r="383" spans="1:18" ht="15.75" customHeight="1" x14ac:dyDescent="0.25">
      <c r="A383" s="49">
        <v>1501</v>
      </c>
      <c r="B383" s="50"/>
      <c r="C383" s="50"/>
      <c r="D383" s="50"/>
      <c r="E383" s="50"/>
      <c r="F383" s="50">
        <v>18</v>
      </c>
      <c r="G383" s="50"/>
      <c r="H383" s="50"/>
      <c r="I383" s="50"/>
      <c r="J383" s="91"/>
      <c r="K383" s="57"/>
      <c r="L383" s="58"/>
      <c r="M383" s="59"/>
      <c r="N383" s="60">
        <f>IF(F383=0,"",F383/E382)</f>
        <v>1</v>
      </c>
      <c r="O383" s="61">
        <v>18</v>
      </c>
      <c r="P383" s="62">
        <f t="shared" si="42"/>
        <v>1</v>
      </c>
      <c r="Q383" s="62">
        <f t="shared" si="43"/>
        <v>0</v>
      </c>
      <c r="R383" s="25"/>
    </row>
    <row r="384" spans="1:18" ht="15.75" customHeight="1" x14ac:dyDescent="0.25">
      <c r="A384" s="49">
        <v>1502</v>
      </c>
      <c r="B384" s="50"/>
      <c r="C384" s="50"/>
      <c r="D384" s="50"/>
      <c r="E384" s="50"/>
      <c r="F384" s="50"/>
      <c r="G384" s="50">
        <v>17</v>
      </c>
      <c r="H384" s="50"/>
      <c r="I384" s="50"/>
      <c r="J384" s="91"/>
      <c r="K384" s="57"/>
      <c r="L384" s="58"/>
      <c r="M384" s="59"/>
      <c r="N384" s="60">
        <f>IF(G384=0,"",G384/F383)</f>
        <v>0.94444444444444442</v>
      </c>
      <c r="O384" s="61">
        <v>18</v>
      </c>
      <c r="P384" s="62">
        <f t="shared" si="42"/>
        <v>1</v>
      </c>
      <c r="Q384" s="62">
        <f t="shared" si="43"/>
        <v>0</v>
      </c>
      <c r="R384" s="25"/>
    </row>
    <row r="385" spans="1:18" ht="15.75" customHeight="1" x14ac:dyDescent="0.25">
      <c r="A385" s="49">
        <v>1601</v>
      </c>
      <c r="B385" s="50"/>
      <c r="C385" s="50"/>
      <c r="D385" s="50"/>
      <c r="E385" s="50"/>
      <c r="F385" s="50"/>
      <c r="G385" s="50"/>
      <c r="H385" s="50">
        <v>17</v>
      </c>
      <c r="I385" s="50"/>
      <c r="J385" s="91"/>
      <c r="K385" s="57"/>
      <c r="L385" s="58"/>
      <c r="M385" s="59"/>
      <c r="N385" s="60">
        <f>IF(H385=0,"",H385/G384)</f>
        <v>1</v>
      </c>
      <c r="O385" s="61">
        <v>18</v>
      </c>
      <c r="P385" s="62">
        <f t="shared" si="42"/>
        <v>1</v>
      </c>
      <c r="Q385" s="62">
        <f t="shared" si="43"/>
        <v>0</v>
      </c>
      <c r="R385" s="25"/>
    </row>
    <row r="386" spans="1:18" ht="15.75" customHeight="1" x14ac:dyDescent="0.25">
      <c r="A386" s="49">
        <v>1602</v>
      </c>
      <c r="B386" s="50"/>
      <c r="C386" s="50"/>
      <c r="D386" s="50"/>
      <c r="E386" s="50"/>
      <c r="F386" s="50"/>
      <c r="G386" s="50"/>
      <c r="H386" s="50"/>
      <c r="I386" s="50">
        <v>15</v>
      </c>
      <c r="J386" s="91">
        <v>7</v>
      </c>
      <c r="K386" s="57"/>
      <c r="L386" s="58"/>
      <c r="M386" s="59"/>
      <c r="N386" s="60">
        <f>IF(I386=0,"",I386/H385)</f>
        <v>0.88235294117647056</v>
      </c>
      <c r="O386" s="61">
        <v>15</v>
      </c>
      <c r="P386" s="62">
        <f t="shared" si="42"/>
        <v>0.83333333333333337</v>
      </c>
      <c r="Q386" s="62">
        <f t="shared" si="43"/>
        <v>0.16666666666666663</v>
      </c>
      <c r="R386" s="25"/>
    </row>
    <row r="387" spans="1:18" ht="15.75" customHeight="1" x14ac:dyDescent="0.25">
      <c r="A387" s="49">
        <v>1701</v>
      </c>
      <c r="B387" s="50"/>
      <c r="C387" s="50"/>
      <c r="D387" s="50"/>
      <c r="E387" s="50"/>
      <c r="F387" s="50"/>
      <c r="G387" s="50"/>
      <c r="H387" s="50"/>
      <c r="I387" s="50">
        <v>8</v>
      </c>
      <c r="J387" s="91">
        <v>8</v>
      </c>
      <c r="K387" s="57"/>
      <c r="L387" s="58"/>
      <c r="M387" s="58"/>
      <c r="N387" s="68"/>
      <c r="O387" s="61">
        <v>10</v>
      </c>
      <c r="P387" s="69"/>
      <c r="Q387" s="68"/>
      <c r="R387" s="25"/>
    </row>
    <row r="388" spans="1:18" ht="15.75" customHeight="1" x14ac:dyDescent="0.25">
      <c r="A388" s="49">
        <v>1702</v>
      </c>
      <c r="B388" s="50"/>
      <c r="C388" s="50"/>
      <c r="D388" s="50"/>
      <c r="E388" s="50"/>
      <c r="F388" s="50"/>
      <c r="G388" s="50"/>
      <c r="H388" s="50"/>
      <c r="I388" s="50">
        <v>2</v>
      </c>
      <c r="J388" s="91">
        <v>1</v>
      </c>
      <c r="K388" s="57"/>
      <c r="L388" s="58"/>
      <c r="M388" s="58"/>
      <c r="N388" s="68"/>
      <c r="O388" s="61">
        <v>2</v>
      </c>
      <c r="P388" s="69"/>
      <c r="Q388" s="68"/>
      <c r="R388" s="25"/>
    </row>
    <row r="389" spans="1:18" ht="15.75" customHeight="1" x14ac:dyDescent="0.25">
      <c r="A389" s="49">
        <v>1801</v>
      </c>
      <c r="B389" s="50"/>
      <c r="C389" s="50"/>
      <c r="D389" s="50"/>
      <c r="E389" s="50"/>
      <c r="F389" s="50"/>
      <c r="G389" s="50"/>
      <c r="H389" s="50"/>
      <c r="I389" s="50"/>
      <c r="J389" s="91"/>
      <c r="K389" s="57"/>
      <c r="L389" s="58"/>
      <c r="M389" s="58"/>
      <c r="N389" s="68"/>
      <c r="O389" s="66"/>
      <c r="P389" s="69"/>
      <c r="Q389" s="68"/>
      <c r="R389" s="25"/>
    </row>
    <row r="390" spans="1:18" ht="15.75" customHeight="1" x14ac:dyDescent="0.25">
      <c r="A390" s="49">
        <v>1802</v>
      </c>
      <c r="B390" s="50"/>
      <c r="C390" s="50"/>
      <c r="D390" s="50"/>
      <c r="E390" s="50"/>
      <c r="F390" s="50"/>
      <c r="G390" s="50"/>
      <c r="H390" s="50"/>
      <c r="I390" s="50"/>
      <c r="J390" s="91"/>
      <c r="K390" s="57"/>
      <c r="L390" s="58"/>
      <c r="M390" s="64"/>
      <c r="N390" s="68"/>
      <c r="O390" s="66"/>
      <c r="P390" s="69"/>
      <c r="Q390" s="68"/>
      <c r="R390" s="25"/>
    </row>
    <row r="391" spans="1:18" ht="15.75" customHeight="1" x14ac:dyDescent="0.25">
      <c r="A391" s="49">
        <v>1901</v>
      </c>
      <c r="B391" s="50"/>
      <c r="C391" s="50"/>
      <c r="D391" s="50"/>
      <c r="E391" s="50"/>
      <c r="F391" s="50"/>
      <c r="G391" s="50"/>
      <c r="H391" s="50"/>
      <c r="I391" s="50"/>
      <c r="J391" s="91"/>
      <c r="K391" s="57"/>
      <c r="L391" s="58"/>
      <c r="M391" s="64"/>
      <c r="N391" s="68"/>
      <c r="O391" s="66"/>
      <c r="P391" s="69"/>
      <c r="Q391" s="68"/>
      <c r="R391" s="25"/>
    </row>
    <row r="392" spans="1:18" ht="15.75" customHeight="1" x14ac:dyDescent="0.25">
      <c r="A392" s="49">
        <v>1902</v>
      </c>
      <c r="B392" s="50"/>
      <c r="C392" s="50"/>
      <c r="D392" s="50"/>
      <c r="E392" s="50"/>
      <c r="F392" s="50"/>
      <c r="G392" s="50"/>
      <c r="H392" s="50"/>
      <c r="I392" s="50"/>
      <c r="J392" s="91"/>
      <c r="K392" s="57"/>
      <c r="L392" s="58"/>
      <c r="M392" s="64"/>
      <c r="N392" s="58"/>
      <c r="O392" s="64"/>
      <c r="P392" s="106"/>
      <c r="Q392" s="68"/>
      <c r="R392" s="25"/>
    </row>
    <row r="393" spans="1:18" ht="15.75" customHeight="1" x14ac:dyDescent="0.25">
      <c r="A393" s="49">
        <v>2001</v>
      </c>
      <c r="B393" s="50"/>
      <c r="C393" s="50"/>
      <c r="D393" s="50"/>
      <c r="E393" s="50"/>
      <c r="F393" s="50"/>
      <c r="G393" s="50"/>
      <c r="H393" s="50"/>
      <c r="I393" s="50"/>
      <c r="J393" s="91"/>
      <c r="K393" s="57"/>
      <c r="L393" s="58"/>
      <c r="M393" s="64"/>
      <c r="N393" s="137" t="s">
        <v>42</v>
      </c>
      <c r="O393" s="72">
        <v>15</v>
      </c>
      <c r="P393" s="87">
        <f>J396</f>
        <v>16</v>
      </c>
      <c r="Q393" s="139" t="s">
        <v>10</v>
      </c>
      <c r="R393" s="25"/>
    </row>
    <row r="394" spans="1:18" ht="15.75" customHeight="1" x14ac:dyDescent="0.25">
      <c r="A394" s="49">
        <v>2002</v>
      </c>
      <c r="B394" s="50"/>
      <c r="C394" s="50"/>
      <c r="D394" s="50"/>
      <c r="E394" s="50"/>
      <c r="F394" s="50"/>
      <c r="G394" s="50"/>
      <c r="H394" s="50"/>
      <c r="I394" s="50"/>
      <c r="J394" s="91"/>
      <c r="K394" s="57"/>
      <c r="L394" s="58"/>
      <c r="M394" s="64"/>
      <c r="N394" s="138" t="s">
        <v>43</v>
      </c>
      <c r="O394" s="76">
        <f>IF(O393/B379=0,"",O393/B379)</f>
        <v>0.65217391304347827</v>
      </c>
      <c r="P394" s="89">
        <f>IF(O393/P393=0,"",O393/P393)</f>
        <v>0.9375</v>
      </c>
      <c r="Q394" s="140" t="s">
        <v>44</v>
      </c>
      <c r="R394" s="25"/>
    </row>
    <row r="395" spans="1:18" ht="15.75" customHeight="1" x14ac:dyDescent="0.25">
      <c r="A395" s="49">
        <v>2101</v>
      </c>
      <c r="B395" s="142"/>
      <c r="C395" s="142"/>
      <c r="D395" s="142"/>
      <c r="E395" s="142"/>
      <c r="F395" s="142"/>
      <c r="G395" s="142"/>
      <c r="H395" s="142"/>
      <c r="I395" s="142"/>
      <c r="J395" s="91"/>
      <c r="K395" s="79"/>
      <c r="L395" s="80"/>
      <c r="M395" s="81"/>
      <c r="N395" s="82"/>
      <c r="O395" s="83"/>
      <c r="P395" s="83"/>
      <c r="Q395" s="84"/>
      <c r="R395" s="25"/>
    </row>
    <row r="396" spans="1:18" ht="18" x14ac:dyDescent="0.25">
      <c r="A396" s="31"/>
      <c r="B396" s="182" t="s">
        <v>63</v>
      </c>
      <c r="C396" s="182"/>
      <c r="D396" s="182"/>
      <c r="E396" s="182"/>
      <c r="F396" s="182"/>
      <c r="G396" s="182"/>
      <c r="H396" s="182"/>
      <c r="I396" s="182"/>
      <c r="J396" s="141">
        <f>SUM(J383:J392)</f>
        <v>16</v>
      </c>
      <c r="K396" s="86">
        <f>IF(J386=0,"",J386/B379)</f>
        <v>0.30434782608695654</v>
      </c>
      <c r="L396" s="86">
        <f>IF(J396=0,"",J396/B379)</f>
        <v>0.69565217391304346</v>
      </c>
      <c r="M396" s="86">
        <f>IF(J388=0,"",L396-K396)</f>
        <v>0.39130434782608692</v>
      </c>
      <c r="N396" s="1"/>
      <c r="O396" s="25"/>
      <c r="P396" s="26"/>
      <c r="Q396" s="1"/>
      <c r="R396" s="25"/>
    </row>
    <row r="397" spans="1:18" ht="12.75" customHeight="1" x14ac:dyDescent="0.2">
      <c r="K397" s="1"/>
      <c r="L397" s="1"/>
      <c r="N397" s="1"/>
      <c r="O397" s="2"/>
      <c r="P397" s="2"/>
      <c r="Q397" s="1"/>
    </row>
    <row r="398" spans="1:18" ht="12.75" customHeight="1" x14ac:dyDescent="0.2">
      <c r="K398" s="1"/>
      <c r="L398" s="1"/>
      <c r="N398" s="1"/>
      <c r="O398" s="2"/>
      <c r="P398" s="2"/>
      <c r="Q398" s="1"/>
    </row>
    <row r="399" spans="1:18" ht="26.25" customHeight="1" x14ac:dyDescent="0.4">
      <c r="A399" s="154"/>
      <c r="B399" s="179" t="s">
        <v>53</v>
      </c>
      <c r="C399" s="179"/>
      <c r="D399" s="179"/>
      <c r="E399" s="179"/>
      <c r="F399" s="179"/>
      <c r="G399" s="179"/>
      <c r="H399" s="179"/>
      <c r="I399" s="179"/>
      <c r="J399" s="153" t="s">
        <v>48</v>
      </c>
      <c r="K399" s="25"/>
      <c r="L399" s="1"/>
      <c r="M399" s="1"/>
      <c r="N399" s="25"/>
      <c r="O399" s="1"/>
      <c r="P399" s="25"/>
      <c r="Q399" s="25"/>
      <c r="R399" s="25"/>
    </row>
    <row r="400" spans="1:18" ht="20.25" customHeight="1" x14ac:dyDescent="0.2">
      <c r="A400" s="172" t="s">
        <v>9</v>
      </c>
      <c r="B400" s="173" t="s">
        <v>54</v>
      </c>
      <c r="C400" s="174"/>
      <c r="D400" s="174"/>
      <c r="E400" s="174"/>
      <c r="F400" s="174"/>
      <c r="G400" s="174"/>
      <c r="H400" s="174"/>
      <c r="I400" s="175"/>
      <c r="J400" s="176" t="s">
        <v>10</v>
      </c>
      <c r="K400" s="171" t="s">
        <v>2</v>
      </c>
      <c r="L400" s="171" t="s">
        <v>3</v>
      </c>
      <c r="M400" s="178" t="s">
        <v>4</v>
      </c>
      <c r="N400" s="171" t="s">
        <v>5</v>
      </c>
      <c r="O400" s="169" t="s">
        <v>6</v>
      </c>
      <c r="P400" s="169" t="s">
        <v>7</v>
      </c>
      <c r="Q400" s="171" t="s">
        <v>8</v>
      </c>
      <c r="R400" s="25"/>
    </row>
    <row r="401" spans="1:18" ht="15.75" customHeight="1" x14ac:dyDescent="0.25">
      <c r="A401" s="170"/>
      <c r="B401" s="49" t="s">
        <v>55</v>
      </c>
      <c r="C401" s="49" t="s">
        <v>56</v>
      </c>
      <c r="D401" s="49" t="s">
        <v>57</v>
      </c>
      <c r="E401" s="49" t="s">
        <v>58</v>
      </c>
      <c r="F401" s="49" t="s">
        <v>59</v>
      </c>
      <c r="G401" s="49" t="s">
        <v>60</v>
      </c>
      <c r="H401" s="49" t="s">
        <v>61</v>
      </c>
      <c r="I401" s="49" t="s">
        <v>62</v>
      </c>
      <c r="J401" s="177"/>
      <c r="K401" s="170"/>
      <c r="L401" s="170"/>
      <c r="M401" s="170"/>
      <c r="N401" s="170"/>
      <c r="O401" s="170"/>
      <c r="P401" s="170"/>
      <c r="Q401" s="170"/>
      <c r="R401" s="25"/>
    </row>
    <row r="402" spans="1:18" ht="15.75" customHeight="1" x14ac:dyDescent="0.25">
      <c r="A402" s="49">
        <v>1302</v>
      </c>
      <c r="B402" s="50">
        <v>18</v>
      </c>
      <c r="C402" s="50"/>
      <c r="D402" s="50"/>
      <c r="E402" s="50"/>
      <c r="F402" s="50"/>
      <c r="G402" s="50"/>
      <c r="H402" s="50"/>
      <c r="I402" s="50"/>
      <c r="J402" s="91"/>
      <c r="K402" s="51"/>
      <c r="L402" s="52"/>
      <c r="M402" s="53"/>
      <c r="N402" s="54"/>
      <c r="O402" s="55">
        <f>B402</f>
        <v>18</v>
      </c>
      <c r="P402" s="56"/>
      <c r="Q402" s="54"/>
      <c r="R402" s="25"/>
    </row>
    <row r="403" spans="1:18" ht="15.75" customHeight="1" x14ac:dyDescent="0.25">
      <c r="A403" s="49">
        <v>1401</v>
      </c>
      <c r="B403" s="50"/>
      <c r="C403" s="50">
        <v>15</v>
      </c>
      <c r="D403" s="50"/>
      <c r="E403" s="50"/>
      <c r="F403" s="50"/>
      <c r="G403" s="50"/>
      <c r="H403" s="50"/>
      <c r="I403" s="50"/>
      <c r="J403" s="91"/>
      <c r="K403" s="57"/>
      <c r="L403" s="58"/>
      <c r="M403" s="59"/>
      <c r="N403" s="60">
        <f>IF(C403=0,"",C403/B402)</f>
        <v>0.83333333333333337</v>
      </c>
      <c r="O403" s="61">
        <v>15</v>
      </c>
      <c r="P403" s="62">
        <f t="shared" ref="P403:P409" si="44">IF(O403=0,"",O403/O402)</f>
        <v>0.83333333333333337</v>
      </c>
      <c r="Q403" s="62">
        <f t="shared" ref="Q403:Q409" si="45">IF(O403=0,"",100%-P403)</f>
        <v>0.16666666666666663</v>
      </c>
      <c r="R403" s="25"/>
    </row>
    <row r="404" spans="1:18" ht="15.75" customHeight="1" x14ac:dyDescent="0.25">
      <c r="A404" s="49">
        <v>1402</v>
      </c>
      <c r="B404" s="50"/>
      <c r="C404" s="50"/>
      <c r="D404" s="50">
        <v>11</v>
      </c>
      <c r="E404" s="50"/>
      <c r="F404" s="50"/>
      <c r="G404" s="50"/>
      <c r="H404" s="50"/>
      <c r="I404" s="50"/>
      <c r="J404" s="91"/>
      <c r="K404" s="57"/>
      <c r="L404" s="58"/>
      <c r="M404" s="59"/>
      <c r="N404" s="60">
        <f>IF(D404=0,"",D404/C403)</f>
        <v>0.73333333333333328</v>
      </c>
      <c r="O404" s="61">
        <v>11</v>
      </c>
      <c r="P404" s="62">
        <f t="shared" si="44"/>
        <v>0.73333333333333328</v>
      </c>
      <c r="Q404" s="62">
        <f t="shared" si="45"/>
        <v>0.26666666666666672</v>
      </c>
      <c r="R404" s="63">
        <f>O404/O402</f>
        <v>0.61111111111111116</v>
      </c>
    </row>
    <row r="405" spans="1:18" ht="15.75" customHeight="1" x14ac:dyDescent="0.25">
      <c r="A405" s="49">
        <v>1501</v>
      </c>
      <c r="B405" s="50"/>
      <c r="C405" s="50"/>
      <c r="D405" s="50"/>
      <c r="E405" s="50">
        <v>7</v>
      </c>
      <c r="F405" s="50"/>
      <c r="G405" s="50"/>
      <c r="H405" s="50"/>
      <c r="I405" s="50"/>
      <c r="J405" s="91"/>
      <c r="K405" s="57"/>
      <c r="L405" s="58"/>
      <c r="M405" s="59"/>
      <c r="N405" s="60">
        <f>IF(E405=0,"",E405/D404)</f>
        <v>0.63636363636363635</v>
      </c>
      <c r="O405" s="61">
        <v>8</v>
      </c>
      <c r="P405" s="62">
        <f t="shared" si="44"/>
        <v>0.72727272727272729</v>
      </c>
      <c r="Q405" s="62">
        <f t="shared" si="45"/>
        <v>0.27272727272727271</v>
      </c>
      <c r="R405" s="25"/>
    </row>
    <row r="406" spans="1:18" ht="15.75" customHeight="1" x14ac:dyDescent="0.25">
      <c r="A406" s="49">
        <v>1502</v>
      </c>
      <c r="B406" s="50"/>
      <c r="C406" s="50"/>
      <c r="D406" s="50"/>
      <c r="E406" s="50"/>
      <c r="F406" s="50">
        <v>7</v>
      </c>
      <c r="G406" s="50"/>
      <c r="H406" s="50"/>
      <c r="I406" s="50"/>
      <c r="J406" s="91"/>
      <c r="K406" s="57"/>
      <c r="L406" s="58"/>
      <c r="M406" s="59"/>
      <c r="N406" s="60">
        <f>IF(F406=0,"",F406/E405)</f>
        <v>1</v>
      </c>
      <c r="O406" s="61">
        <v>7</v>
      </c>
      <c r="P406" s="62">
        <f t="shared" si="44"/>
        <v>0.875</v>
      </c>
      <c r="Q406" s="62">
        <f t="shared" si="45"/>
        <v>0.125</v>
      </c>
      <c r="R406" s="25"/>
    </row>
    <row r="407" spans="1:18" ht="15.75" customHeight="1" x14ac:dyDescent="0.25">
      <c r="A407" s="49">
        <v>1601</v>
      </c>
      <c r="B407" s="50"/>
      <c r="C407" s="50"/>
      <c r="D407" s="50"/>
      <c r="E407" s="50"/>
      <c r="F407" s="50"/>
      <c r="G407" s="50">
        <v>7</v>
      </c>
      <c r="H407" s="50"/>
      <c r="I407" s="50"/>
      <c r="J407" s="91"/>
      <c r="K407" s="57"/>
      <c r="L407" s="58"/>
      <c r="M407" s="59"/>
      <c r="N407" s="60">
        <f>IF(G407=0,"",G407/F406)</f>
        <v>1</v>
      </c>
      <c r="O407" s="61">
        <v>7</v>
      </c>
      <c r="P407" s="62">
        <f t="shared" si="44"/>
        <v>1</v>
      </c>
      <c r="Q407" s="62">
        <f t="shared" si="45"/>
        <v>0</v>
      </c>
      <c r="R407" s="25"/>
    </row>
    <row r="408" spans="1:18" ht="15.75" customHeight="1" x14ac:dyDescent="0.25">
      <c r="A408" s="49">
        <v>1602</v>
      </c>
      <c r="B408" s="50"/>
      <c r="C408" s="50"/>
      <c r="D408" s="50"/>
      <c r="E408" s="50"/>
      <c r="F408" s="50"/>
      <c r="G408" s="50"/>
      <c r="H408" s="50">
        <v>7</v>
      </c>
      <c r="I408" s="50"/>
      <c r="J408" s="91"/>
      <c r="K408" s="57"/>
      <c r="L408" s="58"/>
      <c r="M408" s="59"/>
      <c r="N408" s="60">
        <f>IF(H408=0,"",H408/G407)</f>
        <v>1</v>
      </c>
      <c r="O408" s="61">
        <v>7</v>
      </c>
      <c r="P408" s="62">
        <f t="shared" si="44"/>
        <v>1</v>
      </c>
      <c r="Q408" s="62">
        <f t="shared" si="45"/>
        <v>0</v>
      </c>
      <c r="R408" s="25"/>
    </row>
    <row r="409" spans="1:18" ht="15.75" customHeight="1" x14ac:dyDescent="0.25">
      <c r="A409" s="49">
        <v>1701</v>
      </c>
      <c r="B409" s="50"/>
      <c r="C409" s="50"/>
      <c r="D409" s="50"/>
      <c r="E409" s="50"/>
      <c r="F409" s="50"/>
      <c r="G409" s="50"/>
      <c r="H409" s="50"/>
      <c r="I409" s="50">
        <v>5</v>
      </c>
      <c r="J409" s="91">
        <v>2</v>
      </c>
      <c r="K409" s="57"/>
      <c r="L409" s="58"/>
      <c r="M409" s="59"/>
      <c r="N409" s="60">
        <f>IF(I409=0,"",I409/H408)</f>
        <v>0.7142857142857143</v>
      </c>
      <c r="O409" s="61">
        <v>5</v>
      </c>
      <c r="P409" s="62">
        <f t="shared" si="44"/>
        <v>0.7142857142857143</v>
      </c>
      <c r="Q409" s="62">
        <f t="shared" si="45"/>
        <v>0.2857142857142857</v>
      </c>
      <c r="R409" s="25"/>
    </row>
    <row r="410" spans="1:18" ht="15.75" customHeight="1" x14ac:dyDescent="0.25">
      <c r="A410" s="49">
        <v>1702</v>
      </c>
      <c r="B410" s="50"/>
      <c r="C410" s="50"/>
      <c r="D410" s="50"/>
      <c r="E410" s="50"/>
      <c r="F410" s="50"/>
      <c r="G410" s="50"/>
      <c r="H410" s="50"/>
      <c r="I410" s="50">
        <v>4</v>
      </c>
      <c r="J410" s="91">
        <v>4</v>
      </c>
      <c r="K410" s="57"/>
      <c r="L410" s="58"/>
      <c r="M410" s="58"/>
      <c r="N410" s="68"/>
      <c r="O410" s="61">
        <v>4</v>
      </c>
      <c r="P410" s="69"/>
      <c r="Q410" s="68"/>
      <c r="R410" s="25"/>
    </row>
    <row r="411" spans="1:18" ht="15.75" customHeight="1" x14ac:dyDescent="0.25">
      <c r="A411" s="49">
        <v>1801</v>
      </c>
      <c r="B411" s="50"/>
      <c r="C411" s="50"/>
      <c r="D411" s="50"/>
      <c r="E411" s="50"/>
      <c r="F411" s="50"/>
      <c r="G411" s="50"/>
      <c r="H411" s="50"/>
      <c r="I411" s="50"/>
      <c r="J411" s="91"/>
      <c r="K411" s="57"/>
      <c r="L411" s="58"/>
      <c r="M411" s="58"/>
      <c r="N411" s="68"/>
      <c r="O411" s="61"/>
      <c r="P411" s="69"/>
      <c r="Q411" s="68"/>
      <c r="R411" s="25"/>
    </row>
    <row r="412" spans="1:18" ht="15.75" customHeight="1" x14ac:dyDescent="0.25">
      <c r="A412" s="49">
        <v>1802</v>
      </c>
      <c r="B412" s="50"/>
      <c r="C412" s="50"/>
      <c r="D412" s="50"/>
      <c r="E412" s="50"/>
      <c r="F412" s="50"/>
      <c r="G412" s="50"/>
      <c r="H412" s="50"/>
      <c r="I412" s="50"/>
      <c r="J412" s="91"/>
      <c r="K412" s="57"/>
      <c r="L412" s="58"/>
      <c r="M412" s="58"/>
      <c r="N412" s="68"/>
      <c r="O412" s="66"/>
      <c r="P412" s="69"/>
      <c r="Q412" s="68"/>
      <c r="R412" s="25"/>
    </row>
    <row r="413" spans="1:18" ht="15.75" customHeight="1" x14ac:dyDescent="0.25">
      <c r="A413" s="49">
        <v>1901</v>
      </c>
      <c r="B413" s="50"/>
      <c r="C413" s="50"/>
      <c r="D413" s="50"/>
      <c r="E413" s="50"/>
      <c r="F413" s="50"/>
      <c r="G413" s="50"/>
      <c r="H413" s="50"/>
      <c r="I413" s="50"/>
      <c r="J413" s="91"/>
      <c r="K413" s="57"/>
      <c r="L413" s="58"/>
      <c r="M413" s="64"/>
      <c r="N413" s="68"/>
      <c r="O413" s="66"/>
      <c r="P413" s="69"/>
      <c r="Q413" s="68"/>
      <c r="R413" s="25"/>
    </row>
    <row r="414" spans="1:18" ht="15.75" customHeight="1" x14ac:dyDescent="0.25">
      <c r="A414" s="49">
        <v>1902</v>
      </c>
      <c r="B414" s="50"/>
      <c r="C414" s="50"/>
      <c r="D414" s="50"/>
      <c r="E414" s="50"/>
      <c r="F414" s="50"/>
      <c r="G414" s="50"/>
      <c r="H414" s="50"/>
      <c r="I414" s="50"/>
      <c r="J414" s="91"/>
      <c r="K414" s="57"/>
      <c r="L414" s="58"/>
      <c r="M414" s="64"/>
      <c r="N414" s="68"/>
      <c r="O414" s="66"/>
      <c r="P414" s="69"/>
      <c r="Q414" s="68"/>
      <c r="R414" s="25"/>
    </row>
    <row r="415" spans="1:18" ht="15.75" customHeight="1" x14ac:dyDescent="0.25">
      <c r="A415" s="49">
        <v>2001</v>
      </c>
      <c r="B415" s="50"/>
      <c r="C415" s="50"/>
      <c r="D415" s="50"/>
      <c r="E415" s="50"/>
      <c r="F415" s="50"/>
      <c r="G415" s="50"/>
      <c r="H415" s="50"/>
      <c r="I415" s="50"/>
      <c r="J415" s="91"/>
      <c r="K415" s="57"/>
      <c r="L415" s="58"/>
      <c r="M415" s="64"/>
      <c r="N415" s="58"/>
      <c r="O415" s="64"/>
      <c r="P415" s="106"/>
      <c r="Q415" s="68"/>
      <c r="R415" s="25"/>
    </row>
    <row r="416" spans="1:18" ht="15.75" customHeight="1" x14ac:dyDescent="0.25">
      <c r="A416" s="49">
        <v>2002</v>
      </c>
      <c r="B416" s="50"/>
      <c r="C416" s="50"/>
      <c r="D416" s="50"/>
      <c r="E416" s="50"/>
      <c r="F416" s="50"/>
      <c r="G416" s="50"/>
      <c r="H416" s="50"/>
      <c r="I416" s="50"/>
      <c r="J416" s="91"/>
      <c r="K416" s="57"/>
      <c r="L416" s="58"/>
      <c r="M416" s="64"/>
      <c r="N416" s="137" t="s">
        <v>42</v>
      </c>
      <c r="O416" s="72">
        <v>6</v>
      </c>
      <c r="P416" s="87">
        <f>J419</f>
        <v>6</v>
      </c>
      <c r="Q416" s="139" t="s">
        <v>10</v>
      </c>
      <c r="R416" s="25"/>
    </row>
    <row r="417" spans="1:18" ht="15.75" customHeight="1" x14ac:dyDescent="0.25">
      <c r="A417" s="49">
        <v>2101</v>
      </c>
      <c r="B417" s="50"/>
      <c r="C417" s="50"/>
      <c r="D417" s="50"/>
      <c r="E417" s="50"/>
      <c r="F417" s="50"/>
      <c r="G417" s="50"/>
      <c r="H417" s="50"/>
      <c r="I417" s="50"/>
      <c r="J417" s="91"/>
      <c r="K417" s="57"/>
      <c r="L417" s="58"/>
      <c r="M417" s="64"/>
      <c r="N417" s="138" t="s">
        <v>43</v>
      </c>
      <c r="O417" s="76">
        <f>IF(O416/B402=0,"0%",O416/B402)</f>
        <v>0.33333333333333331</v>
      </c>
      <c r="P417" s="89">
        <f>IF(O416/P416=0,"",O416/P416)</f>
        <v>1</v>
      </c>
      <c r="Q417" s="140" t="s">
        <v>44</v>
      </c>
      <c r="R417" s="25"/>
    </row>
    <row r="418" spans="1:18" ht="15.75" customHeight="1" x14ac:dyDescent="0.25">
      <c r="A418" s="49">
        <v>2102</v>
      </c>
      <c r="B418" s="142"/>
      <c r="C418" s="142"/>
      <c r="D418" s="142"/>
      <c r="E418" s="142"/>
      <c r="F418" s="142"/>
      <c r="G418" s="142"/>
      <c r="H418" s="142"/>
      <c r="I418" s="142"/>
      <c r="J418" s="91"/>
      <c r="K418" s="79"/>
      <c r="L418" s="80"/>
      <c r="M418" s="81"/>
      <c r="N418" s="82"/>
      <c r="O418" s="83"/>
      <c r="P418" s="83"/>
      <c r="Q418" s="84"/>
      <c r="R418" s="25"/>
    </row>
    <row r="419" spans="1:18" ht="18" customHeight="1" x14ac:dyDescent="0.25">
      <c r="A419" s="31"/>
      <c r="B419" s="182" t="s">
        <v>63</v>
      </c>
      <c r="C419" s="182"/>
      <c r="D419" s="182"/>
      <c r="E419" s="182"/>
      <c r="F419" s="182"/>
      <c r="G419" s="182"/>
      <c r="H419" s="182"/>
      <c r="I419" s="182"/>
      <c r="J419" s="141">
        <f>SUM(J406:J415)</f>
        <v>6</v>
      </c>
      <c r="K419" s="86">
        <f>IF(J409=0,"",J409/B402)</f>
        <v>0.1111111111111111</v>
      </c>
      <c r="L419" s="86">
        <f>IF(J419=0,"",J419/B402)</f>
        <v>0.33333333333333331</v>
      </c>
      <c r="M419" s="86">
        <f>L419-K419</f>
        <v>0.22222222222222221</v>
      </c>
      <c r="N419" s="1"/>
      <c r="O419" s="25"/>
      <c r="P419" s="26"/>
      <c r="Q419" s="1"/>
      <c r="R419" s="25"/>
    </row>
    <row r="420" spans="1:18" ht="12.75" customHeight="1" x14ac:dyDescent="0.2">
      <c r="K420" s="1"/>
      <c r="L420" s="1"/>
      <c r="N420" s="1"/>
      <c r="O420" s="2"/>
      <c r="P420" s="2"/>
      <c r="Q420" s="1"/>
    </row>
    <row r="421" spans="1:18" ht="12.75" customHeight="1" x14ac:dyDescent="0.2">
      <c r="K421" s="1"/>
      <c r="L421" s="1"/>
      <c r="N421" s="1"/>
      <c r="O421" s="2"/>
      <c r="P421" s="2"/>
      <c r="Q421" s="1"/>
    </row>
    <row r="422" spans="1:18" ht="26.25" customHeight="1" x14ac:dyDescent="0.4">
      <c r="A422" s="154"/>
      <c r="B422" s="179" t="s">
        <v>53</v>
      </c>
      <c r="C422" s="179"/>
      <c r="D422" s="179"/>
      <c r="E422" s="179"/>
      <c r="F422" s="179"/>
      <c r="G422" s="179"/>
      <c r="H422" s="179"/>
      <c r="I422" s="179"/>
      <c r="J422" s="153" t="s">
        <v>49</v>
      </c>
      <c r="K422" s="25"/>
      <c r="L422" s="1"/>
      <c r="M422" s="1"/>
      <c r="N422" s="25"/>
      <c r="O422" s="1"/>
      <c r="P422" s="25"/>
      <c r="Q422" s="25"/>
      <c r="R422" s="25"/>
    </row>
    <row r="423" spans="1:18" ht="20.25" customHeight="1" x14ac:dyDescent="0.2">
      <c r="A423" s="172" t="s">
        <v>9</v>
      </c>
      <c r="B423" s="173" t="s">
        <v>54</v>
      </c>
      <c r="C423" s="174"/>
      <c r="D423" s="174"/>
      <c r="E423" s="174"/>
      <c r="F423" s="174"/>
      <c r="G423" s="174"/>
      <c r="H423" s="174"/>
      <c r="I423" s="175"/>
      <c r="J423" s="176" t="s">
        <v>10</v>
      </c>
      <c r="K423" s="171" t="s">
        <v>2</v>
      </c>
      <c r="L423" s="171" t="s">
        <v>3</v>
      </c>
      <c r="M423" s="178" t="s">
        <v>4</v>
      </c>
      <c r="N423" s="171" t="s">
        <v>5</v>
      </c>
      <c r="O423" s="169" t="s">
        <v>6</v>
      </c>
      <c r="P423" s="169" t="s">
        <v>7</v>
      </c>
      <c r="Q423" s="171" t="s">
        <v>8</v>
      </c>
      <c r="R423" s="25"/>
    </row>
    <row r="424" spans="1:18" ht="15.75" customHeight="1" x14ac:dyDescent="0.25">
      <c r="A424" s="170"/>
      <c r="B424" s="49" t="s">
        <v>55</v>
      </c>
      <c r="C424" s="49" t="s">
        <v>56</v>
      </c>
      <c r="D424" s="49" t="s">
        <v>57</v>
      </c>
      <c r="E424" s="49" t="s">
        <v>58</v>
      </c>
      <c r="F424" s="49" t="s">
        <v>59</v>
      </c>
      <c r="G424" s="49" t="s">
        <v>60</v>
      </c>
      <c r="H424" s="49" t="s">
        <v>61</v>
      </c>
      <c r="I424" s="49" t="s">
        <v>62</v>
      </c>
      <c r="J424" s="177"/>
      <c r="K424" s="170"/>
      <c r="L424" s="170"/>
      <c r="M424" s="170"/>
      <c r="N424" s="170"/>
      <c r="O424" s="170"/>
      <c r="P424" s="170"/>
      <c r="Q424" s="170"/>
      <c r="R424" s="25"/>
    </row>
    <row r="425" spans="1:18" ht="15.75" customHeight="1" x14ac:dyDescent="0.25">
      <c r="A425" s="49">
        <v>1401</v>
      </c>
      <c r="B425" s="50">
        <v>18</v>
      </c>
      <c r="C425" s="50"/>
      <c r="D425" s="50"/>
      <c r="E425" s="50"/>
      <c r="F425" s="50"/>
      <c r="G425" s="50"/>
      <c r="H425" s="50"/>
      <c r="I425" s="50"/>
      <c r="J425" s="91"/>
      <c r="K425" s="51"/>
      <c r="L425" s="52"/>
      <c r="M425" s="53"/>
      <c r="N425" s="54"/>
      <c r="O425" s="55">
        <f>B425</f>
        <v>18</v>
      </c>
      <c r="P425" s="56"/>
      <c r="Q425" s="54"/>
      <c r="R425" s="25"/>
    </row>
    <row r="426" spans="1:18" ht="15.75" customHeight="1" x14ac:dyDescent="0.25">
      <c r="A426" s="49">
        <v>1402</v>
      </c>
      <c r="B426" s="50"/>
      <c r="C426" s="50">
        <v>16</v>
      </c>
      <c r="D426" s="50"/>
      <c r="E426" s="50"/>
      <c r="F426" s="50"/>
      <c r="G426" s="50"/>
      <c r="H426" s="50"/>
      <c r="I426" s="50"/>
      <c r="J426" s="91"/>
      <c r="K426" s="57"/>
      <c r="L426" s="58"/>
      <c r="M426" s="59"/>
      <c r="N426" s="60">
        <f>IF(C426=0,"",C426/B425)</f>
        <v>0.88888888888888884</v>
      </c>
      <c r="O426" s="61">
        <v>16</v>
      </c>
      <c r="P426" s="62">
        <f t="shared" ref="P426:P432" si="46">IF(O426=0,"",O426/O425)</f>
        <v>0.88888888888888884</v>
      </c>
      <c r="Q426" s="62">
        <f t="shared" ref="Q426:Q432" si="47">IF(O426=0,"",100%-P426)</f>
        <v>0.11111111111111116</v>
      </c>
      <c r="R426" s="25"/>
    </row>
    <row r="427" spans="1:18" ht="15.75" customHeight="1" x14ac:dyDescent="0.25">
      <c r="A427" s="49">
        <v>1501</v>
      </c>
      <c r="B427" s="50"/>
      <c r="C427" s="50"/>
      <c r="D427" s="50">
        <v>13</v>
      </c>
      <c r="E427" s="50"/>
      <c r="F427" s="50"/>
      <c r="G427" s="50"/>
      <c r="H427" s="50"/>
      <c r="I427" s="50"/>
      <c r="J427" s="91"/>
      <c r="K427" s="57"/>
      <c r="L427" s="58"/>
      <c r="M427" s="59"/>
      <c r="N427" s="60">
        <f>IF(D427=0,"",D427/C426)</f>
        <v>0.8125</v>
      </c>
      <c r="O427" s="61">
        <v>13</v>
      </c>
      <c r="P427" s="62">
        <f t="shared" si="46"/>
        <v>0.8125</v>
      </c>
      <c r="Q427" s="62">
        <f t="shared" si="47"/>
        <v>0.1875</v>
      </c>
      <c r="R427" s="63">
        <f>O427/O425</f>
        <v>0.72222222222222221</v>
      </c>
    </row>
    <row r="428" spans="1:18" ht="15.75" customHeight="1" x14ac:dyDescent="0.25">
      <c r="A428" s="49">
        <v>1502</v>
      </c>
      <c r="B428" s="50"/>
      <c r="C428" s="50"/>
      <c r="D428" s="50"/>
      <c r="E428" s="50">
        <v>13</v>
      </c>
      <c r="F428" s="50"/>
      <c r="G428" s="50"/>
      <c r="H428" s="50"/>
      <c r="I428" s="50"/>
      <c r="J428" s="91"/>
      <c r="K428" s="57"/>
      <c r="L428" s="58"/>
      <c r="M428" s="59"/>
      <c r="N428" s="60">
        <f>IF(E428=0,"",E428/D427)</f>
        <v>1</v>
      </c>
      <c r="O428" s="61">
        <v>13</v>
      </c>
      <c r="P428" s="62">
        <f t="shared" si="46"/>
        <v>1</v>
      </c>
      <c r="Q428" s="62">
        <f t="shared" si="47"/>
        <v>0</v>
      </c>
      <c r="R428" s="25"/>
    </row>
    <row r="429" spans="1:18" ht="15.75" customHeight="1" x14ac:dyDescent="0.25">
      <c r="A429" s="49">
        <v>1601</v>
      </c>
      <c r="B429" s="50"/>
      <c r="C429" s="50"/>
      <c r="D429" s="50"/>
      <c r="E429" s="50"/>
      <c r="F429" s="50">
        <v>13</v>
      </c>
      <c r="G429" s="50"/>
      <c r="H429" s="50"/>
      <c r="I429" s="50"/>
      <c r="J429" s="91"/>
      <c r="K429" s="57"/>
      <c r="L429" s="58"/>
      <c r="M429" s="59"/>
      <c r="N429" s="60">
        <f>IF(F429=0,"",F429/E428)</f>
        <v>1</v>
      </c>
      <c r="O429" s="61">
        <v>13</v>
      </c>
      <c r="P429" s="62">
        <f t="shared" si="46"/>
        <v>1</v>
      </c>
      <c r="Q429" s="62">
        <f t="shared" si="47"/>
        <v>0</v>
      </c>
      <c r="R429" s="25"/>
    </row>
    <row r="430" spans="1:18" ht="15.75" customHeight="1" x14ac:dyDescent="0.25">
      <c r="A430" s="49">
        <v>1602</v>
      </c>
      <c r="B430" s="50"/>
      <c r="C430" s="50"/>
      <c r="D430" s="50"/>
      <c r="E430" s="50"/>
      <c r="F430" s="50"/>
      <c r="G430" s="50">
        <v>13</v>
      </c>
      <c r="H430" s="50"/>
      <c r="I430" s="50"/>
      <c r="J430" s="91"/>
      <c r="K430" s="57"/>
      <c r="L430" s="58"/>
      <c r="M430" s="59"/>
      <c r="N430" s="60">
        <f>IF(G430=0,"",G430/F429)</f>
        <v>1</v>
      </c>
      <c r="O430" s="61">
        <v>13</v>
      </c>
      <c r="P430" s="62">
        <f t="shared" si="46"/>
        <v>1</v>
      </c>
      <c r="Q430" s="62">
        <f t="shared" si="47"/>
        <v>0</v>
      </c>
      <c r="R430" s="25"/>
    </row>
    <row r="431" spans="1:18" ht="15.75" customHeight="1" x14ac:dyDescent="0.25">
      <c r="A431" s="49">
        <v>1701</v>
      </c>
      <c r="B431" s="50"/>
      <c r="C431" s="50"/>
      <c r="D431" s="50"/>
      <c r="E431" s="50"/>
      <c r="F431" s="50"/>
      <c r="G431" s="50"/>
      <c r="H431" s="50">
        <v>12</v>
      </c>
      <c r="I431" s="50"/>
      <c r="J431" s="91"/>
      <c r="K431" s="57"/>
      <c r="L431" s="58"/>
      <c r="M431" s="59"/>
      <c r="N431" s="60">
        <f>IF(H431=0,"",H431/G430)</f>
        <v>0.92307692307692313</v>
      </c>
      <c r="O431" s="61">
        <v>13</v>
      </c>
      <c r="P431" s="62">
        <f t="shared" si="46"/>
        <v>1</v>
      </c>
      <c r="Q431" s="62">
        <f t="shared" si="47"/>
        <v>0</v>
      </c>
      <c r="R431" s="25"/>
    </row>
    <row r="432" spans="1:18" ht="15.75" customHeight="1" x14ac:dyDescent="0.25">
      <c r="A432" s="49">
        <v>1702</v>
      </c>
      <c r="B432" s="50"/>
      <c r="C432" s="50"/>
      <c r="D432" s="50"/>
      <c r="E432" s="50"/>
      <c r="F432" s="50"/>
      <c r="G432" s="50"/>
      <c r="H432" s="50"/>
      <c r="I432" s="50">
        <v>11</v>
      </c>
      <c r="J432" s="91">
        <v>5</v>
      </c>
      <c r="K432" s="57"/>
      <c r="L432" s="58"/>
      <c r="M432" s="59"/>
      <c r="N432" s="60">
        <f>IF(I432=0,"",I432/H431)</f>
        <v>0.91666666666666663</v>
      </c>
      <c r="O432" s="61">
        <v>12</v>
      </c>
      <c r="P432" s="62">
        <f t="shared" si="46"/>
        <v>0.92307692307692313</v>
      </c>
      <c r="Q432" s="62">
        <f t="shared" si="47"/>
        <v>7.6923076923076872E-2</v>
      </c>
      <c r="R432" s="25"/>
    </row>
    <row r="433" spans="1:18" ht="15.75" customHeight="1" x14ac:dyDescent="0.25">
      <c r="A433" s="49">
        <v>1801</v>
      </c>
      <c r="B433" s="50"/>
      <c r="C433" s="50"/>
      <c r="D433" s="50"/>
      <c r="E433" s="50"/>
      <c r="F433" s="50"/>
      <c r="G433" s="50"/>
      <c r="H433" s="50"/>
      <c r="I433" s="50">
        <v>9</v>
      </c>
      <c r="J433" s="91">
        <v>7</v>
      </c>
      <c r="K433" s="57"/>
      <c r="L433" s="58"/>
      <c r="M433" s="58"/>
      <c r="N433" s="68"/>
      <c r="O433" s="61">
        <v>9</v>
      </c>
      <c r="P433" s="69"/>
      <c r="Q433" s="68"/>
      <c r="R433" s="25"/>
    </row>
    <row r="434" spans="1:18" ht="15.75" customHeight="1" x14ac:dyDescent="0.25">
      <c r="A434" s="49">
        <v>1802</v>
      </c>
      <c r="B434" s="50"/>
      <c r="C434" s="50"/>
      <c r="D434" s="50"/>
      <c r="E434" s="50"/>
      <c r="F434" s="50"/>
      <c r="G434" s="50"/>
      <c r="H434" s="50"/>
      <c r="I434" s="50"/>
      <c r="J434" s="91"/>
      <c r="K434" s="57"/>
      <c r="L434" s="58"/>
      <c r="M434" s="58"/>
      <c r="N434" s="68"/>
      <c r="O434" s="61"/>
      <c r="P434" s="69"/>
      <c r="Q434" s="68"/>
      <c r="R434" s="25"/>
    </row>
    <row r="435" spans="1:18" ht="15.75" customHeight="1" x14ac:dyDescent="0.25">
      <c r="A435" s="49">
        <v>1901</v>
      </c>
      <c r="B435" s="50"/>
      <c r="C435" s="50"/>
      <c r="D435" s="50"/>
      <c r="E435" s="50"/>
      <c r="F435" s="50"/>
      <c r="G435" s="50"/>
      <c r="H435" s="50"/>
      <c r="I435" s="50"/>
      <c r="J435" s="91"/>
      <c r="K435" s="57"/>
      <c r="L435" s="58"/>
      <c r="M435" s="58"/>
      <c r="N435" s="68"/>
      <c r="O435" s="66"/>
      <c r="P435" s="69"/>
      <c r="Q435" s="68"/>
      <c r="R435" s="25"/>
    </row>
    <row r="436" spans="1:18" ht="15.75" customHeight="1" x14ac:dyDescent="0.25">
      <c r="A436" s="49">
        <v>1902</v>
      </c>
      <c r="B436" s="50"/>
      <c r="C436" s="50"/>
      <c r="D436" s="50"/>
      <c r="E436" s="50"/>
      <c r="F436" s="50"/>
      <c r="G436" s="50"/>
      <c r="H436" s="50"/>
      <c r="I436" s="50"/>
      <c r="J436" s="91"/>
      <c r="K436" s="57"/>
      <c r="L436" s="58"/>
      <c r="M436" s="64"/>
      <c r="N436" s="68"/>
      <c r="O436" s="66"/>
      <c r="P436" s="69"/>
      <c r="Q436" s="68"/>
      <c r="R436" s="25"/>
    </row>
    <row r="437" spans="1:18" ht="15.75" customHeight="1" x14ac:dyDescent="0.25">
      <c r="A437" s="49">
        <v>2001</v>
      </c>
      <c r="B437" s="50"/>
      <c r="C437" s="50"/>
      <c r="D437" s="50"/>
      <c r="E437" s="50"/>
      <c r="F437" s="50"/>
      <c r="G437" s="50"/>
      <c r="H437" s="50"/>
      <c r="I437" s="50"/>
      <c r="J437" s="91"/>
      <c r="K437" s="57"/>
      <c r="L437" s="58"/>
      <c r="M437" s="64"/>
      <c r="N437" s="68"/>
      <c r="O437" s="66"/>
      <c r="P437" s="69"/>
      <c r="Q437" s="68"/>
      <c r="R437" s="25"/>
    </row>
    <row r="438" spans="1:18" ht="15.75" customHeight="1" x14ac:dyDescent="0.25">
      <c r="A438" s="49">
        <v>2002</v>
      </c>
      <c r="B438" s="50"/>
      <c r="C438" s="50"/>
      <c r="D438" s="50"/>
      <c r="E438" s="50"/>
      <c r="F438" s="50"/>
      <c r="G438" s="50"/>
      <c r="H438" s="50"/>
      <c r="I438" s="50"/>
      <c r="J438" s="91"/>
      <c r="K438" s="57"/>
      <c r="L438" s="58"/>
      <c r="M438" s="64"/>
      <c r="N438" s="58"/>
      <c r="O438" s="64"/>
      <c r="P438" s="106"/>
      <c r="Q438" s="68"/>
      <c r="R438" s="25"/>
    </row>
    <row r="439" spans="1:18" ht="15.75" customHeight="1" x14ac:dyDescent="0.25">
      <c r="A439" s="49">
        <v>2101</v>
      </c>
      <c r="B439" s="50"/>
      <c r="C439" s="50"/>
      <c r="D439" s="50"/>
      <c r="E439" s="50"/>
      <c r="F439" s="50"/>
      <c r="G439" s="50"/>
      <c r="H439" s="50"/>
      <c r="I439" s="50"/>
      <c r="J439" s="91"/>
      <c r="K439" s="57"/>
      <c r="L439" s="58"/>
      <c r="M439" s="64"/>
      <c r="N439" s="137" t="s">
        <v>42</v>
      </c>
      <c r="O439" s="72">
        <v>12</v>
      </c>
      <c r="P439" s="87">
        <f>IF(SUM(J431:J434)=0,"",SUM(J431:J434))</f>
        <v>12</v>
      </c>
      <c r="Q439" s="139" t="s">
        <v>10</v>
      </c>
      <c r="R439" s="25"/>
    </row>
    <row r="440" spans="1:18" ht="15.75" customHeight="1" x14ac:dyDescent="0.25">
      <c r="A440" s="49">
        <v>2102</v>
      </c>
      <c r="B440" s="50"/>
      <c r="C440" s="50"/>
      <c r="D440" s="50"/>
      <c r="E440" s="50"/>
      <c r="F440" s="50"/>
      <c r="G440" s="50"/>
      <c r="H440" s="50"/>
      <c r="I440" s="50"/>
      <c r="J440" s="91"/>
      <c r="K440" s="57"/>
      <c r="L440" s="58"/>
      <c r="M440" s="64"/>
      <c r="N440" s="138" t="s">
        <v>43</v>
      </c>
      <c r="O440" s="76">
        <f>IF(O439/B425=0,"0%",O439/B425)</f>
        <v>0.66666666666666663</v>
      </c>
      <c r="P440" s="89">
        <f>IF(O439/P439=0,"",O439/P439)</f>
        <v>1</v>
      </c>
      <c r="Q440" s="140" t="s">
        <v>44</v>
      </c>
      <c r="R440" s="25"/>
    </row>
    <row r="441" spans="1:18" ht="15.75" customHeight="1" x14ac:dyDescent="0.25">
      <c r="A441" s="49">
        <v>2201</v>
      </c>
      <c r="B441" s="142"/>
      <c r="C441" s="142"/>
      <c r="D441" s="142"/>
      <c r="E441" s="142"/>
      <c r="F441" s="142"/>
      <c r="G441" s="142"/>
      <c r="H441" s="142"/>
      <c r="I441" s="142"/>
      <c r="J441" s="91"/>
      <c r="K441" s="79"/>
      <c r="L441" s="80"/>
      <c r="M441" s="81"/>
      <c r="N441" s="82"/>
      <c r="O441" s="83"/>
      <c r="P441" s="83"/>
      <c r="Q441" s="84"/>
      <c r="R441" s="25"/>
    </row>
    <row r="442" spans="1:18" ht="18" customHeight="1" x14ac:dyDescent="0.25">
      <c r="A442" s="31"/>
      <c r="B442" s="182" t="s">
        <v>63</v>
      </c>
      <c r="C442" s="182"/>
      <c r="D442" s="182"/>
      <c r="E442" s="182"/>
      <c r="F442" s="182"/>
      <c r="G442" s="182"/>
      <c r="H442" s="182"/>
      <c r="I442" s="182"/>
      <c r="J442" s="141">
        <f>SUM(J429:J438)</f>
        <v>12</v>
      </c>
      <c r="K442" s="86">
        <f>IF(J432=0,"",J432/B425)</f>
        <v>0.27777777777777779</v>
      </c>
      <c r="L442" s="86">
        <f>IF(J442=0,"",J442/B425)</f>
        <v>0.66666666666666663</v>
      </c>
      <c r="M442" s="86">
        <f>L442-K442</f>
        <v>0.38888888888888884</v>
      </c>
      <c r="N442" s="1"/>
      <c r="O442" s="25"/>
      <c r="P442" s="26"/>
      <c r="Q442" s="1"/>
      <c r="R442" s="25"/>
    </row>
    <row r="443" spans="1:18" ht="12.75" customHeight="1" x14ac:dyDescent="0.2">
      <c r="K443" s="1"/>
      <c r="L443" s="1"/>
      <c r="N443" s="1"/>
      <c r="O443" s="2"/>
      <c r="P443" s="2"/>
      <c r="Q443" s="1"/>
    </row>
    <row r="444" spans="1:18" ht="12.75" customHeight="1" x14ac:dyDescent="0.2">
      <c r="K444" s="1"/>
      <c r="L444" s="1"/>
      <c r="N444" s="1"/>
      <c r="O444" s="2"/>
      <c r="P444" s="2"/>
      <c r="Q444" s="1"/>
    </row>
    <row r="445" spans="1:18" ht="26.25" x14ac:dyDescent="0.4">
      <c r="A445" s="154"/>
      <c r="B445" s="179" t="s">
        <v>53</v>
      </c>
      <c r="C445" s="179"/>
      <c r="D445" s="179"/>
      <c r="E445" s="179"/>
      <c r="F445" s="179"/>
      <c r="G445" s="179"/>
      <c r="H445" s="179"/>
      <c r="I445" s="179"/>
      <c r="J445" s="153" t="s">
        <v>64</v>
      </c>
      <c r="K445" s="25"/>
      <c r="L445" s="1"/>
      <c r="M445" s="1"/>
      <c r="N445" s="25"/>
      <c r="O445" s="1"/>
      <c r="P445" s="25"/>
      <c r="Q445" s="25"/>
      <c r="R445" s="25"/>
    </row>
    <row r="446" spans="1:18" ht="20.25" x14ac:dyDescent="0.2">
      <c r="A446" s="172" t="s">
        <v>9</v>
      </c>
      <c r="B446" s="173" t="s">
        <v>54</v>
      </c>
      <c r="C446" s="174"/>
      <c r="D446" s="174"/>
      <c r="E446" s="174"/>
      <c r="F446" s="174"/>
      <c r="G446" s="174"/>
      <c r="H446" s="174"/>
      <c r="I446" s="175"/>
      <c r="J446" s="176" t="s">
        <v>10</v>
      </c>
      <c r="K446" s="171" t="s">
        <v>2</v>
      </c>
      <c r="L446" s="171" t="s">
        <v>3</v>
      </c>
      <c r="M446" s="178" t="s">
        <v>4</v>
      </c>
      <c r="N446" s="171" t="s">
        <v>5</v>
      </c>
      <c r="O446" s="169" t="s">
        <v>6</v>
      </c>
      <c r="P446" s="169" t="s">
        <v>7</v>
      </c>
      <c r="Q446" s="171" t="s">
        <v>8</v>
      </c>
      <c r="R446" s="25"/>
    </row>
    <row r="447" spans="1:18" ht="15.75" x14ac:dyDescent="0.25">
      <c r="A447" s="170"/>
      <c r="B447" s="49" t="s">
        <v>55</v>
      </c>
      <c r="C447" s="49" t="s">
        <v>56</v>
      </c>
      <c r="D447" s="49" t="s">
        <v>57</v>
      </c>
      <c r="E447" s="49" t="s">
        <v>58</v>
      </c>
      <c r="F447" s="49" t="s">
        <v>59</v>
      </c>
      <c r="G447" s="49" t="s">
        <v>60</v>
      </c>
      <c r="H447" s="49" t="s">
        <v>61</v>
      </c>
      <c r="I447" s="49" t="s">
        <v>62</v>
      </c>
      <c r="J447" s="177"/>
      <c r="K447" s="170"/>
      <c r="L447" s="170"/>
      <c r="M447" s="170"/>
      <c r="N447" s="170"/>
      <c r="O447" s="170"/>
      <c r="P447" s="170"/>
      <c r="Q447" s="170"/>
      <c r="R447" s="25"/>
    </row>
    <row r="448" spans="1:18" ht="15.75" customHeight="1" x14ac:dyDescent="0.25">
      <c r="A448" s="49">
        <v>1402</v>
      </c>
      <c r="B448" s="50">
        <v>23</v>
      </c>
      <c r="C448" s="50"/>
      <c r="D448" s="50"/>
      <c r="E448" s="50"/>
      <c r="F448" s="50"/>
      <c r="G448" s="50"/>
      <c r="H448" s="50"/>
      <c r="I448" s="50"/>
      <c r="J448" s="91"/>
      <c r="K448" s="51"/>
      <c r="L448" s="52"/>
      <c r="M448" s="53"/>
      <c r="N448" s="54"/>
      <c r="O448" s="55">
        <f>B448</f>
        <v>23</v>
      </c>
      <c r="P448" s="56"/>
      <c r="Q448" s="54"/>
      <c r="R448" s="25"/>
    </row>
    <row r="449" spans="1:18" ht="15.75" customHeight="1" x14ac:dyDescent="0.25">
      <c r="A449" s="49">
        <v>1501</v>
      </c>
      <c r="B449" s="50"/>
      <c r="C449" s="50">
        <v>18</v>
      </c>
      <c r="D449" s="50"/>
      <c r="E449" s="50"/>
      <c r="F449" s="50"/>
      <c r="G449" s="50"/>
      <c r="H449" s="50"/>
      <c r="I449" s="50"/>
      <c r="J449" s="91"/>
      <c r="K449" s="57"/>
      <c r="L449" s="58"/>
      <c r="M449" s="59"/>
      <c r="N449" s="60">
        <f>IF(C449=0,"",C449/B448)</f>
        <v>0.78260869565217395</v>
      </c>
      <c r="O449" s="61">
        <v>19</v>
      </c>
      <c r="P449" s="62">
        <f t="shared" ref="P449:P455" si="48">IF(O449=0,"",O449/O448)</f>
        <v>0.82608695652173914</v>
      </c>
      <c r="Q449" s="62">
        <f t="shared" ref="Q449:Q455" si="49">IF(O449=0,"",100%-P449)</f>
        <v>0.17391304347826086</v>
      </c>
      <c r="R449" s="25"/>
    </row>
    <row r="450" spans="1:18" ht="15.75" customHeight="1" x14ac:dyDescent="0.25">
      <c r="A450" s="49">
        <v>1502</v>
      </c>
      <c r="B450" s="50"/>
      <c r="C450" s="50"/>
      <c r="D450" s="50">
        <v>18</v>
      </c>
      <c r="E450" s="50"/>
      <c r="F450" s="50"/>
      <c r="G450" s="50"/>
      <c r="H450" s="50"/>
      <c r="I450" s="50"/>
      <c r="J450" s="91"/>
      <c r="K450" s="57"/>
      <c r="L450" s="58"/>
      <c r="M450" s="59"/>
      <c r="N450" s="60">
        <f>IF(D450=0,"",D450/C449)</f>
        <v>1</v>
      </c>
      <c r="O450" s="61">
        <v>18</v>
      </c>
      <c r="P450" s="62">
        <f t="shared" si="48"/>
        <v>0.94736842105263153</v>
      </c>
      <c r="Q450" s="62">
        <f t="shared" si="49"/>
        <v>5.2631578947368474E-2</v>
      </c>
      <c r="R450" s="63">
        <f>O450/O448</f>
        <v>0.78260869565217395</v>
      </c>
    </row>
    <row r="451" spans="1:18" ht="15.75" customHeight="1" x14ac:dyDescent="0.25">
      <c r="A451" s="49">
        <v>1601</v>
      </c>
      <c r="B451" s="50"/>
      <c r="C451" s="50"/>
      <c r="D451" s="50"/>
      <c r="E451" s="50">
        <v>14</v>
      </c>
      <c r="F451" s="50"/>
      <c r="G451" s="50"/>
      <c r="H451" s="50"/>
      <c r="I451" s="50"/>
      <c r="J451" s="91"/>
      <c r="K451" s="57"/>
      <c r="L451" s="58"/>
      <c r="M451" s="59"/>
      <c r="N451" s="60">
        <f>IF(E451=0,"",E451/D450)</f>
        <v>0.77777777777777779</v>
      </c>
      <c r="O451" s="61">
        <v>14</v>
      </c>
      <c r="P451" s="62">
        <f t="shared" si="48"/>
        <v>0.77777777777777779</v>
      </c>
      <c r="Q451" s="62">
        <f t="shared" si="49"/>
        <v>0.22222222222222221</v>
      </c>
      <c r="R451" s="25"/>
    </row>
    <row r="452" spans="1:18" ht="15.75" customHeight="1" x14ac:dyDescent="0.25">
      <c r="A452" s="49">
        <v>1602</v>
      </c>
      <c r="B452" s="50"/>
      <c r="C452" s="50"/>
      <c r="D452" s="50"/>
      <c r="E452" s="50"/>
      <c r="F452" s="50">
        <v>13</v>
      </c>
      <c r="G452" s="50"/>
      <c r="H452" s="50"/>
      <c r="I452" s="50"/>
      <c r="J452" s="91"/>
      <c r="K452" s="57"/>
      <c r="L452" s="58"/>
      <c r="M452" s="59"/>
      <c r="N452" s="60">
        <f>IF(F452=0,"",F452/E451)</f>
        <v>0.9285714285714286</v>
      </c>
      <c r="O452" s="61">
        <v>13</v>
      </c>
      <c r="P452" s="62">
        <f t="shared" si="48"/>
        <v>0.9285714285714286</v>
      </c>
      <c r="Q452" s="62">
        <f t="shared" si="49"/>
        <v>7.1428571428571397E-2</v>
      </c>
      <c r="R452" s="25"/>
    </row>
    <row r="453" spans="1:18" ht="15.75" customHeight="1" x14ac:dyDescent="0.25">
      <c r="A453" s="49">
        <v>1701</v>
      </c>
      <c r="B453" s="50"/>
      <c r="C453" s="50"/>
      <c r="D453" s="50"/>
      <c r="E453" s="50"/>
      <c r="F453" s="50"/>
      <c r="G453" s="50">
        <v>11</v>
      </c>
      <c r="H453" s="50"/>
      <c r="I453" s="50"/>
      <c r="J453" s="91"/>
      <c r="K453" s="57"/>
      <c r="L453" s="58"/>
      <c r="M453" s="59"/>
      <c r="N453" s="60">
        <f>IF(G453=0,"",G453/F452)</f>
        <v>0.84615384615384615</v>
      </c>
      <c r="O453" s="61">
        <v>11</v>
      </c>
      <c r="P453" s="62">
        <f t="shared" si="48"/>
        <v>0.84615384615384615</v>
      </c>
      <c r="Q453" s="62">
        <f t="shared" si="49"/>
        <v>0.15384615384615385</v>
      </c>
      <c r="R453" s="25"/>
    </row>
    <row r="454" spans="1:18" ht="15.75" customHeight="1" x14ac:dyDescent="0.25">
      <c r="A454" s="49">
        <v>1702</v>
      </c>
      <c r="B454" s="50"/>
      <c r="C454" s="50"/>
      <c r="D454" s="50"/>
      <c r="E454" s="50"/>
      <c r="F454" s="50"/>
      <c r="G454" s="50"/>
      <c r="H454" s="50">
        <v>11</v>
      </c>
      <c r="I454" s="50"/>
      <c r="J454" s="91"/>
      <c r="K454" s="57"/>
      <c r="L454" s="58"/>
      <c r="M454" s="59"/>
      <c r="N454" s="60">
        <f>IF(H454=0,"",H454/G453)</f>
        <v>1</v>
      </c>
      <c r="O454" s="61">
        <v>11</v>
      </c>
      <c r="P454" s="62">
        <f t="shared" si="48"/>
        <v>1</v>
      </c>
      <c r="Q454" s="62">
        <f t="shared" si="49"/>
        <v>0</v>
      </c>
      <c r="R454" s="25"/>
    </row>
    <row r="455" spans="1:18" ht="15.75" customHeight="1" x14ac:dyDescent="0.25">
      <c r="A455" s="49">
        <v>1801</v>
      </c>
      <c r="B455" s="50"/>
      <c r="C455" s="50"/>
      <c r="D455" s="50"/>
      <c r="E455" s="50"/>
      <c r="F455" s="50"/>
      <c r="G455" s="50"/>
      <c r="H455" s="50"/>
      <c r="I455" s="50">
        <v>11</v>
      </c>
      <c r="J455" s="91">
        <v>10</v>
      </c>
      <c r="K455" s="57"/>
      <c r="L455" s="58"/>
      <c r="M455" s="59"/>
      <c r="N455" s="60">
        <f>IF(I455=0,"",I455/H454)</f>
        <v>1</v>
      </c>
      <c r="O455" s="61">
        <v>11</v>
      </c>
      <c r="P455" s="62">
        <f t="shared" si="48"/>
        <v>1</v>
      </c>
      <c r="Q455" s="62">
        <f t="shared" si="49"/>
        <v>0</v>
      </c>
      <c r="R455" s="25"/>
    </row>
    <row r="456" spans="1:18" ht="15.75" customHeight="1" x14ac:dyDescent="0.25">
      <c r="A456" s="49">
        <v>1802</v>
      </c>
      <c r="B456" s="50"/>
      <c r="C456" s="50"/>
      <c r="D456" s="50"/>
      <c r="E456" s="50"/>
      <c r="F456" s="50"/>
      <c r="G456" s="50"/>
      <c r="H456" s="50"/>
      <c r="I456" s="50"/>
      <c r="J456" s="91"/>
      <c r="K456" s="57"/>
      <c r="L456" s="58"/>
      <c r="M456" s="58"/>
      <c r="N456" s="68"/>
      <c r="O456" s="61"/>
      <c r="P456" s="69"/>
      <c r="Q456" s="68"/>
      <c r="R456" s="25"/>
    </row>
    <row r="457" spans="1:18" ht="15.75" customHeight="1" x14ac:dyDescent="0.25">
      <c r="A457" s="49">
        <v>1901</v>
      </c>
      <c r="B457" s="50"/>
      <c r="C457" s="50"/>
      <c r="D457" s="50"/>
      <c r="E457" s="50"/>
      <c r="F457" s="50"/>
      <c r="G457" s="50"/>
      <c r="H457" s="50"/>
      <c r="I457" s="50"/>
      <c r="J457" s="91"/>
      <c r="K457" s="57"/>
      <c r="L457" s="58"/>
      <c r="M457" s="58"/>
      <c r="N457" s="68"/>
      <c r="O457" s="61"/>
      <c r="P457" s="69"/>
      <c r="Q457" s="68"/>
      <c r="R457" s="25"/>
    </row>
    <row r="458" spans="1:18" ht="15.75" customHeight="1" x14ac:dyDescent="0.25">
      <c r="A458" s="49">
        <v>1902</v>
      </c>
      <c r="B458" s="50"/>
      <c r="C458" s="50"/>
      <c r="D458" s="50"/>
      <c r="E458" s="50"/>
      <c r="F458" s="50"/>
      <c r="G458" s="50"/>
      <c r="H458" s="50"/>
      <c r="I458" s="50"/>
      <c r="J458" s="91"/>
      <c r="K458" s="57"/>
      <c r="L458" s="58"/>
      <c r="M458" s="58"/>
      <c r="N458" s="68"/>
      <c r="O458" s="66"/>
      <c r="P458" s="69"/>
      <c r="Q458" s="68"/>
      <c r="R458" s="25"/>
    </row>
    <row r="459" spans="1:18" ht="15.75" customHeight="1" x14ac:dyDescent="0.25">
      <c r="A459" s="49">
        <v>2001</v>
      </c>
      <c r="B459" s="50"/>
      <c r="C459" s="50"/>
      <c r="D459" s="50"/>
      <c r="E459" s="50"/>
      <c r="F459" s="50"/>
      <c r="G459" s="50"/>
      <c r="H459" s="50"/>
      <c r="I459" s="50"/>
      <c r="J459" s="91"/>
      <c r="K459" s="57"/>
      <c r="L459" s="58"/>
      <c r="M459" s="58"/>
      <c r="N459" s="68"/>
      <c r="O459" s="66"/>
      <c r="P459" s="69"/>
      <c r="Q459" s="68"/>
      <c r="R459" s="25"/>
    </row>
    <row r="460" spans="1:18" ht="15.75" customHeight="1" x14ac:dyDescent="0.25">
      <c r="A460" s="49">
        <v>2002</v>
      </c>
      <c r="B460" s="50"/>
      <c r="C460" s="50"/>
      <c r="D460" s="50"/>
      <c r="E460" s="50"/>
      <c r="F460" s="50"/>
      <c r="G460" s="50"/>
      <c r="H460" s="50"/>
      <c r="I460" s="50"/>
      <c r="J460" s="91"/>
      <c r="K460" s="57"/>
      <c r="L460" s="58"/>
      <c r="M460" s="64"/>
      <c r="N460" s="68"/>
      <c r="O460" s="66"/>
      <c r="P460" s="69"/>
      <c r="Q460" s="68"/>
      <c r="R460" s="25"/>
    </row>
    <row r="461" spans="1:18" ht="15.75" customHeight="1" x14ac:dyDescent="0.25">
      <c r="A461" s="49">
        <v>2101</v>
      </c>
      <c r="B461" s="50"/>
      <c r="C461" s="50"/>
      <c r="D461" s="50"/>
      <c r="E461" s="50"/>
      <c r="F461" s="50"/>
      <c r="G461" s="50"/>
      <c r="H461" s="50"/>
      <c r="I461" s="50"/>
      <c r="J461" s="91"/>
      <c r="K461" s="57"/>
      <c r="L461" s="58"/>
      <c r="M461" s="64"/>
      <c r="N461" s="58"/>
      <c r="O461" s="64"/>
      <c r="P461" s="106"/>
      <c r="Q461" s="68"/>
      <c r="R461" s="25"/>
    </row>
    <row r="462" spans="1:18" ht="15.75" customHeight="1" x14ac:dyDescent="0.25">
      <c r="A462" s="49">
        <v>2102</v>
      </c>
      <c r="B462" s="50"/>
      <c r="C462" s="50"/>
      <c r="D462" s="50"/>
      <c r="E462" s="50"/>
      <c r="F462" s="50"/>
      <c r="G462" s="50"/>
      <c r="H462" s="50"/>
      <c r="I462" s="50"/>
      <c r="J462" s="91"/>
      <c r="K462" s="57"/>
      <c r="L462" s="58"/>
      <c r="M462" s="64"/>
      <c r="N462" s="137" t="s">
        <v>42</v>
      </c>
      <c r="O462" s="72">
        <v>9</v>
      </c>
      <c r="P462" s="73">
        <f>J465</f>
        <v>10</v>
      </c>
      <c r="Q462" s="139" t="s">
        <v>10</v>
      </c>
      <c r="R462" s="25"/>
    </row>
    <row r="463" spans="1:18" ht="15.75" customHeight="1" x14ac:dyDescent="0.25">
      <c r="A463" s="49">
        <v>2201</v>
      </c>
      <c r="B463" s="50"/>
      <c r="C463" s="50"/>
      <c r="D463" s="50"/>
      <c r="E463" s="50"/>
      <c r="F463" s="50"/>
      <c r="G463" s="50"/>
      <c r="H463" s="50"/>
      <c r="I463" s="50"/>
      <c r="J463" s="91"/>
      <c r="K463" s="57"/>
      <c r="L463" s="58"/>
      <c r="M463" s="64"/>
      <c r="N463" s="138" t="s">
        <v>43</v>
      </c>
      <c r="O463" s="76">
        <f>IF(O462/B448=0,"",O462/B448)</f>
        <v>0.39130434782608697</v>
      </c>
      <c r="P463" s="77">
        <f>IF(O462/P462=0,"",O462/P462)</f>
        <v>0.9</v>
      </c>
      <c r="Q463" s="140" t="s">
        <v>44</v>
      </c>
      <c r="R463" s="25"/>
    </row>
    <row r="464" spans="1:18" ht="15.75" x14ac:dyDescent="0.25">
      <c r="A464" s="49">
        <v>2202</v>
      </c>
      <c r="B464" s="142"/>
      <c r="C464" s="142"/>
      <c r="D464" s="142"/>
      <c r="E464" s="142"/>
      <c r="F464" s="142"/>
      <c r="G464" s="142"/>
      <c r="H464" s="142"/>
      <c r="I464" s="142"/>
      <c r="J464" s="91"/>
      <c r="K464" s="79"/>
      <c r="L464" s="80"/>
      <c r="M464" s="81"/>
      <c r="N464" s="82"/>
      <c r="O464" s="83"/>
      <c r="P464" s="83"/>
      <c r="Q464" s="84"/>
      <c r="R464" s="25"/>
    </row>
    <row r="465" spans="1:18" ht="18" customHeight="1" x14ac:dyDescent="0.25">
      <c r="A465" s="31"/>
      <c r="B465" s="182" t="s">
        <v>63</v>
      </c>
      <c r="C465" s="182"/>
      <c r="D465" s="182"/>
      <c r="E465" s="182"/>
      <c r="F465" s="182"/>
      <c r="G465" s="182"/>
      <c r="H465" s="182"/>
      <c r="I465" s="182"/>
      <c r="J465" s="141">
        <f>SUM(J455:J464)</f>
        <v>10</v>
      </c>
      <c r="K465" s="86">
        <f>J455/B448</f>
        <v>0.43478260869565216</v>
      </c>
      <c r="L465" s="86">
        <f>IF(J465=0,"",J465/B448)</f>
        <v>0.43478260869565216</v>
      </c>
      <c r="M465" s="86">
        <f>L465-K465</f>
        <v>0</v>
      </c>
      <c r="N465" s="1"/>
      <c r="O465" s="25"/>
      <c r="P465" s="26"/>
      <c r="Q465" s="1"/>
      <c r="R465" s="25"/>
    </row>
    <row r="466" spans="1:18" ht="12.75" customHeight="1" x14ac:dyDescent="0.2">
      <c r="K466" s="1"/>
      <c r="L466" s="1"/>
      <c r="N466" s="1"/>
      <c r="O466" s="2"/>
      <c r="P466" s="2"/>
      <c r="Q466" s="1"/>
    </row>
    <row r="467" spans="1:18" ht="12.75" customHeight="1" x14ac:dyDescent="0.2">
      <c r="K467" s="1"/>
      <c r="L467" s="1"/>
      <c r="N467" s="1"/>
      <c r="O467" s="2"/>
      <c r="P467" s="2"/>
      <c r="Q467" s="1"/>
    </row>
    <row r="468" spans="1:18" ht="26.25" x14ac:dyDescent="0.4">
      <c r="A468" s="154"/>
      <c r="B468" s="179" t="s">
        <v>53</v>
      </c>
      <c r="C468" s="179"/>
      <c r="D468" s="179"/>
      <c r="E468" s="179"/>
      <c r="F468" s="179"/>
      <c r="G468" s="179"/>
      <c r="H468" s="179"/>
      <c r="I468" s="179"/>
      <c r="J468" s="153" t="s">
        <v>65</v>
      </c>
      <c r="K468" s="25"/>
      <c r="L468" s="1"/>
      <c r="M468" s="1"/>
      <c r="N468" s="25"/>
      <c r="O468" s="1"/>
      <c r="P468" s="25"/>
      <c r="Q468" s="25"/>
      <c r="R468" s="25"/>
    </row>
    <row r="469" spans="1:18" ht="20.25" x14ac:dyDescent="0.2">
      <c r="A469" s="172" t="s">
        <v>9</v>
      </c>
      <c r="B469" s="173" t="s">
        <v>54</v>
      </c>
      <c r="C469" s="174"/>
      <c r="D469" s="174"/>
      <c r="E469" s="174"/>
      <c r="F469" s="174"/>
      <c r="G469" s="174"/>
      <c r="H469" s="174"/>
      <c r="I469" s="175"/>
      <c r="J469" s="176" t="s">
        <v>10</v>
      </c>
      <c r="K469" s="171" t="s">
        <v>2</v>
      </c>
      <c r="L469" s="171" t="s">
        <v>3</v>
      </c>
      <c r="M469" s="178" t="s">
        <v>4</v>
      </c>
      <c r="N469" s="171" t="s">
        <v>5</v>
      </c>
      <c r="O469" s="169" t="s">
        <v>6</v>
      </c>
      <c r="P469" s="169" t="s">
        <v>7</v>
      </c>
      <c r="Q469" s="171" t="s">
        <v>8</v>
      </c>
      <c r="R469" s="25"/>
    </row>
    <row r="470" spans="1:18" ht="15.75" x14ac:dyDescent="0.25">
      <c r="A470" s="170"/>
      <c r="B470" s="49" t="s">
        <v>55</v>
      </c>
      <c r="C470" s="49" t="s">
        <v>56</v>
      </c>
      <c r="D470" s="49" t="s">
        <v>57</v>
      </c>
      <c r="E470" s="49" t="s">
        <v>58</v>
      </c>
      <c r="F470" s="49" t="s">
        <v>59</v>
      </c>
      <c r="G470" s="49" t="s">
        <v>60</v>
      </c>
      <c r="H470" s="49" t="s">
        <v>61</v>
      </c>
      <c r="I470" s="49" t="s">
        <v>62</v>
      </c>
      <c r="J470" s="177"/>
      <c r="K470" s="170"/>
      <c r="L470" s="170"/>
      <c r="M470" s="170"/>
      <c r="N470" s="170"/>
      <c r="O470" s="170"/>
      <c r="P470" s="170"/>
      <c r="Q470" s="170"/>
      <c r="R470" s="25"/>
    </row>
    <row r="471" spans="1:18" ht="15.75" customHeight="1" x14ac:dyDescent="0.25">
      <c r="A471" s="49">
        <v>1501</v>
      </c>
      <c r="B471" s="50">
        <v>28</v>
      </c>
      <c r="C471" s="50"/>
      <c r="D471" s="50"/>
      <c r="E471" s="50"/>
      <c r="F471" s="50"/>
      <c r="G471" s="50"/>
      <c r="H471" s="50"/>
      <c r="I471" s="50"/>
      <c r="J471" s="91"/>
      <c r="K471" s="51"/>
      <c r="L471" s="52"/>
      <c r="M471" s="53"/>
      <c r="N471" s="54"/>
      <c r="O471" s="55">
        <f>B471</f>
        <v>28</v>
      </c>
      <c r="P471" s="56"/>
      <c r="Q471" s="54"/>
      <c r="R471" s="25"/>
    </row>
    <row r="472" spans="1:18" ht="15.75" customHeight="1" x14ac:dyDescent="0.25">
      <c r="A472" s="49">
        <v>1502</v>
      </c>
      <c r="B472" s="50"/>
      <c r="C472" s="50">
        <v>24</v>
      </c>
      <c r="D472" s="50"/>
      <c r="E472" s="50"/>
      <c r="F472" s="50"/>
      <c r="G472" s="50"/>
      <c r="H472" s="50"/>
      <c r="I472" s="50"/>
      <c r="J472" s="91"/>
      <c r="K472" s="57"/>
      <c r="L472" s="58"/>
      <c r="M472" s="59"/>
      <c r="N472" s="60">
        <f>IF(C472=0,"",C472/B471)</f>
        <v>0.8571428571428571</v>
      </c>
      <c r="O472" s="61">
        <v>25</v>
      </c>
      <c r="P472" s="62">
        <f t="shared" ref="P472:P478" si="50">IF(O472=0,"",O472/O471)</f>
        <v>0.8928571428571429</v>
      </c>
      <c r="Q472" s="62">
        <f t="shared" ref="Q472:Q478" si="51">IF(O472=0,"",100%-P472)</f>
        <v>0.1071428571428571</v>
      </c>
      <c r="R472" s="25"/>
    </row>
    <row r="473" spans="1:18" ht="15.75" customHeight="1" x14ac:dyDescent="0.25">
      <c r="A473" s="49">
        <v>1601</v>
      </c>
      <c r="B473" s="50"/>
      <c r="C473" s="50"/>
      <c r="D473" s="50">
        <v>16</v>
      </c>
      <c r="E473" s="50"/>
      <c r="F473" s="50"/>
      <c r="G473" s="50"/>
      <c r="H473" s="50"/>
      <c r="I473" s="50"/>
      <c r="J473" s="91"/>
      <c r="K473" s="57"/>
      <c r="L473" s="58"/>
      <c r="M473" s="59"/>
      <c r="N473" s="60">
        <f>IF(D473=0,"",D473/C472)</f>
        <v>0.66666666666666663</v>
      </c>
      <c r="O473" s="61">
        <v>19</v>
      </c>
      <c r="P473" s="62">
        <f t="shared" si="50"/>
        <v>0.76</v>
      </c>
      <c r="Q473" s="62">
        <f t="shared" si="51"/>
        <v>0.24</v>
      </c>
      <c r="R473" s="63">
        <f>O473/O471</f>
        <v>0.6785714285714286</v>
      </c>
    </row>
    <row r="474" spans="1:18" ht="15.75" customHeight="1" x14ac:dyDescent="0.25">
      <c r="A474" s="49">
        <v>1602</v>
      </c>
      <c r="B474" s="50"/>
      <c r="C474" s="50"/>
      <c r="D474" s="50"/>
      <c r="E474" s="50">
        <v>15</v>
      </c>
      <c r="F474" s="50"/>
      <c r="G474" s="50"/>
      <c r="H474" s="50"/>
      <c r="I474" s="50"/>
      <c r="J474" s="91"/>
      <c r="K474" s="57"/>
      <c r="L474" s="58"/>
      <c r="M474" s="59"/>
      <c r="N474" s="60">
        <f>IF(E474=0,"",E474/D473)</f>
        <v>0.9375</v>
      </c>
      <c r="O474" s="61">
        <v>16</v>
      </c>
      <c r="P474" s="62">
        <f t="shared" si="50"/>
        <v>0.84210526315789469</v>
      </c>
      <c r="Q474" s="62">
        <f t="shared" si="51"/>
        <v>0.15789473684210531</v>
      </c>
      <c r="R474" s="25"/>
    </row>
    <row r="475" spans="1:18" ht="15.75" customHeight="1" x14ac:dyDescent="0.25">
      <c r="A475" s="49">
        <v>1701</v>
      </c>
      <c r="B475" s="50"/>
      <c r="C475" s="50"/>
      <c r="D475" s="50"/>
      <c r="E475" s="50"/>
      <c r="F475" s="50">
        <v>15</v>
      </c>
      <c r="G475" s="50"/>
      <c r="H475" s="50"/>
      <c r="I475" s="50"/>
      <c r="J475" s="91"/>
      <c r="K475" s="57"/>
      <c r="L475" s="58"/>
      <c r="M475" s="59"/>
      <c r="N475" s="60">
        <f>IF(F475=0,"",F475/E474)</f>
        <v>1</v>
      </c>
      <c r="O475" s="61">
        <v>15</v>
      </c>
      <c r="P475" s="62">
        <f t="shared" si="50"/>
        <v>0.9375</v>
      </c>
      <c r="Q475" s="62">
        <f t="shared" si="51"/>
        <v>6.25E-2</v>
      </c>
      <c r="R475" s="25"/>
    </row>
    <row r="476" spans="1:18" ht="15.75" customHeight="1" x14ac:dyDescent="0.25">
      <c r="A476" s="49">
        <v>1702</v>
      </c>
      <c r="B476" s="50"/>
      <c r="C476" s="50"/>
      <c r="D476" s="50"/>
      <c r="E476" s="50"/>
      <c r="F476" s="50"/>
      <c r="G476" s="50">
        <v>13</v>
      </c>
      <c r="H476" s="50"/>
      <c r="I476" s="50"/>
      <c r="J476" s="91"/>
      <c r="K476" s="57"/>
      <c r="L476" s="58"/>
      <c r="M476" s="59"/>
      <c r="N476" s="60">
        <f>IF(G476=0,"",G476/F475)</f>
        <v>0.8666666666666667</v>
      </c>
      <c r="O476" s="61">
        <v>15</v>
      </c>
      <c r="P476" s="62">
        <f t="shared" si="50"/>
        <v>1</v>
      </c>
      <c r="Q476" s="62">
        <f t="shared" si="51"/>
        <v>0</v>
      </c>
      <c r="R476" s="25"/>
    </row>
    <row r="477" spans="1:18" ht="15.75" customHeight="1" x14ac:dyDescent="0.25">
      <c r="A477" s="49">
        <v>1801</v>
      </c>
      <c r="B477" s="50"/>
      <c r="C477" s="50"/>
      <c r="D477" s="50"/>
      <c r="E477" s="50"/>
      <c r="F477" s="50"/>
      <c r="G477" s="50"/>
      <c r="H477" s="50">
        <v>12</v>
      </c>
      <c r="I477" s="50"/>
      <c r="J477" s="91"/>
      <c r="K477" s="57"/>
      <c r="L477" s="58"/>
      <c r="M477" s="59"/>
      <c r="N477" s="60">
        <f>IF(H477=0,"",H477/G476)</f>
        <v>0.92307692307692313</v>
      </c>
      <c r="O477" s="61">
        <v>14</v>
      </c>
      <c r="P477" s="62">
        <f t="shared" si="50"/>
        <v>0.93333333333333335</v>
      </c>
      <c r="Q477" s="62">
        <f t="shared" si="51"/>
        <v>6.6666666666666652E-2</v>
      </c>
      <c r="R477" s="25"/>
    </row>
    <row r="478" spans="1:18" ht="15.75" customHeight="1" x14ac:dyDescent="0.25">
      <c r="A478" s="49">
        <v>1802</v>
      </c>
      <c r="B478" s="50"/>
      <c r="C478" s="50"/>
      <c r="D478" s="50"/>
      <c r="E478" s="50"/>
      <c r="F478" s="50"/>
      <c r="G478" s="50"/>
      <c r="H478" s="50"/>
      <c r="I478" s="50">
        <v>12</v>
      </c>
      <c r="J478" s="91">
        <v>9</v>
      </c>
      <c r="K478" s="57"/>
      <c r="L478" s="58"/>
      <c r="M478" s="59"/>
      <c r="N478" s="60">
        <f>IF(I478=0,"",I478/H477)</f>
        <v>1</v>
      </c>
      <c r="O478" s="61">
        <v>14</v>
      </c>
      <c r="P478" s="62">
        <f t="shared" si="50"/>
        <v>1</v>
      </c>
      <c r="Q478" s="62">
        <f t="shared" si="51"/>
        <v>0</v>
      </c>
      <c r="R478" s="25"/>
    </row>
    <row r="479" spans="1:18" ht="15.75" customHeight="1" x14ac:dyDescent="0.25">
      <c r="A479" s="49">
        <v>1901</v>
      </c>
      <c r="B479" s="50"/>
      <c r="C479" s="50"/>
      <c r="D479" s="50"/>
      <c r="E479" s="50"/>
      <c r="F479" s="50"/>
      <c r="G479" s="50"/>
      <c r="H479" s="50"/>
      <c r="I479" s="50">
        <v>2</v>
      </c>
      <c r="J479" s="91">
        <v>1</v>
      </c>
      <c r="K479" s="57"/>
      <c r="L479" s="58"/>
      <c r="M479" s="58"/>
      <c r="N479" s="68"/>
      <c r="O479" s="61">
        <v>4</v>
      </c>
      <c r="P479" s="69"/>
      <c r="Q479" s="68"/>
      <c r="R479" s="25"/>
    </row>
    <row r="480" spans="1:18" ht="15.75" customHeight="1" x14ac:dyDescent="0.25">
      <c r="A480" s="49">
        <v>1902</v>
      </c>
      <c r="B480" s="50"/>
      <c r="C480" s="50"/>
      <c r="D480" s="50"/>
      <c r="E480" s="50"/>
      <c r="F480" s="50"/>
      <c r="G480" s="50"/>
      <c r="H480" s="50"/>
      <c r="I480" s="50">
        <v>2</v>
      </c>
      <c r="J480" s="91">
        <v>2</v>
      </c>
      <c r="K480" s="57"/>
      <c r="L480" s="58"/>
      <c r="M480" s="58"/>
      <c r="N480" s="68"/>
      <c r="O480" s="61">
        <v>3</v>
      </c>
      <c r="P480" s="69"/>
      <c r="Q480" s="68"/>
      <c r="R480" s="25"/>
    </row>
    <row r="481" spans="1:18" ht="15.75" customHeight="1" x14ac:dyDescent="0.25">
      <c r="A481" s="49">
        <v>2001</v>
      </c>
      <c r="B481" s="50"/>
      <c r="C481" s="50"/>
      <c r="D481" s="50"/>
      <c r="E481" s="50"/>
      <c r="F481" s="50"/>
      <c r="G481" s="50"/>
      <c r="H481" s="50"/>
      <c r="I481" s="50">
        <v>1</v>
      </c>
      <c r="J481" s="91">
        <v>1</v>
      </c>
      <c r="K481" s="57"/>
      <c r="L481" s="58"/>
      <c r="M481" s="58"/>
      <c r="N481" s="68"/>
      <c r="O481" s="66">
        <v>1</v>
      </c>
      <c r="P481" s="69"/>
      <c r="Q481" s="68"/>
      <c r="R481" s="25"/>
    </row>
    <row r="482" spans="1:18" ht="15.75" customHeight="1" x14ac:dyDescent="0.25">
      <c r="A482" s="49">
        <v>2002</v>
      </c>
      <c r="B482" s="50"/>
      <c r="C482" s="50"/>
      <c r="D482" s="50"/>
      <c r="E482" s="50"/>
      <c r="F482" s="50"/>
      <c r="G482" s="50"/>
      <c r="H482" s="50"/>
      <c r="I482" s="50"/>
      <c r="J482" s="91"/>
      <c r="K482" s="57"/>
      <c r="L482" s="58"/>
      <c r="M482" s="64"/>
      <c r="N482" s="68"/>
      <c r="O482" s="66"/>
      <c r="P482" s="69"/>
      <c r="Q482" s="68"/>
      <c r="R482" s="25"/>
    </row>
    <row r="483" spans="1:18" ht="15.75" customHeight="1" x14ac:dyDescent="0.25">
      <c r="A483" s="49">
        <v>2101</v>
      </c>
      <c r="B483" s="50"/>
      <c r="C483" s="50"/>
      <c r="D483" s="50"/>
      <c r="E483" s="50"/>
      <c r="F483" s="50"/>
      <c r="G483" s="50"/>
      <c r="H483" s="50"/>
      <c r="I483" s="50"/>
      <c r="J483" s="91"/>
      <c r="K483" s="57"/>
      <c r="L483" s="58"/>
      <c r="M483" s="64"/>
      <c r="N483" s="68"/>
      <c r="O483" s="66"/>
      <c r="P483" s="69"/>
      <c r="Q483" s="68"/>
      <c r="R483" s="25"/>
    </row>
    <row r="484" spans="1:18" ht="15.75" customHeight="1" x14ac:dyDescent="0.25">
      <c r="A484" s="49">
        <v>2102</v>
      </c>
      <c r="B484" s="50"/>
      <c r="C484" s="50"/>
      <c r="D484" s="50"/>
      <c r="E484" s="50"/>
      <c r="F484" s="50"/>
      <c r="G484" s="50"/>
      <c r="H484" s="50"/>
      <c r="I484" s="50"/>
      <c r="J484" s="91"/>
      <c r="K484" s="57"/>
      <c r="L484" s="58"/>
      <c r="M484" s="64"/>
      <c r="N484" s="58"/>
      <c r="O484" s="64"/>
      <c r="P484" s="106"/>
      <c r="Q484" s="68"/>
      <c r="R484" s="25"/>
    </row>
    <row r="485" spans="1:18" ht="15.75" customHeight="1" x14ac:dyDescent="0.25">
      <c r="A485" s="49">
        <v>2201</v>
      </c>
      <c r="B485" s="50"/>
      <c r="C485" s="50"/>
      <c r="D485" s="50"/>
      <c r="E485" s="50"/>
      <c r="F485" s="50"/>
      <c r="G485" s="50"/>
      <c r="H485" s="50"/>
      <c r="I485" s="50"/>
      <c r="J485" s="91"/>
      <c r="K485" s="57"/>
      <c r="L485" s="58"/>
      <c r="M485" s="64"/>
      <c r="N485" s="137" t="s">
        <v>42</v>
      </c>
      <c r="O485" s="72">
        <v>9</v>
      </c>
      <c r="P485" s="73">
        <f>IF(SUM(J477:J484)=0,"",SUM(J477:J484))</f>
        <v>13</v>
      </c>
      <c r="Q485" s="139" t="s">
        <v>10</v>
      </c>
      <c r="R485" s="25"/>
    </row>
    <row r="486" spans="1:18" ht="15.75" customHeight="1" x14ac:dyDescent="0.25">
      <c r="A486" s="49">
        <v>2202</v>
      </c>
      <c r="B486" s="50"/>
      <c r="C486" s="50"/>
      <c r="D486" s="50"/>
      <c r="E486" s="50"/>
      <c r="F486" s="50"/>
      <c r="G486" s="50"/>
      <c r="H486" s="50"/>
      <c r="I486" s="50"/>
      <c r="J486" s="91"/>
      <c r="K486" s="57"/>
      <c r="L486" s="58"/>
      <c r="M486" s="64"/>
      <c r="N486" s="138" t="s">
        <v>43</v>
      </c>
      <c r="O486" s="76">
        <f>IF(O485/B471=0,"",O485/B471)</f>
        <v>0.32142857142857145</v>
      </c>
      <c r="P486" s="77">
        <f>IF(O485/P485=0,"",O485/P485)</f>
        <v>0.69230769230769229</v>
      </c>
      <c r="Q486" s="140" t="s">
        <v>44</v>
      </c>
      <c r="R486" s="25"/>
    </row>
    <row r="487" spans="1:18" ht="15.75" customHeight="1" x14ac:dyDescent="0.25">
      <c r="A487" s="49">
        <v>2301</v>
      </c>
      <c r="B487" s="142"/>
      <c r="C487" s="142"/>
      <c r="D487" s="142"/>
      <c r="E487" s="142"/>
      <c r="F487" s="142"/>
      <c r="G487" s="142"/>
      <c r="H487" s="142"/>
      <c r="I487" s="142"/>
      <c r="J487" s="91"/>
      <c r="K487" s="79"/>
      <c r="L487" s="80"/>
      <c r="M487" s="81"/>
      <c r="N487" s="82"/>
      <c r="O487" s="83"/>
      <c r="P487" s="83"/>
      <c r="Q487" s="84"/>
      <c r="R487" s="25"/>
    </row>
    <row r="488" spans="1:18" ht="18" customHeight="1" x14ac:dyDescent="0.25">
      <c r="A488" s="31"/>
      <c r="B488" s="182" t="s">
        <v>63</v>
      </c>
      <c r="C488" s="182"/>
      <c r="D488" s="182"/>
      <c r="E488" s="182"/>
      <c r="F488" s="182"/>
      <c r="G488" s="182"/>
      <c r="H488" s="182"/>
      <c r="I488" s="182"/>
      <c r="J488" s="141">
        <f>SUM(J478:J484)</f>
        <v>13</v>
      </c>
      <c r="K488" s="86">
        <f>IF(J478=0,"",J478/B471)</f>
        <v>0.32142857142857145</v>
      </c>
      <c r="L488" s="86">
        <f>IF(J488=0,"",J488/B471)</f>
        <v>0.4642857142857143</v>
      </c>
      <c r="M488" s="86">
        <f>IF(J480=0,"",L488-K488)</f>
        <v>0.14285714285714285</v>
      </c>
      <c r="N488" s="1"/>
      <c r="O488" s="25"/>
      <c r="P488" s="26"/>
      <c r="Q488" s="1"/>
      <c r="R488" s="25"/>
    </row>
    <row r="489" spans="1:18" ht="12.75" customHeight="1" x14ac:dyDescent="0.2">
      <c r="K489" s="1"/>
      <c r="L489" s="1"/>
      <c r="N489" s="1"/>
      <c r="O489" s="2"/>
      <c r="P489" s="2"/>
      <c r="Q489" s="1"/>
    </row>
    <row r="490" spans="1:18" ht="12.75" customHeight="1" x14ac:dyDescent="0.2">
      <c r="K490" s="1"/>
      <c r="L490" s="1"/>
      <c r="N490" s="1"/>
      <c r="O490" s="2"/>
      <c r="P490" s="2"/>
      <c r="Q490" s="1"/>
    </row>
    <row r="491" spans="1:18" ht="26.25" customHeight="1" x14ac:dyDescent="0.4">
      <c r="A491" s="154"/>
      <c r="B491" s="179" t="s">
        <v>53</v>
      </c>
      <c r="C491" s="179"/>
      <c r="D491" s="179"/>
      <c r="E491" s="179"/>
      <c r="F491" s="179"/>
      <c r="G491" s="179"/>
      <c r="H491" s="179"/>
      <c r="I491" s="179"/>
      <c r="J491" s="153" t="s">
        <v>66</v>
      </c>
      <c r="K491" s="25"/>
      <c r="L491" s="1"/>
      <c r="M491" s="1"/>
      <c r="N491" s="25"/>
      <c r="O491" s="1"/>
      <c r="P491" s="25"/>
      <c r="Q491" s="25"/>
      <c r="R491" s="25"/>
    </row>
    <row r="492" spans="1:18" ht="20.25" customHeight="1" x14ac:dyDescent="0.2">
      <c r="A492" s="172" t="s">
        <v>9</v>
      </c>
      <c r="B492" s="173" t="s">
        <v>54</v>
      </c>
      <c r="C492" s="174"/>
      <c r="D492" s="174"/>
      <c r="E492" s="174"/>
      <c r="F492" s="174"/>
      <c r="G492" s="174"/>
      <c r="H492" s="174"/>
      <c r="I492" s="175"/>
      <c r="J492" s="176" t="s">
        <v>10</v>
      </c>
      <c r="K492" s="171" t="s">
        <v>2</v>
      </c>
      <c r="L492" s="171" t="s">
        <v>3</v>
      </c>
      <c r="M492" s="178" t="s">
        <v>4</v>
      </c>
      <c r="N492" s="171" t="s">
        <v>5</v>
      </c>
      <c r="O492" s="169" t="s">
        <v>6</v>
      </c>
      <c r="P492" s="169" t="s">
        <v>7</v>
      </c>
      <c r="Q492" s="171" t="s">
        <v>8</v>
      </c>
      <c r="R492" s="25"/>
    </row>
    <row r="493" spans="1:18" ht="15.75" customHeight="1" x14ac:dyDescent="0.25">
      <c r="A493" s="170"/>
      <c r="B493" s="49" t="s">
        <v>55</v>
      </c>
      <c r="C493" s="49" t="s">
        <v>56</v>
      </c>
      <c r="D493" s="49" t="s">
        <v>57</v>
      </c>
      <c r="E493" s="49" t="s">
        <v>58</v>
      </c>
      <c r="F493" s="49" t="s">
        <v>59</v>
      </c>
      <c r="G493" s="49" t="s">
        <v>60</v>
      </c>
      <c r="H493" s="49" t="s">
        <v>61</v>
      </c>
      <c r="I493" s="49" t="s">
        <v>62</v>
      </c>
      <c r="J493" s="177"/>
      <c r="K493" s="170"/>
      <c r="L493" s="170"/>
      <c r="M493" s="170"/>
      <c r="N493" s="170"/>
      <c r="O493" s="170"/>
      <c r="P493" s="170"/>
      <c r="Q493" s="170"/>
      <c r="R493" s="25"/>
    </row>
    <row r="494" spans="1:18" ht="15.75" customHeight="1" x14ac:dyDescent="0.25">
      <c r="A494" s="49">
        <v>1502</v>
      </c>
      <c r="B494" s="50">
        <v>14</v>
      </c>
      <c r="C494" s="50"/>
      <c r="D494" s="50"/>
      <c r="E494" s="50"/>
      <c r="F494" s="50"/>
      <c r="G494" s="50"/>
      <c r="H494" s="50"/>
      <c r="I494" s="50"/>
      <c r="J494" s="91"/>
      <c r="K494" s="51"/>
      <c r="L494" s="52"/>
      <c r="M494" s="53"/>
      <c r="N494" s="54"/>
      <c r="O494" s="55">
        <f>B494</f>
        <v>14</v>
      </c>
      <c r="P494" s="56"/>
      <c r="Q494" s="54"/>
      <c r="R494" s="25"/>
    </row>
    <row r="495" spans="1:18" ht="15.75" customHeight="1" x14ac:dyDescent="0.25">
      <c r="A495" s="49">
        <v>1601</v>
      </c>
      <c r="B495" s="50"/>
      <c r="C495" s="50">
        <v>14</v>
      </c>
      <c r="D495" s="50"/>
      <c r="E495" s="50"/>
      <c r="F495" s="50"/>
      <c r="G495" s="50"/>
      <c r="H495" s="50"/>
      <c r="I495" s="50"/>
      <c r="J495" s="91"/>
      <c r="K495" s="57"/>
      <c r="L495" s="58"/>
      <c r="M495" s="59"/>
      <c r="N495" s="60">
        <f>IF(C495=0,"",C495/B494)</f>
        <v>1</v>
      </c>
      <c r="O495" s="61">
        <v>14</v>
      </c>
      <c r="P495" s="62">
        <f t="shared" ref="P495:P501" si="52">IF(O495=0,"",O495/O494)</f>
        <v>1</v>
      </c>
      <c r="Q495" s="62">
        <f t="shared" ref="Q495:Q501" si="53">IF(O495=0,"",100%-P495)</f>
        <v>0</v>
      </c>
      <c r="R495" s="25"/>
    </row>
    <row r="496" spans="1:18" ht="15.75" customHeight="1" x14ac:dyDescent="0.25">
      <c r="A496" s="49">
        <v>1602</v>
      </c>
      <c r="B496" s="50"/>
      <c r="C496" s="50"/>
      <c r="D496" s="50">
        <v>14</v>
      </c>
      <c r="E496" s="50"/>
      <c r="F496" s="50"/>
      <c r="G496" s="50"/>
      <c r="H496" s="50"/>
      <c r="I496" s="50"/>
      <c r="J496" s="91"/>
      <c r="K496" s="57"/>
      <c r="L496" s="58"/>
      <c r="M496" s="59"/>
      <c r="N496" s="60">
        <f>IF(D496=0,"",D496/C495)</f>
        <v>1</v>
      </c>
      <c r="O496" s="61">
        <v>14</v>
      </c>
      <c r="P496" s="62">
        <f t="shared" si="52"/>
        <v>1</v>
      </c>
      <c r="Q496" s="62">
        <f t="shared" si="53"/>
        <v>0</v>
      </c>
      <c r="R496" s="63">
        <f>O496/O494</f>
        <v>1</v>
      </c>
    </row>
    <row r="497" spans="1:18" ht="15.75" customHeight="1" x14ac:dyDescent="0.25">
      <c r="A497" s="49">
        <v>1701</v>
      </c>
      <c r="B497" s="50"/>
      <c r="C497" s="50"/>
      <c r="D497" s="50"/>
      <c r="E497" s="50">
        <v>14</v>
      </c>
      <c r="F497" s="50"/>
      <c r="G497" s="50"/>
      <c r="H497" s="50"/>
      <c r="I497" s="50"/>
      <c r="J497" s="91"/>
      <c r="K497" s="57"/>
      <c r="L497" s="58"/>
      <c r="M497" s="59"/>
      <c r="N497" s="60">
        <f>IF(E497=0,"",E497/D496)</f>
        <v>1</v>
      </c>
      <c r="O497" s="61">
        <v>14</v>
      </c>
      <c r="P497" s="62">
        <f t="shared" si="52"/>
        <v>1</v>
      </c>
      <c r="Q497" s="62">
        <f t="shared" si="53"/>
        <v>0</v>
      </c>
      <c r="R497" s="25"/>
    </row>
    <row r="498" spans="1:18" ht="15.75" customHeight="1" x14ac:dyDescent="0.25">
      <c r="A498" s="49">
        <v>1702</v>
      </c>
      <c r="B498" s="50"/>
      <c r="C498" s="50"/>
      <c r="D498" s="50"/>
      <c r="E498" s="50"/>
      <c r="F498" s="50">
        <v>9</v>
      </c>
      <c r="G498" s="50"/>
      <c r="H498" s="50"/>
      <c r="I498" s="50"/>
      <c r="J498" s="91"/>
      <c r="K498" s="57"/>
      <c r="L498" s="58"/>
      <c r="M498" s="59"/>
      <c r="N498" s="60">
        <f>IF(F498=0,"",F498/E497)</f>
        <v>0.6428571428571429</v>
      </c>
      <c r="O498" s="61">
        <v>11</v>
      </c>
      <c r="P498" s="62">
        <f t="shared" si="52"/>
        <v>0.7857142857142857</v>
      </c>
      <c r="Q498" s="62">
        <f t="shared" si="53"/>
        <v>0.2142857142857143</v>
      </c>
      <c r="R498" s="25"/>
    </row>
    <row r="499" spans="1:18" ht="15.75" customHeight="1" x14ac:dyDescent="0.25">
      <c r="A499" s="49">
        <v>1801</v>
      </c>
      <c r="B499" s="50"/>
      <c r="C499" s="50"/>
      <c r="D499" s="50"/>
      <c r="E499" s="50"/>
      <c r="F499" s="50"/>
      <c r="G499" s="50">
        <v>8</v>
      </c>
      <c r="H499" s="50"/>
      <c r="I499" s="50"/>
      <c r="J499" s="91"/>
      <c r="K499" s="57"/>
      <c r="L499" s="58"/>
      <c r="M499" s="59"/>
      <c r="N499" s="60">
        <f>IF(G499=0,"",G499/F498)</f>
        <v>0.88888888888888884</v>
      </c>
      <c r="O499" s="61">
        <v>9</v>
      </c>
      <c r="P499" s="62">
        <f t="shared" si="52"/>
        <v>0.81818181818181823</v>
      </c>
      <c r="Q499" s="62">
        <f t="shared" si="53"/>
        <v>0.18181818181818177</v>
      </c>
      <c r="R499" s="25"/>
    </row>
    <row r="500" spans="1:18" ht="15.75" customHeight="1" x14ac:dyDescent="0.25">
      <c r="A500" s="49">
        <v>1802</v>
      </c>
      <c r="B500" s="50"/>
      <c r="C500" s="50"/>
      <c r="D500" s="50"/>
      <c r="E500" s="50"/>
      <c r="F500" s="50"/>
      <c r="G500" s="50"/>
      <c r="H500" s="50">
        <v>6</v>
      </c>
      <c r="I500" s="50"/>
      <c r="J500" s="91"/>
      <c r="K500" s="57"/>
      <c r="L500" s="58"/>
      <c r="M500" s="59"/>
      <c r="N500" s="60">
        <f>IF(H500=0,"",H500/G499)</f>
        <v>0.75</v>
      </c>
      <c r="O500" s="61">
        <v>9</v>
      </c>
      <c r="P500" s="62">
        <f t="shared" si="52"/>
        <v>1</v>
      </c>
      <c r="Q500" s="62">
        <f t="shared" si="53"/>
        <v>0</v>
      </c>
      <c r="R500" s="25"/>
    </row>
    <row r="501" spans="1:18" ht="15.75" customHeight="1" x14ac:dyDescent="0.25">
      <c r="A501" s="49">
        <v>1901</v>
      </c>
      <c r="B501" s="50"/>
      <c r="C501" s="50"/>
      <c r="D501" s="50"/>
      <c r="E501" s="50"/>
      <c r="F501" s="50"/>
      <c r="G501" s="50"/>
      <c r="H501" s="50"/>
      <c r="I501" s="50">
        <v>3</v>
      </c>
      <c r="J501" s="91">
        <v>3</v>
      </c>
      <c r="K501" s="57"/>
      <c r="L501" s="58"/>
      <c r="M501" s="59"/>
      <c r="N501" s="60">
        <f>IF(I501=0,"",I501/H500)</f>
        <v>0.5</v>
      </c>
      <c r="O501" s="61">
        <v>9</v>
      </c>
      <c r="P501" s="62">
        <f t="shared" si="52"/>
        <v>1</v>
      </c>
      <c r="Q501" s="62">
        <f t="shared" si="53"/>
        <v>0</v>
      </c>
      <c r="R501" s="25"/>
    </row>
    <row r="502" spans="1:18" ht="15.75" customHeight="1" x14ac:dyDescent="0.25">
      <c r="A502" s="49">
        <v>1902</v>
      </c>
      <c r="B502" s="50"/>
      <c r="C502" s="50"/>
      <c r="D502" s="50"/>
      <c r="E502" s="50"/>
      <c r="F502" s="50"/>
      <c r="G502" s="50"/>
      <c r="H502" s="50"/>
      <c r="I502" s="50">
        <v>2</v>
      </c>
      <c r="J502" s="91">
        <v>1</v>
      </c>
      <c r="K502" s="57"/>
      <c r="L502" s="58"/>
      <c r="M502" s="58"/>
      <c r="N502" s="68"/>
      <c r="O502" s="61">
        <v>4</v>
      </c>
      <c r="P502" s="69"/>
      <c r="Q502" s="68"/>
      <c r="R502" s="25"/>
    </row>
    <row r="503" spans="1:18" ht="15.75" customHeight="1" x14ac:dyDescent="0.25">
      <c r="A503" s="49">
        <v>2001</v>
      </c>
      <c r="B503" s="50"/>
      <c r="C503" s="50"/>
      <c r="D503" s="50"/>
      <c r="E503" s="50"/>
      <c r="F503" s="50"/>
      <c r="G503" s="50"/>
      <c r="H503" s="50"/>
      <c r="I503" s="50">
        <v>2</v>
      </c>
      <c r="J503" s="91">
        <v>2</v>
      </c>
      <c r="K503" s="57"/>
      <c r="L503" s="58"/>
      <c r="M503" s="58"/>
      <c r="N503" s="68"/>
      <c r="O503" s="61">
        <v>2</v>
      </c>
      <c r="P503" s="69"/>
      <c r="Q503" s="68"/>
      <c r="R503" s="25"/>
    </row>
    <row r="504" spans="1:18" ht="15.75" customHeight="1" x14ac:dyDescent="0.25">
      <c r="A504" s="49">
        <v>2002</v>
      </c>
      <c r="B504" s="50"/>
      <c r="C504" s="50"/>
      <c r="D504" s="50"/>
      <c r="E504" s="50"/>
      <c r="F504" s="50"/>
      <c r="G504" s="50"/>
      <c r="H504" s="50"/>
      <c r="I504" s="50"/>
      <c r="J504" s="91"/>
      <c r="K504" s="57"/>
      <c r="L504" s="58"/>
      <c r="M504" s="58"/>
      <c r="N504" s="68"/>
      <c r="O504" s="66"/>
      <c r="P504" s="69"/>
      <c r="Q504" s="68"/>
      <c r="R504" s="25"/>
    </row>
    <row r="505" spans="1:18" ht="15.75" customHeight="1" x14ac:dyDescent="0.25">
      <c r="A505" s="49">
        <v>2101</v>
      </c>
      <c r="B505" s="50"/>
      <c r="C505" s="50"/>
      <c r="D505" s="50"/>
      <c r="E505" s="50"/>
      <c r="F505" s="50"/>
      <c r="G505" s="50"/>
      <c r="H505" s="50"/>
      <c r="I505" s="50"/>
      <c r="J505" s="91"/>
      <c r="K505" s="57"/>
      <c r="L505" s="58"/>
      <c r="M505" s="64"/>
      <c r="N505" s="68"/>
      <c r="O505" s="66"/>
      <c r="P505" s="69"/>
      <c r="Q505" s="68"/>
      <c r="R505" s="25"/>
    </row>
    <row r="506" spans="1:18" ht="15.75" customHeight="1" x14ac:dyDescent="0.25">
      <c r="A506" s="49">
        <v>2102</v>
      </c>
      <c r="B506" s="50"/>
      <c r="C506" s="50"/>
      <c r="D506" s="50"/>
      <c r="E506" s="50"/>
      <c r="F506" s="50"/>
      <c r="G506" s="50"/>
      <c r="H506" s="50"/>
      <c r="I506" s="50"/>
      <c r="J506" s="91"/>
      <c r="K506" s="57"/>
      <c r="L506" s="58"/>
      <c r="M506" s="64"/>
      <c r="N506" s="68"/>
      <c r="O506" s="66"/>
      <c r="P506" s="69"/>
      <c r="Q506" s="68"/>
      <c r="R506" s="25"/>
    </row>
    <row r="507" spans="1:18" ht="15.75" customHeight="1" x14ac:dyDescent="0.25">
      <c r="A507" s="49">
        <v>2201</v>
      </c>
      <c r="B507" s="50"/>
      <c r="C507" s="50"/>
      <c r="D507" s="50"/>
      <c r="E507" s="50"/>
      <c r="F507" s="50"/>
      <c r="G507" s="50"/>
      <c r="H507" s="50"/>
      <c r="I507" s="50"/>
      <c r="J507" s="91"/>
      <c r="K507" s="57"/>
      <c r="L507" s="58"/>
      <c r="M507" s="64"/>
      <c r="N507" s="58"/>
      <c r="O507" s="64"/>
      <c r="P507" s="106"/>
      <c r="Q507" s="68"/>
      <c r="R507" s="25"/>
    </row>
    <row r="508" spans="1:18" ht="15.75" customHeight="1" x14ac:dyDescent="0.25">
      <c r="A508" s="49">
        <v>2202</v>
      </c>
      <c r="B508" s="50"/>
      <c r="C508" s="50"/>
      <c r="D508" s="50"/>
      <c r="E508" s="50"/>
      <c r="F508" s="50"/>
      <c r="G508" s="50"/>
      <c r="H508" s="50"/>
      <c r="I508" s="50"/>
      <c r="J508" s="91"/>
      <c r="K508" s="57"/>
      <c r="L508" s="58"/>
      <c r="M508" s="64"/>
      <c r="N508" s="137" t="s">
        <v>42</v>
      </c>
      <c r="O508" s="72">
        <v>5</v>
      </c>
      <c r="P508" s="73">
        <f>IF(SUM(J500:J507)=0,"",SUM(J500:J507))</f>
        <v>6</v>
      </c>
      <c r="Q508" s="139" t="s">
        <v>10</v>
      </c>
      <c r="R508" s="25"/>
    </row>
    <row r="509" spans="1:18" ht="15.75" customHeight="1" x14ac:dyDescent="0.25">
      <c r="A509" s="49">
        <v>2301</v>
      </c>
      <c r="B509" s="50"/>
      <c r="C509" s="50"/>
      <c r="D509" s="50"/>
      <c r="E509" s="50"/>
      <c r="F509" s="50"/>
      <c r="G509" s="50"/>
      <c r="H509" s="50"/>
      <c r="I509" s="50"/>
      <c r="J509" s="91"/>
      <c r="K509" s="57"/>
      <c r="L509" s="58"/>
      <c r="M509" s="64"/>
      <c r="N509" s="138" t="s">
        <v>43</v>
      </c>
      <c r="O509" s="76">
        <f>IF(O508/B494=0,"",O508/B494)</f>
        <v>0.35714285714285715</v>
      </c>
      <c r="P509" s="77">
        <f>IF(O508/P508=0,"",O508/P508)</f>
        <v>0.83333333333333337</v>
      </c>
      <c r="Q509" s="140" t="s">
        <v>44</v>
      </c>
      <c r="R509" s="25"/>
    </row>
    <row r="510" spans="1:18" ht="15.75" customHeight="1" x14ac:dyDescent="0.25">
      <c r="A510" s="49">
        <v>2302</v>
      </c>
      <c r="B510" s="142"/>
      <c r="C510" s="142"/>
      <c r="D510" s="142"/>
      <c r="E510" s="142"/>
      <c r="F510" s="142"/>
      <c r="G510" s="142"/>
      <c r="H510" s="142"/>
      <c r="I510" s="142"/>
      <c r="J510" s="91"/>
      <c r="K510" s="79"/>
      <c r="L510" s="80"/>
      <c r="M510" s="81"/>
      <c r="N510" s="82"/>
      <c r="O510" s="83"/>
      <c r="P510" s="83"/>
      <c r="Q510" s="84"/>
      <c r="R510" s="25"/>
    </row>
    <row r="511" spans="1:18" ht="18" customHeight="1" x14ac:dyDescent="0.25">
      <c r="A511" s="31"/>
      <c r="B511" s="182" t="s">
        <v>63</v>
      </c>
      <c r="C511" s="182"/>
      <c r="D511" s="182"/>
      <c r="E511" s="182"/>
      <c r="F511" s="182"/>
      <c r="G511" s="182"/>
      <c r="H511" s="182"/>
      <c r="I511" s="182"/>
      <c r="J511" s="141">
        <f>SUM(J501:J507)</f>
        <v>6</v>
      </c>
      <c r="K511" s="86">
        <f>J501/B494</f>
        <v>0.21428571428571427</v>
      </c>
      <c r="L511" s="86">
        <f>IF(J511=0,"",J511/B494)</f>
        <v>0.42857142857142855</v>
      </c>
      <c r="M511" s="86">
        <f>L511-K511</f>
        <v>0.21428571428571427</v>
      </c>
      <c r="N511" s="1"/>
      <c r="O511" s="25"/>
      <c r="P511" s="26"/>
      <c r="Q511" s="1"/>
      <c r="R511" s="25"/>
    </row>
    <row r="512" spans="1:18" ht="12.75" customHeight="1" x14ac:dyDescent="0.2">
      <c r="K512" s="1"/>
      <c r="L512" s="1"/>
      <c r="N512" s="1"/>
      <c r="O512" s="2"/>
      <c r="P512" s="2"/>
      <c r="Q512" s="1"/>
    </row>
    <row r="513" spans="1:18" ht="12.75" customHeight="1" x14ac:dyDescent="0.2">
      <c r="K513" s="1"/>
      <c r="L513" s="1"/>
      <c r="N513" s="1"/>
      <c r="O513" s="2"/>
      <c r="P513" s="2"/>
      <c r="Q513" s="1"/>
    </row>
    <row r="514" spans="1:18" ht="26.25" customHeight="1" x14ac:dyDescent="0.4">
      <c r="A514" s="154"/>
      <c r="B514" s="179" t="s">
        <v>53</v>
      </c>
      <c r="C514" s="179"/>
      <c r="D514" s="179"/>
      <c r="E514" s="179"/>
      <c r="F514" s="179"/>
      <c r="G514" s="179"/>
      <c r="H514" s="179"/>
      <c r="I514" s="179"/>
      <c r="J514" s="153" t="s">
        <v>67</v>
      </c>
      <c r="K514" s="25"/>
      <c r="L514" s="1"/>
      <c r="M514" s="1"/>
      <c r="N514" s="25"/>
      <c r="O514" s="1"/>
      <c r="P514" s="25"/>
      <c r="Q514" s="25"/>
      <c r="R514" s="25"/>
    </row>
    <row r="515" spans="1:18" ht="20.25" customHeight="1" x14ac:dyDescent="0.2">
      <c r="A515" s="172" t="s">
        <v>9</v>
      </c>
      <c r="B515" s="173" t="s">
        <v>54</v>
      </c>
      <c r="C515" s="174"/>
      <c r="D515" s="174"/>
      <c r="E515" s="174"/>
      <c r="F515" s="174"/>
      <c r="G515" s="174"/>
      <c r="H515" s="174"/>
      <c r="I515" s="175"/>
      <c r="J515" s="176" t="s">
        <v>10</v>
      </c>
      <c r="K515" s="171" t="s">
        <v>2</v>
      </c>
      <c r="L515" s="171" t="s">
        <v>3</v>
      </c>
      <c r="M515" s="178" t="s">
        <v>4</v>
      </c>
      <c r="N515" s="171" t="s">
        <v>5</v>
      </c>
      <c r="O515" s="169" t="s">
        <v>6</v>
      </c>
      <c r="P515" s="169" t="s">
        <v>7</v>
      </c>
      <c r="Q515" s="171" t="s">
        <v>8</v>
      </c>
      <c r="R515" s="25"/>
    </row>
    <row r="516" spans="1:18" ht="15.75" customHeight="1" x14ac:dyDescent="0.25">
      <c r="A516" s="170"/>
      <c r="B516" s="49" t="s">
        <v>55</v>
      </c>
      <c r="C516" s="49" t="s">
        <v>56</v>
      </c>
      <c r="D516" s="49" t="s">
        <v>57</v>
      </c>
      <c r="E516" s="49" t="s">
        <v>58</v>
      </c>
      <c r="F516" s="49" t="s">
        <v>59</v>
      </c>
      <c r="G516" s="49" t="s">
        <v>60</v>
      </c>
      <c r="H516" s="49" t="s">
        <v>61</v>
      </c>
      <c r="I516" s="49" t="s">
        <v>62</v>
      </c>
      <c r="J516" s="177"/>
      <c r="K516" s="170"/>
      <c r="L516" s="170"/>
      <c r="M516" s="170"/>
      <c r="N516" s="170"/>
      <c r="O516" s="170"/>
      <c r="P516" s="170"/>
      <c r="Q516" s="170"/>
      <c r="R516" s="25"/>
    </row>
    <row r="517" spans="1:18" ht="15.75" customHeight="1" x14ac:dyDescent="0.25">
      <c r="A517" s="49">
        <v>1601</v>
      </c>
      <c r="B517" s="50">
        <v>24</v>
      </c>
      <c r="C517" s="50"/>
      <c r="D517" s="50"/>
      <c r="E517" s="50"/>
      <c r="F517" s="50"/>
      <c r="G517" s="50"/>
      <c r="H517" s="50"/>
      <c r="I517" s="50"/>
      <c r="J517" s="91"/>
      <c r="K517" s="51"/>
      <c r="L517" s="52"/>
      <c r="M517" s="53"/>
      <c r="N517" s="54"/>
      <c r="O517" s="55">
        <f>B517</f>
        <v>24</v>
      </c>
      <c r="P517" s="56"/>
      <c r="Q517" s="54"/>
      <c r="R517" s="25"/>
    </row>
    <row r="518" spans="1:18" ht="15.75" customHeight="1" x14ac:dyDescent="0.25">
      <c r="A518" s="49">
        <v>1602</v>
      </c>
      <c r="B518" s="50"/>
      <c r="C518" s="50">
        <v>17</v>
      </c>
      <c r="D518" s="50"/>
      <c r="E518" s="50"/>
      <c r="F518" s="50"/>
      <c r="G518" s="50"/>
      <c r="H518" s="50"/>
      <c r="I518" s="50"/>
      <c r="J518" s="91"/>
      <c r="K518" s="57"/>
      <c r="L518" s="58"/>
      <c r="M518" s="59"/>
      <c r="N518" s="60">
        <f>IF(C518=0,"",C518/B517)</f>
        <v>0.70833333333333337</v>
      </c>
      <c r="O518" s="61">
        <v>17</v>
      </c>
      <c r="P518" s="62">
        <f t="shared" ref="P518:P524" si="54">IF(O518=0,"",O518/O517)</f>
        <v>0.70833333333333337</v>
      </c>
      <c r="Q518" s="62">
        <f t="shared" ref="Q518:Q524" si="55">IF(O518=0,"",100%-P518)</f>
        <v>0.29166666666666663</v>
      </c>
      <c r="R518" s="25"/>
    </row>
    <row r="519" spans="1:18" ht="15.75" customHeight="1" x14ac:dyDescent="0.25">
      <c r="A519" s="49">
        <v>1701</v>
      </c>
      <c r="B519" s="50"/>
      <c r="C519" s="50"/>
      <c r="D519" s="50">
        <v>16</v>
      </c>
      <c r="E519" s="50"/>
      <c r="F519" s="50"/>
      <c r="G519" s="50"/>
      <c r="H519" s="50"/>
      <c r="I519" s="50"/>
      <c r="J519" s="91"/>
      <c r="K519" s="57"/>
      <c r="L519" s="58"/>
      <c r="M519" s="59"/>
      <c r="N519" s="60">
        <f>IF(D519=0,"",D519/C518)</f>
        <v>0.94117647058823528</v>
      </c>
      <c r="O519" s="61">
        <v>16</v>
      </c>
      <c r="P519" s="62">
        <f t="shared" si="54"/>
        <v>0.94117647058823528</v>
      </c>
      <c r="Q519" s="62">
        <f t="shared" si="55"/>
        <v>5.8823529411764719E-2</v>
      </c>
      <c r="R519" s="63">
        <f>O519/O517</f>
        <v>0.66666666666666663</v>
      </c>
    </row>
    <row r="520" spans="1:18" ht="15.75" customHeight="1" x14ac:dyDescent="0.25">
      <c r="A520" s="49">
        <v>1702</v>
      </c>
      <c r="B520" s="50"/>
      <c r="C520" s="50"/>
      <c r="D520" s="50"/>
      <c r="E520" s="50">
        <v>14</v>
      </c>
      <c r="F520" s="50"/>
      <c r="G520" s="50"/>
      <c r="H520" s="50"/>
      <c r="I520" s="50"/>
      <c r="J520" s="91"/>
      <c r="K520" s="57"/>
      <c r="L520" s="58"/>
      <c r="M520" s="59"/>
      <c r="N520" s="60">
        <f>IF(E520=0,"",E520/D519)</f>
        <v>0.875</v>
      </c>
      <c r="O520" s="61">
        <v>16</v>
      </c>
      <c r="P520" s="62">
        <f t="shared" si="54"/>
        <v>1</v>
      </c>
      <c r="Q520" s="62">
        <f t="shared" si="55"/>
        <v>0</v>
      </c>
      <c r="R520" s="25"/>
    </row>
    <row r="521" spans="1:18" ht="15.75" customHeight="1" x14ac:dyDescent="0.25">
      <c r="A521" s="49">
        <v>1801</v>
      </c>
      <c r="B521" s="50"/>
      <c r="C521" s="50"/>
      <c r="D521" s="50"/>
      <c r="E521" s="50"/>
      <c r="F521" s="50">
        <v>14</v>
      </c>
      <c r="G521" s="50"/>
      <c r="H521" s="50"/>
      <c r="I521" s="50"/>
      <c r="J521" s="91"/>
      <c r="K521" s="57"/>
      <c r="L521" s="58"/>
      <c r="M521" s="59"/>
      <c r="N521" s="60">
        <f>IF(F521=0,"",F521/E520)</f>
        <v>1</v>
      </c>
      <c r="O521" s="61">
        <v>15</v>
      </c>
      <c r="P521" s="62">
        <f t="shared" si="54"/>
        <v>0.9375</v>
      </c>
      <c r="Q521" s="62">
        <f t="shared" si="55"/>
        <v>6.25E-2</v>
      </c>
      <c r="R521" s="25"/>
    </row>
    <row r="522" spans="1:18" ht="15.75" customHeight="1" x14ac:dyDescent="0.25">
      <c r="A522" s="49">
        <v>1802</v>
      </c>
      <c r="B522" s="50"/>
      <c r="C522" s="50"/>
      <c r="D522" s="50"/>
      <c r="E522" s="50"/>
      <c r="F522" s="50"/>
      <c r="G522" s="50">
        <v>11</v>
      </c>
      <c r="H522" s="50"/>
      <c r="I522" s="50"/>
      <c r="J522" s="91"/>
      <c r="K522" s="57"/>
      <c r="L522" s="58"/>
      <c r="M522" s="59"/>
      <c r="N522" s="60">
        <f>IF(G522=0,"",G522/F521)</f>
        <v>0.7857142857142857</v>
      </c>
      <c r="O522" s="61">
        <v>14</v>
      </c>
      <c r="P522" s="62">
        <f t="shared" si="54"/>
        <v>0.93333333333333335</v>
      </c>
      <c r="Q522" s="62">
        <f t="shared" si="55"/>
        <v>6.6666666666666652E-2</v>
      </c>
      <c r="R522" s="25"/>
    </row>
    <row r="523" spans="1:18" ht="15.75" customHeight="1" x14ac:dyDescent="0.25">
      <c r="A523" s="49">
        <v>1901</v>
      </c>
      <c r="B523" s="50"/>
      <c r="C523" s="50"/>
      <c r="D523" s="50"/>
      <c r="E523" s="50"/>
      <c r="F523" s="50"/>
      <c r="G523" s="50"/>
      <c r="H523" s="50">
        <v>11</v>
      </c>
      <c r="I523" s="50"/>
      <c r="J523" s="91"/>
      <c r="K523" s="57"/>
      <c r="L523" s="58"/>
      <c r="M523" s="59"/>
      <c r="N523" s="60">
        <f>IF(H523=0,"",H523/G522)</f>
        <v>1</v>
      </c>
      <c r="O523" s="61">
        <v>13</v>
      </c>
      <c r="P523" s="62">
        <f t="shared" si="54"/>
        <v>0.9285714285714286</v>
      </c>
      <c r="Q523" s="62">
        <f t="shared" si="55"/>
        <v>7.1428571428571397E-2</v>
      </c>
      <c r="R523" s="25"/>
    </row>
    <row r="524" spans="1:18" ht="15.75" customHeight="1" x14ac:dyDescent="0.25">
      <c r="A524" s="49">
        <v>1902</v>
      </c>
      <c r="B524" s="50"/>
      <c r="C524" s="50"/>
      <c r="D524" s="50"/>
      <c r="E524" s="50"/>
      <c r="F524" s="50"/>
      <c r="G524" s="50"/>
      <c r="H524" s="50"/>
      <c r="I524" s="50">
        <v>11</v>
      </c>
      <c r="J524" s="91">
        <v>9</v>
      </c>
      <c r="K524" s="57"/>
      <c r="L524" s="58"/>
      <c r="M524" s="59"/>
      <c r="N524" s="60">
        <f>IF(I524=0,"",I524/H523)</f>
        <v>1</v>
      </c>
      <c r="O524" s="61">
        <v>13</v>
      </c>
      <c r="P524" s="62">
        <f t="shared" si="54"/>
        <v>1</v>
      </c>
      <c r="Q524" s="62">
        <f t="shared" si="55"/>
        <v>0</v>
      </c>
      <c r="R524" s="25"/>
    </row>
    <row r="525" spans="1:18" ht="15.75" customHeight="1" x14ac:dyDescent="0.25">
      <c r="A525" s="49">
        <v>2001</v>
      </c>
      <c r="B525" s="50"/>
      <c r="C525" s="50"/>
      <c r="D525" s="50"/>
      <c r="E525" s="50"/>
      <c r="F525" s="50"/>
      <c r="G525" s="50"/>
      <c r="H525" s="50"/>
      <c r="I525" s="50">
        <v>3</v>
      </c>
      <c r="J525" s="91">
        <v>2</v>
      </c>
      <c r="K525" s="57"/>
      <c r="L525" s="58"/>
      <c r="M525" s="58"/>
      <c r="N525" s="68"/>
      <c r="O525" s="61">
        <v>4</v>
      </c>
      <c r="P525" s="69"/>
      <c r="Q525" s="68"/>
      <c r="R525" s="25"/>
    </row>
    <row r="526" spans="1:18" ht="15.75" customHeight="1" x14ac:dyDescent="0.25">
      <c r="A526" s="49">
        <v>2002</v>
      </c>
      <c r="B526" s="50"/>
      <c r="C526" s="50"/>
      <c r="D526" s="50"/>
      <c r="E526" s="50"/>
      <c r="F526" s="50"/>
      <c r="G526" s="50"/>
      <c r="H526" s="50"/>
      <c r="I526" s="50">
        <v>1</v>
      </c>
      <c r="J526" s="91">
        <v>1</v>
      </c>
      <c r="K526" s="57"/>
      <c r="L526" s="58"/>
      <c r="M526" s="58"/>
      <c r="N526" s="68"/>
      <c r="O526" s="61">
        <v>2</v>
      </c>
      <c r="P526" s="69"/>
      <c r="Q526" s="68"/>
      <c r="R526" s="25"/>
    </row>
    <row r="527" spans="1:18" ht="15.75" customHeight="1" x14ac:dyDescent="0.25">
      <c r="A527" s="49">
        <v>2101</v>
      </c>
      <c r="B527" s="50"/>
      <c r="C527" s="50"/>
      <c r="D527" s="50"/>
      <c r="E527" s="50"/>
      <c r="F527" s="50"/>
      <c r="G527" s="50"/>
      <c r="H527" s="50"/>
      <c r="I527" s="50">
        <v>1</v>
      </c>
      <c r="J527" s="91">
        <v>1</v>
      </c>
      <c r="K527" s="57"/>
      <c r="L527" s="58"/>
      <c r="M527" s="58"/>
      <c r="N527" s="68"/>
      <c r="O527" s="66">
        <v>1</v>
      </c>
      <c r="P527" s="69"/>
      <c r="Q527" s="68"/>
      <c r="R527" s="25"/>
    </row>
    <row r="528" spans="1:18" ht="15.75" customHeight="1" x14ac:dyDescent="0.25">
      <c r="A528" s="49">
        <v>2102</v>
      </c>
      <c r="B528" s="50"/>
      <c r="C528" s="50"/>
      <c r="D528" s="50"/>
      <c r="E528" s="50"/>
      <c r="F528" s="50"/>
      <c r="G528" s="50"/>
      <c r="H528" s="50"/>
      <c r="I528" s="50"/>
      <c r="J528" s="91"/>
      <c r="K528" s="57"/>
      <c r="L528" s="58"/>
      <c r="M528" s="58"/>
      <c r="N528" s="68"/>
      <c r="O528" s="66"/>
      <c r="P528" s="69"/>
      <c r="Q528" s="68"/>
      <c r="R528" s="25"/>
    </row>
    <row r="529" spans="1:18" ht="15.75" customHeight="1" x14ac:dyDescent="0.25">
      <c r="A529" s="49">
        <v>2201</v>
      </c>
      <c r="B529" s="50"/>
      <c r="C529" s="50"/>
      <c r="D529" s="50"/>
      <c r="E529" s="50"/>
      <c r="F529" s="50"/>
      <c r="G529" s="50"/>
      <c r="H529" s="50"/>
      <c r="I529" s="50"/>
      <c r="J529" s="91"/>
      <c r="K529" s="57"/>
      <c r="L529" s="58"/>
      <c r="M529" s="64"/>
      <c r="N529" s="68"/>
      <c r="O529" s="66"/>
      <c r="P529" s="69"/>
      <c r="Q529" s="68"/>
      <c r="R529" s="25"/>
    </row>
    <row r="530" spans="1:18" ht="15.75" customHeight="1" x14ac:dyDescent="0.25">
      <c r="A530" s="49">
        <v>2202</v>
      </c>
      <c r="B530" s="50"/>
      <c r="C530" s="50"/>
      <c r="D530" s="50"/>
      <c r="E530" s="50"/>
      <c r="F530" s="50"/>
      <c r="G530" s="50"/>
      <c r="H530" s="50"/>
      <c r="I530" s="50"/>
      <c r="J530" s="91"/>
      <c r="K530" s="57"/>
      <c r="L530" s="58"/>
      <c r="M530" s="64"/>
      <c r="N530" s="58"/>
      <c r="O530" s="64"/>
      <c r="P530" s="106"/>
      <c r="Q530" s="68"/>
      <c r="R530" s="25"/>
    </row>
    <row r="531" spans="1:18" ht="15.75" customHeight="1" x14ac:dyDescent="0.25">
      <c r="A531" s="49">
        <v>2301</v>
      </c>
      <c r="B531" s="50"/>
      <c r="C531" s="50"/>
      <c r="D531" s="50"/>
      <c r="E531" s="50"/>
      <c r="F531" s="50"/>
      <c r="G531" s="50"/>
      <c r="H531" s="50"/>
      <c r="I531" s="50"/>
      <c r="J531" s="91"/>
      <c r="K531" s="57"/>
      <c r="L531" s="58"/>
      <c r="M531" s="64"/>
      <c r="N531" s="137" t="s">
        <v>42</v>
      </c>
      <c r="O531" s="72">
        <v>12</v>
      </c>
      <c r="P531" s="73">
        <f>IF(SUM(J523:J530)=0,"",SUM(J523:J530))</f>
        <v>13</v>
      </c>
      <c r="Q531" s="139" t="s">
        <v>10</v>
      </c>
      <c r="R531" s="25"/>
    </row>
    <row r="532" spans="1:18" ht="15.75" customHeight="1" x14ac:dyDescent="0.25">
      <c r="A532" s="49">
        <v>2302</v>
      </c>
      <c r="B532" s="50"/>
      <c r="C532" s="50"/>
      <c r="D532" s="50"/>
      <c r="E532" s="50"/>
      <c r="F532" s="50"/>
      <c r="G532" s="50"/>
      <c r="H532" s="50"/>
      <c r="I532" s="50"/>
      <c r="J532" s="91"/>
      <c r="K532" s="57"/>
      <c r="L532" s="58"/>
      <c r="M532" s="64"/>
      <c r="N532" s="138" t="s">
        <v>43</v>
      </c>
      <c r="O532" s="76">
        <f>IF(O531/B517=0,"",O531/B517)</f>
        <v>0.5</v>
      </c>
      <c r="P532" s="77">
        <f>IF(O531/P531=0,"",O531/P531)</f>
        <v>0.92307692307692313</v>
      </c>
      <c r="Q532" s="140" t="s">
        <v>44</v>
      </c>
      <c r="R532" s="25"/>
    </row>
    <row r="533" spans="1:18" ht="15.75" customHeight="1" x14ac:dyDescent="0.25">
      <c r="A533" s="49">
        <v>2401</v>
      </c>
      <c r="B533" s="142"/>
      <c r="C533" s="142"/>
      <c r="D533" s="142"/>
      <c r="E533" s="142"/>
      <c r="F533" s="142"/>
      <c r="G533" s="142"/>
      <c r="H533" s="142"/>
      <c r="I533" s="142"/>
      <c r="J533" s="91"/>
      <c r="K533" s="79"/>
      <c r="L533" s="80"/>
      <c r="M533" s="81"/>
      <c r="N533" s="82"/>
      <c r="O533" s="83"/>
      <c r="P533" s="83"/>
      <c r="Q533" s="84"/>
      <c r="R533" s="25"/>
    </row>
    <row r="534" spans="1:18" ht="18" customHeight="1" x14ac:dyDescent="0.25">
      <c r="A534" s="31"/>
      <c r="B534" s="182" t="s">
        <v>63</v>
      </c>
      <c r="C534" s="182"/>
      <c r="D534" s="182"/>
      <c r="E534" s="182"/>
      <c r="F534" s="182"/>
      <c r="G534" s="182"/>
      <c r="H534" s="182"/>
      <c r="I534" s="182"/>
      <c r="J534" s="141">
        <f>SUM(J524:J530)</f>
        <v>13</v>
      </c>
      <c r="K534" s="86">
        <f>IF(J524=0,"",J524/B517)</f>
        <v>0.375</v>
      </c>
      <c r="L534" s="86">
        <f>IF(J534=0,"",J534/B517)</f>
        <v>0.54166666666666663</v>
      </c>
      <c r="M534" s="86">
        <f>L534-K534</f>
        <v>0.16666666666666663</v>
      </c>
      <c r="N534" s="1"/>
      <c r="O534" s="25"/>
      <c r="P534" s="26"/>
      <c r="Q534" s="1"/>
      <c r="R534" s="25"/>
    </row>
    <row r="535" spans="1:18" ht="12.75" customHeight="1" x14ac:dyDescent="0.2">
      <c r="K535" s="1"/>
      <c r="L535" s="1"/>
      <c r="N535" s="1"/>
      <c r="O535" s="2"/>
      <c r="P535" s="2"/>
      <c r="Q535" s="1"/>
    </row>
    <row r="536" spans="1:18" ht="12.75" customHeight="1" x14ac:dyDescent="0.2">
      <c r="K536" s="1"/>
      <c r="L536" s="1"/>
      <c r="N536" s="1"/>
      <c r="O536" s="2"/>
      <c r="P536" s="2"/>
      <c r="Q536" s="1"/>
    </row>
    <row r="537" spans="1:18" ht="26.25" customHeight="1" x14ac:dyDescent="0.4">
      <c r="A537" s="34"/>
      <c r="B537" s="179" t="s">
        <v>53</v>
      </c>
      <c r="C537" s="179"/>
      <c r="D537" s="179"/>
      <c r="E537" s="179"/>
      <c r="F537" s="179"/>
      <c r="G537" s="179"/>
      <c r="H537" s="179"/>
      <c r="I537" s="179"/>
      <c r="J537" s="153" t="s">
        <v>68</v>
      </c>
      <c r="K537" s="25"/>
      <c r="L537" s="1"/>
      <c r="M537" s="1"/>
      <c r="N537" s="25"/>
      <c r="O537" s="1"/>
      <c r="P537" s="25"/>
      <c r="Q537" s="25"/>
      <c r="R537" s="25"/>
    </row>
    <row r="538" spans="1:18" ht="20.25" customHeight="1" x14ac:dyDescent="0.2">
      <c r="A538" s="172" t="s">
        <v>9</v>
      </c>
      <c r="B538" s="173" t="s">
        <v>54</v>
      </c>
      <c r="C538" s="174"/>
      <c r="D538" s="174"/>
      <c r="E538" s="174"/>
      <c r="F538" s="174"/>
      <c r="G538" s="174"/>
      <c r="H538" s="174"/>
      <c r="I538" s="175"/>
      <c r="J538" s="176" t="s">
        <v>10</v>
      </c>
      <c r="K538" s="171" t="s">
        <v>2</v>
      </c>
      <c r="L538" s="171" t="s">
        <v>3</v>
      </c>
      <c r="M538" s="178" t="s">
        <v>4</v>
      </c>
      <c r="N538" s="171" t="s">
        <v>5</v>
      </c>
      <c r="O538" s="169" t="s">
        <v>6</v>
      </c>
      <c r="P538" s="169" t="s">
        <v>7</v>
      </c>
      <c r="Q538" s="171" t="s">
        <v>8</v>
      </c>
      <c r="R538" s="25"/>
    </row>
    <row r="539" spans="1:18" ht="15.75" customHeight="1" x14ac:dyDescent="0.25">
      <c r="A539" s="170"/>
      <c r="B539" s="49" t="s">
        <v>55</v>
      </c>
      <c r="C539" s="49" t="s">
        <v>56</v>
      </c>
      <c r="D539" s="49" t="s">
        <v>57</v>
      </c>
      <c r="E539" s="49" t="s">
        <v>58</v>
      </c>
      <c r="F539" s="49" t="s">
        <v>59</v>
      </c>
      <c r="G539" s="49" t="s">
        <v>60</v>
      </c>
      <c r="H539" s="49" t="s">
        <v>61</v>
      </c>
      <c r="I539" s="49" t="s">
        <v>62</v>
      </c>
      <c r="J539" s="177"/>
      <c r="K539" s="170"/>
      <c r="L539" s="170"/>
      <c r="M539" s="170"/>
      <c r="N539" s="170"/>
      <c r="O539" s="170"/>
      <c r="P539" s="170"/>
      <c r="Q539" s="170"/>
      <c r="R539" s="25"/>
    </row>
    <row r="540" spans="1:18" ht="15.75" customHeight="1" x14ac:dyDescent="0.25">
      <c r="A540" s="49">
        <v>1602</v>
      </c>
      <c r="B540" s="50">
        <v>18</v>
      </c>
      <c r="C540" s="50"/>
      <c r="D540" s="50"/>
      <c r="E540" s="50"/>
      <c r="F540" s="50"/>
      <c r="G540" s="50"/>
      <c r="H540" s="50"/>
      <c r="I540" s="50"/>
      <c r="J540" s="91"/>
      <c r="K540" s="51"/>
      <c r="L540" s="52"/>
      <c r="M540" s="53"/>
      <c r="N540" s="54"/>
      <c r="O540" s="55">
        <f>B540</f>
        <v>18</v>
      </c>
      <c r="P540" s="56"/>
      <c r="Q540" s="54"/>
      <c r="R540" s="25"/>
    </row>
    <row r="541" spans="1:18" ht="15.75" customHeight="1" x14ac:dyDescent="0.25">
      <c r="A541" s="49">
        <v>1701</v>
      </c>
      <c r="B541" s="50"/>
      <c r="C541" s="50">
        <v>10</v>
      </c>
      <c r="D541" s="50"/>
      <c r="E541" s="50"/>
      <c r="F541" s="50"/>
      <c r="G541" s="50"/>
      <c r="H541" s="50"/>
      <c r="I541" s="50"/>
      <c r="J541" s="91"/>
      <c r="K541" s="57"/>
      <c r="L541" s="58"/>
      <c r="M541" s="59"/>
      <c r="N541" s="60">
        <f>IF(C541=0,"",C541/B540)</f>
        <v>0.55555555555555558</v>
      </c>
      <c r="O541" s="61">
        <v>10</v>
      </c>
      <c r="P541" s="62">
        <f t="shared" ref="P541:P547" si="56">IF(O541=0,"",O541/O540)</f>
        <v>0.55555555555555558</v>
      </c>
      <c r="Q541" s="62">
        <f t="shared" ref="Q541:Q547" si="57">IF(O541=0,"",100%-P541)</f>
        <v>0.44444444444444442</v>
      </c>
      <c r="R541" s="25"/>
    </row>
    <row r="542" spans="1:18" ht="15.75" customHeight="1" x14ac:dyDescent="0.25">
      <c r="A542" s="49">
        <v>1702</v>
      </c>
      <c r="B542" s="50"/>
      <c r="C542" s="50"/>
      <c r="D542" s="50">
        <v>9</v>
      </c>
      <c r="E542" s="50"/>
      <c r="F542" s="50"/>
      <c r="G542" s="50"/>
      <c r="H542" s="50"/>
      <c r="I542" s="50"/>
      <c r="J542" s="91"/>
      <c r="K542" s="57"/>
      <c r="L542" s="58"/>
      <c r="M542" s="59"/>
      <c r="N542" s="60">
        <f>IF(D542=0,"",D542/C541)</f>
        <v>0.9</v>
      </c>
      <c r="O542" s="61">
        <v>9</v>
      </c>
      <c r="P542" s="62">
        <f t="shared" si="56"/>
        <v>0.9</v>
      </c>
      <c r="Q542" s="62">
        <f t="shared" si="57"/>
        <v>9.9999999999999978E-2</v>
      </c>
      <c r="R542" s="11">
        <f>O542/O540</f>
        <v>0.5</v>
      </c>
    </row>
    <row r="543" spans="1:18" ht="15.75" customHeight="1" x14ac:dyDescent="0.25">
      <c r="A543" s="49">
        <v>1801</v>
      </c>
      <c r="B543" s="50"/>
      <c r="C543" s="50"/>
      <c r="D543" s="50"/>
      <c r="E543" s="50">
        <v>8</v>
      </c>
      <c r="F543" s="50"/>
      <c r="G543" s="50"/>
      <c r="H543" s="50"/>
      <c r="I543" s="50"/>
      <c r="J543" s="91"/>
      <c r="K543" s="57"/>
      <c r="L543" s="58"/>
      <c r="M543" s="59"/>
      <c r="N543" s="60">
        <f>IF(E543=0,"",E543/D542)</f>
        <v>0.88888888888888884</v>
      </c>
      <c r="O543" s="61">
        <v>9</v>
      </c>
      <c r="P543" s="62">
        <f t="shared" si="56"/>
        <v>1</v>
      </c>
      <c r="Q543" s="62">
        <f t="shared" si="57"/>
        <v>0</v>
      </c>
      <c r="R543" s="25"/>
    </row>
    <row r="544" spans="1:18" ht="15.75" customHeight="1" x14ac:dyDescent="0.25">
      <c r="A544" s="49">
        <v>1802</v>
      </c>
      <c r="B544" s="50"/>
      <c r="C544" s="50"/>
      <c r="D544" s="50"/>
      <c r="E544" s="50"/>
      <c r="F544" s="50">
        <v>8</v>
      </c>
      <c r="G544" s="50"/>
      <c r="H544" s="50"/>
      <c r="I544" s="50"/>
      <c r="J544" s="91"/>
      <c r="K544" s="57"/>
      <c r="L544" s="58"/>
      <c r="M544" s="59"/>
      <c r="N544" s="60">
        <f>IF(F544=0,"",F544/E543)</f>
        <v>1</v>
      </c>
      <c r="O544" s="61">
        <v>9</v>
      </c>
      <c r="P544" s="62">
        <f t="shared" si="56"/>
        <v>1</v>
      </c>
      <c r="Q544" s="62">
        <f t="shared" si="57"/>
        <v>0</v>
      </c>
      <c r="R544" s="25"/>
    </row>
    <row r="545" spans="1:18" ht="15.75" customHeight="1" x14ac:dyDescent="0.25">
      <c r="A545" s="49">
        <v>1901</v>
      </c>
      <c r="B545" s="50"/>
      <c r="C545" s="50"/>
      <c r="D545" s="50"/>
      <c r="E545" s="50"/>
      <c r="F545" s="50"/>
      <c r="G545" s="50">
        <v>7</v>
      </c>
      <c r="H545" s="50"/>
      <c r="I545" s="50"/>
      <c r="J545" s="91"/>
      <c r="K545" s="57"/>
      <c r="L545" s="58"/>
      <c r="M545" s="59"/>
      <c r="N545" s="60">
        <f>IF(G545=0,"",G545/F544)</f>
        <v>0.875</v>
      </c>
      <c r="O545" s="61">
        <v>9</v>
      </c>
      <c r="P545" s="62">
        <f t="shared" si="56"/>
        <v>1</v>
      </c>
      <c r="Q545" s="62">
        <f t="shared" si="57"/>
        <v>0</v>
      </c>
      <c r="R545" s="25"/>
    </row>
    <row r="546" spans="1:18" ht="15.75" customHeight="1" x14ac:dyDescent="0.25">
      <c r="A546" s="49">
        <v>1902</v>
      </c>
      <c r="B546" s="50"/>
      <c r="C546" s="50"/>
      <c r="D546" s="50"/>
      <c r="E546" s="50"/>
      <c r="F546" s="50"/>
      <c r="G546" s="50"/>
      <c r="H546" s="50">
        <v>7</v>
      </c>
      <c r="I546" s="50"/>
      <c r="J546" s="91">
        <v>1</v>
      </c>
      <c r="K546" s="57"/>
      <c r="L546" s="58"/>
      <c r="M546" s="59"/>
      <c r="N546" s="60">
        <f>IF(H546=0,"",H546/G545)</f>
        <v>1</v>
      </c>
      <c r="O546" s="61">
        <v>9</v>
      </c>
      <c r="P546" s="62">
        <f t="shared" si="56"/>
        <v>1</v>
      </c>
      <c r="Q546" s="62">
        <f t="shared" si="57"/>
        <v>0</v>
      </c>
      <c r="R546" s="25"/>
    </row>
    <row r="547" spans="1:18" ht="15.75" customHeight="1" x14ac:dyDescent="0.25">
      <c r="A547" s="49">
        <v>2001</v>
      </c>
      <c r="B547" s="50"/>
      <c r="C547" s="50"/>
      <c r="D547" s="50"/>
      <c r="E547" s="50"/>
      <c r="F547" s="50"/>
      <c r="G547" s="50"/>
      <c r="H547" s="50"/>
      <c r="I547" s="50">
        <v>7</v>
      </c>
      <c r="J547" s="91">
        <v>6</v>
      </c>
      <c r="K547" s="57"/>
      <c r="L547" s="58"/>
      <c r="M547" s="59"/>
      <c r="N547" s="60">
        <f>IF(I547=0,"",I547/H546)</f>
        <v>1</v>
      </c>
      <c r="O547" s="61">
        <v>8</v>
      </c>
      <c r="P547" s="62">
        <f t="shared" si="56"/>
        <v>0.88888888888888884</v>
      </c>
      <c r="Q547" s="62">
        <f t="shared" si="57"/>
        <v>0.11111111111111116</v>
      </c>
      <c r="R547" s="25"/>
    </row>
    <row r="548" spans="1:18" ht="15.75" customHeight="1" x14ac:dyDescent="0.25">
      <c r="A548" s="49">
        <v>2002</v>
      </c>
      <c r="B548" s="50"/>
      <c r="C548" s="50"/>
      <c r="D548" s="50"/>
      <c r="E548" s="50"/>
      <c r="F548" s="50"/>
      <c r="G548" s="50"/>
      <c r="H548" s="50"/>
      <c r="I548" s="50">
        <v>2</v>
      </c>
      <c r="J548" s="91"/>
      <c r="K548" s="57"/>
      <c r="L548" s="58"/>
      <c r="M548" s="58"/>
      <c r="N548" s="68"/>
      <c r="O548" s="61">
        <v>2</v>
      </c>
      <c r="P548" s="69"/>
      <c r="Q548" s="68"/>
      <c r="R548" s="25"/>
    </row>
    <row r="549" spans="1:18" ht="15.75" customHeight="1" x14ac:dyDescent="0.25">
      <c r="A549" s="49">
        <v>2101</v>
      </c>
      <c r="B549" s="50"/>
      <c r="C549" s="50"/>
      <c r="D549" s="50"/>
      <c r="E549" s="50"/>
      <c r="F549" s="50"/>
      <c r="G549" s="50"/>
      <c r="H549" s="50"/>
      <c r="I549" s="50">
        <v>2</v>
      </c>
      <c r="J549" s="91">
        <v>2</v>
      </c>
      <c r="K549" s="57"/>
      <c r="L549" s="58"/>
      <c r="M549" s="64"/>
      <c r="N549" s="68"/>
      <c r="O549" s="61">
        <v>2</v>
      </c>
      <c r="P549" s="69"/>
      <c r="Q549" s="68"/>
      <c r="R549" s="25"/>
    </row>
    <row r="550" spans="1:18" ht="15.75" customHeight="1" x14ac:dyDescent="0.25">
      <c r="A550" s="49">
        <v>2102</v>
      </c>
      <c r="B550" s="50"/>
      <c r="C550" s="50"/>
      <c r="D550" s="50"/>
      <c r="E550" s="50"/>
      <c r="F550" s="50"/>
      <c r="G550" s="50"/>
      <c r="H550" s="50"/>
      <c r="I550" s="50"/>
      <c r="J550" s="91"/>
      <c r="K550" s="57"/>
      <c r="L550" s="58"/>
      <c r="M550" s="64"/>
      <c r="N550" s="68"/>
      <c r="O550" s="66"/>
      <c r="P550" s="69"/>
      <c r="Q550" s="68"/>
      <c r="R550" s="25"/>
    </row>
    <row r="551" spans="1:18" ht="15.75" customHeight="1" x14ac:dyDescent="0.25">
      <c r="A551" s="49">
        <v>2201</v>
      </c>
      <c r="B551" s="50"/>
      <c r="C551" s="50"/>
      <c r="D551" s="50"/>
      <c r="E551" s="50"/>
      <c r="F551" s="50"/>
      <c r="G551" s="50"/>
      <c r="H551" s="50"/>
      <c r="I551" s="50"/>
      <c r="J551" s="91"/>
      <c r="K551" s="57"/>
      <c r="L551" s="58"/>
      <c r="M551" s="64"/>
      <c r="N551" s="68"/>
      <c r="O551" s="66"/>
      <c r="P551" s="69"/>
      <c r="Q551" s="68"/>
      <c r="R551" s="25"/>
    </row>
    <row r="552" spans="1:18" ht="15.75" customHeight="1" x14ac:dyDescent="0.25">
      <c r="A552" s="49">
        <v>2202</v>
      </c>
      <c r="B552" s="50"/>
      <c r="C552" s="50"/>
      <c r="D552" s="50"/>
      <c r="E552" s="50"/>
      <c r="F552" s="50"/>
      <c r="G552" s="50"/>
      <c r="H552" s="50"/>
      <c r="I552" s="50"/>
      <c r="J552" s="91"/>
      <c r="K552" s="57"/>
      <c r="L552" s="58"/>
      <c r="M552" s="64"/>
      <c r="N552" s="68"/>
      <c r="O552" s="66"/>
      <c r="P552" s="69"/>
      <c r="Q552" s="68"/>
      <c r="R552" s="25"/>
    </row>
    <row r="553" spans="1:18" ht="15.75" customHeight="1" x14ac:dyDescent="0.25">
      <c r="A553" s="49">
        <v>2301</v>
      </c>
      <c r="B553" s="50"/>
      <c r="C553" s="50"/>
      <c r="D553" s="50"/>
      <c r="E553" s="50"/>
      <c r="F553" s="50"/>
      <c r="G553" s="50"/>
      <c r="H553" s="50"/>
      <c r="I553" s="50"/>
      <c r="J553" s="91"/>
      <c r="K553" s="57"/>
      <c r="L553" s="58"/>
      <c r="M553" s="64"/>
      <c r="N553" s="58"/>
      <c r="O553" s="64"/>
      <c r="P553" s="106"/>
      <c r="Q553" s="68"/>
      <c r="R553" s="25"/>
    </row>
    <row r="554" spans="1:18" ht="15.75" customHeight="1" x14ac:dyDescent="0.25">
      <c r="A554" s="49">
        <v>2302</v>
      </c>
      <c r="B554" s="50"/>
      <c r="C554" s="50"/>
      <c r="D554" s="50"/>
      <c r="E554" s="50"/>
      <c r="F554" s="50"/>
      <c r="G554" s="50"/>
      <c r="H554" s="50"/>
      <c r="I554" s="50"/>
      <c r="J554" s="91"/>
      <c r="K554" s="57"/>
      <c r="L554" s="58"/>
      <c r="M554" s="64"/>
      <c r="N554" s="137" t="s">
        <v>42</v>
      </c>
      <c r="O554" s="72">
        <v>7</v>
      </c>
      <c r="P554" s="73">
        <f>IF(SUM(J546:J553)=0,"",SUM(J546:J553))</f>
        <v>9</v>
      </c>
      <c r="Q554" s="139" t="s">
        <v>10</v>
      </c>
      <c r="R554" s="25"/>
    </row>
    <row r="555" spans="1:18" ht="15.75" customHeight="1" x14ac:dyDescent="0.25">
      <c r="A555" s="49">
        <v>2401</v>
      </c>
      <c r="B555" s="50"/>
      <c r="C555" s="50"/>
      <c r="D555" s="50"/>
      <c r="E555" s="50"/>
      <c r="F555" s="50"/>
      <c r="G555" s="50"/>
      <c r="H555" s="50"/>
      <c r="I555" s="50"/>
      <c r="J555" s="91"/>
      <c r="K555" s="57"/>
      <c r="L555" s="58"/>
      <c r="M555" s="64"/>
      <c r="N555" s="138" t="s">
        <v>43</v>
      </c>
      <c r="O555" s="76">
        <f>IF(O554/B540=0,"",O554/B540)</f>
        <v>0.3888888888888889</v>
      </c>
      <c r="P555" s="77">
        <f>IF(O554/P554=0,"",O554/P554)</f>
        <v>0.77777777777777779</v>
      </c>
      <c r="Q555" s="140" t="s">
        <v>44</v>
      </c>
      <c r="R555" s="25"/>
    </row>
    <row r="556" spans="1:18" ht="15.75" customHeight="1" x14ac:dyDescent="0.25">
      <c r="A556" s="49">
        <v>2402</v>
      </c>
      <c r="B556" s="50"/>
      <c r="C556" s="50"/>
      <c r="D556" s="50"/>
      <c r="E556" s="50"/>
      <c r="F556" s="50"/>
      <c r="G556" s="50"/>
      <c r="H556" s="50"/>
      <c r="I556" s="50"/>
      <c r="J556" s="91"/>
      <c r="K556" s="79"/>
      <c r="L556" s="80"/>
      <c r="M556" s="81"/>
      <c r="N556" s="82"/>
      <c r="O556" s="83"/>
      <c r="P556" s="83"/>
      <c r="Q556" s="84"/>
      <c r="R556" s="25"/>
    </row>
    <row r="557" spans="1:18" ht="18" customHeight="1" x14ac:dyDescent="0.25">
      <c r="A557" s="31"/>
      <c r="B557" s="182" t="s">
        <v>63</v>
      </c>
      <c r="C557" s="182"/>
      <c r="D557" s="182"/>
      <c r="E557" s="182"/>
      <c r="F557" s="182"/>
      <c r="G557" s="182"/>
      <c r="H557" s="182"/>
      <c r="I557" s="182"/>
      <c r="J557" s="85">
        <f>SUM(J540:J553)</f>
        <v>9</v>
      </c>
      <c r="K557" s="86">
        <f>(SUM(J546:J547)/B540)</f>
        <v>0.3888888888888889</v>
      </c>
      <c r="L557" s="86">
        <f>IF(J557=0,"",J557/B540)</f>
        <v>0.5</v>
      </c>
      <c r="M557" s="86">
        <f>L557-K557</f>
        <v>0.1111111111111111</v>
      </c>
      <c r="N557" s="1"/>
      <c r="O557" s="25"/>
      <c r="P557" s="26"/>
      <c r="Q557" s="1"/>
      <c r="R557" s="25"/>
    </row>
    <row r="558" spans="1:18" ht="12.75" customHeight="1" x14ac:dyDescent="0.2">
      <c r="K558" s="1"/>
      <c r="L558" s="1"/>
      <c r="N558" s="1"/>
      <c r="O558" s="2"/>
      <c r="P558" s="2"/>
      <c r="Q558" s="1"/>
    </row>
    <row r="559" spans="1:18" ht="12.75" customHeight="1" x14ac:dyDescent="0.2">
      <c r="K559" s="1"/>
      <c r="L559" s="1"/>
      <c r="N559" s="1"/>
      <c r="O559" s="2"/>
      <c r="P559" s="2"/>
      <c r="Q559" s="1"/>
    </row>
    <row r="560" spans="1:18" ht="26.25" customHeight="1" x14ac:dyDescent="0.4">
      <c r="A560" s="34"/>
      <c r="B560" s="179" t="s">
        <v>53</v>
      </c>
      <c r="C560" s="179"/>
      <c r="D560" s="179"/>
      <c r="E560" s="179"/>
      <c r="F560" s="179"/>
      <c r="G560" s="179"/>
      <c r="H560" s="179"/>
      <c r="I560" s="179"/>
      <c r="J560" s="153" t="s">
        <v>69</v>
      </c>
      <c r="K560" s="25"/>
      <c r="L560" s="1"/>
      <c r="M560" s="1"/>
      <c r="N560" s="25"/>
      <c r="O560" s="1"/>
      <c r="P560" s="25"/>
      <c r="Q560" s="25"/>
      <c r="R560" s="25"/>
    </row>
    <row r="561" spans="1:18" ht="20.25" customHeight="1" x14ac:dyDescent="0.2">
      <c r="A561" s="172" t="s">
        <v>9</v>
      </c>
      <c r="B561" s="173" t="s">
        <v>54</v>
      </c>
      <c r="C561" s="174"/>
      <c r="D561" s="174"/>
      <c r="E561" s="174"/>
      <c r="F561" s="174"/>
      <c r="G561" s="174"/>
      <c r="H561" s="174"/>
      <c r="I561" s="175"/>
      <c r="J561" s="176" t="s">
        <v>10</v>
      </c>
      <c r="K561" s="171" t="s">
        <v>2</v>
      </c>
      <c r="L561" s="171" t="s">
        <v>3</v>
      </c>
      <c r="M561" s="178" t="s">
        <v>4</v>
      </c>
      <c r="N561" s="171" t="s">
        <v>5</v>
      </c>
      <c r="O561" s="169" t="s">
        <v>6</v>
      </c>
      <c r="P561" s="169" t="s">
        <v>7</v>
      </c>
      <c r="Q561" s="171" t="s">
        <v>8</v>
      </c>
      <c r="R561" s="25"/>
    </row>
    <row r="562" spans="1:18" ht="15.75" customHeight="1" x14ac:dyDescent="0.25">
      <c r="A562" s="170"/>
      <c r="B562" s="49" t="s">
        <v>55</v>
      </c>
      <c r="C562" s="49" t="s">
        <v>56</v>
      </c>
      <c r="D562" s="49" t="s">
        <v>57</v>
      </c>
      <c r="E562" s="49" t="s">
        <v>58</v>
      </c>
      <c r="F562" s="49" t="s">
        <v>59</v>
      </c>
      <c r="G562" s="49" t="s">
        <v>60</v>
      </c>
      <c r="H562" s="49" t="s">
        <v>61</v>
      </c>
      <c r="I562" s="49" t="s">
        <v>62</v>
      </c>
      <c r="J562" s="177"/>
      <c r="K562" s="170"/>
      <c r="L562" s="170"/>
      <c r="M562" s="170"/>
      <c r="N562" s="170"/>
      <c r="O562" s="170"/>
      <c r="P562" s="170"/>
      <c r="Q562" s="170"/>
      <c r="R562" s="25"/>
    </row>
    <row r="563" spans="1:18" ht="15.75" customHeight="1" x14ac:dyDescent="0.25">
      <c r="A563" s="49">
        <v>1701</v>
      </c>
      <c r="B563" s="50">
        <v>24</v>
      </c>
      <c r="C563" s="50"/>
      <c r="D563" s="50"/>
      <c r="E563" s="50"/>
      <c r="F563" s="50"/>
      <c r="G563" s="50"/>
      <c r="H563" s="50"/>
      <c r="I563" s="50"/>
      <c r="J563" s="91"/>
      <c r="K563" s="51"/>
      <c r="L563" s="52"/>
      <c r="M563" s="53"/>
      <c r="N563" s="54"/>
      <c r="O563" s="55">
        <f>B563</f>
        <v>24</v>
      </c>
      <c r="P563" s="56"/>
      <c r="Q563" s="54"/>
      <c r="R563" s="25"/>
    </row>
    <row r="564" spans="1:18" ht="15.75" customHeight="1" x14ac:dyDescent="0.25">
      <c r="A564" s="49">
        <v>1702</v>
      </c>
      <c r="B564" s="50"/>
      <c r="C564" s="50">
        <v>14</v>
      </c>
      <c r="D564" s="50"/>
      <c r="E564" s="50"/>
      <c r="F564" s="50"/>
      <c r="G564" s="50"/>
      <c r="H564" s="50"/>
      <c r="I564" s="50"/>
      <c r="J564" s="91"/>
      <c r="K564" s="57"/>
      <c r="L564" s="58"/>
      <c r="M564" s="59"/>
      <c r="N564" s="60">
        <f>IF(C564=0,"",C564/B563)</f>
        <v>0.58333333333333337</v>
      </c>
      <c r="O564" s="61">
        <v>15</v>
      </c>
      <c r="P564" s="62">
        <f t="shared" ref="P564:P570" si="58">IF(O564=0,"",O564/O563)</f>
        <v>0.625</v>
      </c>
      <c r="Q564" s="62">
        <f t="shared" ref="Q564:Q570" si="59">IF(O564=0,"",100%-P564)</f>
        <v>0.375</v>
      </c>
      <c r="R564" s="25"/>
    </row>
    <row r="565" spans="1:18" ht="15.75" customHeight="1" x14ac:dyDescent="0.25">
      <c r="A565" s="49">
        <v>1801</v>
      </c>
      <c r="B565" s="50"/>
      <c r="C565" s="50"/>
      <c r="D565" s="50">
        <v>12</v>
      </c>
      <c r="E565" s="50"/>
      <c r="F565" s="50"/>
      <c r="G565" s="50"/>
      <c r="H565" s="50"/>
      <c r="I565" s="50"/>
      <c r="J565" s="91"/>
      <c r="K565" s="57"/>
      <c r="L565" s="58"/>
      <c r="M565" s="59"/>
      <c r="N565" s="60">
        <f>IF(D565=0,"",D565/C564)</f>
        <v>0.8571428571428571</v>
      </c>
      <c r="O565" s="61">
        <v>14</v>
      </c>
      <c r="P565" s="62">
        <f t="shared" si="58"/>
        <v>0.93333333333333335</v>
      </c>
      <c r="Q565" s="62">
        <f t="shared" si="59"/>
        <v>6.6666666666666652E-2</v>
      </c>
      <c r="R565" s="11">
        <f>O565/O563</f>
        <v>0.58333333333333337</v>
      </c>
    </row>
    <row r="566" spans="1:18" ht="15.75" customHeight="1" x14ac:dyDescent="0.25">
      <c r="A566" s="49">
        <v>1802</v>
      </c>
      <c r="B566" s="50"/>
      <c r="C566" s="50"/>
      <c r="D566" s="50"/>
      <c r="E566" s="50">
        <v>10</v>
      </c>
      <c r="F566" s="50"/>
      <c r="G566" s="50"/>
      <c r="H566" s="50"/>
      <c r="I566" s="50"/>
      <c r="J566" s="91"/>
      <c r="K566" s="57"/>
      <c r="L566" s="58"/>
      <c r="M566" s="59"/>
      <c r="N566" s="60">
        <f>IF(E566=0,"",E566/D565)</f>
        <v>0.83333333333333337</v>
      </c>
      <c r="O566" s="61">
        <v>14</v>
      </c>
      <c r="P566" s="62">
        <f t="shared" si="58"/>
        <v>1</v>
      </c>
      <c r="Q566" s="62">
        <f t="shared" si="59"/>
        <v>0</v>
      </c>
      <c r="R566" s="25"/>
    </row>
    <row r="567" spans="1:18" ht="15.75" customHeight="1" x14ac:dyDescent="0.25">
      <c r="A567" s="49">
        <v>1901</v>
      </c>
      <c r="B567" s="50"/>
      <c r="C567" s="50"/>
      <c r="D567" s="50"/>
      <c r="E567" s="50"/>
      <c r="F567" s="50">
        <v>10</v>
      </c>
      <c r="G567" s="50"/>
      <c r="H567" s="50"/>
      <c r="I567" s="50"/>
      <c r="J567" s="91"/>
      <c r="K567" s="57"/>
      <c r="L567" s="58"/>
      <c r="M567" s="59"/>
      <c r="N567" s="60">
        <f>IF(F567=0,"",F567/E566)</f>
        <v>1</v>
      </c>
      <c r="O567" s="61">
        <v>13</v>
      </c>
      <c r="P567" s="62">
        <f t="shared" si="58"/>
        <v>0.9285714285714286</v>
      </c>
      <c r="Q567" s="62">
        <f t="shared" si="59"/>
        <v>7.1428571428571397E-2</v>
      </c>
      <c r="R567" s="25"/>
    </row>
    <row r="568" spans="1:18" ht="15.75" customHeight="1" x14ac:dyDescent="0.25">
      <c r="A568" s="49">
        <v>1902</v>
      </c>
      <c r="B568" s="50"/>
      <c r="C568" s="50"/>
      <c r="D568" s="50"/>
      <c r="E568" s="50"/>
      <c r="F568" s="50"/>
      <c r="G568" s="50">
        <v>9</v>
      </c>
      <c r="H568" s="50"/>
      <c r="I568" s="50"/>
      <c r="J568" s="91"/>
      <c r="K568" s="57"/>
      <c r="L568" s="58"/>
      <c r="M568" s="59"/>
      <c r="N568" s="60">
        <f>IF(G568=0,"",G568/F567)</f>
        <v>0.9</v>
      </c>
      <c r="O568" s="61">
        <v>13</v>
      </c>
      <c r="P568" s="62">
        <f t="shared" si="58"/>
        <v>1</v>
      </c>
      <c r="Q568" s="62">
        <f t="shared" si="59"/>
        <v>0</v>
      </c>
      <c r="R568" s="25"/>
    </row>
    <row r="569" spans="1:18" ht="15.75" customHeight="1" x14ac:dyDescent="0.25">
      <c r="A569" s="49">
        <v>2001</v>
      </c>
      <c r="B569" s="50"/>
      <c r="C569" s="50"/>
      <c r="D569" s="50"/>
      <c r="E569" s="50"/>
      <c r="F569" s="50"/>
      <c r="G569" s="50"/>
      <c r="H569" s="50">
        <v>8</v>
      </c>
      <c r="I569" s="50"/>
      <c r="J569" s="91">
        <v>1</v>
      </c>
      <c r="K569" s="57"/>
      <c r="L569" s="58"/>
      <c r="M569" s="59"/>
      <c r="N569" s="60">
        <f>IF(H569=0,"",H569/G568)</f>
        <v>0.88888888888888884</v>
      </c>
      <c r="O569" s="61">
        <v>13</v>
      </c>
      <c r="P569" s="62">
        <f t="shared" si="58"/>
        <v>1</v>
      </c>
      <c r="Q569" s="62">
        <f t="shared" si="59"/>
        <v>0</v>
      </c>
      <c r="R569" s="25"/>
    </row>
    <row r="570" spans="1:18" ht="15.75" customHeight="1" x14ac:dyDescent="0.25">
      <c r="A570" s="49">
        <v>2002</v>
      </c>
      <c r="B570" s="50"/>
      <c r="C570" s="50"/>
      <c r="D570" s="50"/>
      <c r="E570" s="50"/>
      <c r="F570" s="50"/>
      <c r="G570" s="50"/>
      <c r="H570" s="50"/>
      <c r="I570" s="50">
        <v>8</v>
      </c>
      <c r="J570" s="91">
        <v>7</v>
      </c>
      <c r="K570" s="57"/>
      <c r="L570" s="58"/>
      <c r="M570" s="59"/>
      <c r="N570" s="60">
        <f>IF(I570=0,"",I570/H569)</f>
        <v>1</v>
      </c>
      <c r="O570" s="61">
        <v>12</v>
      </c>
      <c r="P570" s="62">
        <f t="shared" si="58"/>
        <v>0.92307692307692313</v>
      </c>
      <c r="Q570" s="62">
        <f t="shared" si="59"/>
        <v>7.6923076923076872E-2</v>
      </c>
      <c r="R570" s="25"/>
    </row>
    <row r="571" spans="1:18" ht="15.75" customHeight="1" x14ac:dyDescent="0.25">
      <c r="A571" s="49">
        <v>2101</v>
      </c>
      <c r="B571" s="50"/>
      <c r="C571" s="50"/>
      <c r="D571" s="50"/>
      <c r="E571" s="50"/>
      <c r="F571" s="50"/>
      <c r="G571" s="50"/>
      <c r="H571" s="50"/>
      <c r="I571" s="50">
        <v>3</v>
      </c>
      <c r="J571" s="91">
        <v>2</v>
      </c>
      <c r="K571" s="57"/>
      <c r="L571" s="58"/>
      <c r="M571" s="58"/>
      <c r="N571" s="68"/>
      <c r="O571" s="61">
        <v>4</v>
      </c>
      <c r="P571" s="69"/>
      <c r="Q571" s="68"/>
      <c r="R571" s="25"/>
    </row>
    <row r="572" spans="1:18" ht="15.75" customHeight="1" x14ac:dyDescent="0.25">
      <c r="A572" s="49">
        <v>2102</v>
      </c>
      <c r="B572" s="50"/>
      <c r="C572" s="50"/>
      <c r="D572" s="50"/>
      <c r="E572" s="50"/>
      <c r="F572" s="50"/>
      <c r="G572" s="50"/>
      <c r="H572" s="50"/>
      <c r="I572" s="50">
        <v>2</v>
      </c>
      <c r="J572" s="91"/>
      <c r="K572" s="57"/>
      <c r="L572" s="58"/>
      <c r="M572" s="64"/>
      <c r="N572" s="68"/>
      <c r="O572" s="61">
        <v>2</v>
      </c>
      <c r="P572" s="69"/>
      <c r="Q572" s="68"/>
      <c r="R572" s="25"/>
    </row>
    <row r="573" spans="1:18" ht="15.75" customHeight="1" x14ac:dyDescent="0.25">
      <c r="A573" s="49">
        <v>2201</v>
      </c>
      <c r="B573" s="50"/>
      <c r="C573" s="50"/>
      <c r="D573" s="50"/>
      <c r="E573" s="50"/>
      <c r="F573" s="50"/>
      <c r="G573" s="50"/>
      <c r="H573" s="50"/>
      <c r="I573" s="50">
        <v>1</v>
      </c>
      <c r="J573" s="91"/>
      <c r="K573" s="57"/>
      <c r="L573" s="58"/>
      <c r="M573" s="64"/>
      <c r="N573" s="68"/>
      <c r="O573" s="66">
        <v>1</v>
      </c>
      <c r="P573" s="69"/>
      <c r="Q573" s="68"/>
      <c r="R573" s="25"/>
    </row>
    <row r="574" spans="1:18" ht="15.75" customHeight="1" x14ac:dyDescent="0.25">
      <c r="A574" s="49">
        <v>2202</v>
      </c>
      <c r="B574" s="50"/>
      <c r="C574" s="50"/>
      <c r="D574" s="50"/>
      <c r="E574" s="50"/>
      <c r="F574" s="50"/>
      <c r="G574" s="50"/>
      <c r="H574" s="50"/>
      <c r="I574" s="50">
        <v>2</v>
      </c>
      <c r="J574" s="91">
        <v>2</v>
      </c>
      <c r="K574" s="57"/>
      <c r="L574" s="58"/>
      <c r="M574" s="64"/>
      <c r="N574" s="68"/>
      <c r="O574" s="66">
        <v>2</v>
      </c>
      <c r="P574" s="69"/>
      <c r="Q574" s="68"/>
      <c r="R574" s="25"/>
    </row>
    <row r="575" spans="1:18" ht="15.75" customHeight="1" x14ac:dyDescent="0.25">
      <c r="A575" s="49">
        <v>2301</v>
      </c>
      <c r="B575" s="50"/>
      <c r="C575" s="50"/>
      <c r="D575" s="50"/>
      <c r="E575" s="50"/>
      <c r="F575" s="50"/>
      <c r="G575" s="50"/>
      <c r="H575" s="50"/>
      <c r="I575" s="50"/>
      <c r="J575" s="91"/>
      <c r="K575" s="57"/>
      <c r="L575" s="58"/>
      <c r="M575" s="64"/>
      <c r="N575" s="68"/>
      <c r="O575" s="66"/>
      <c r="P575" s="69"/>
      <c r="Q575" s="68"/>
      <c r="R575" s="25"/>
    </row>
    <row r="576" spans="1:18" ht="15.75" customHeight="1" x14ac:dyDescent="0.25">
      <c r="A576" s="49">
        <v>2302</v>
      </c>
      <c r="B576" s="50"/>
      <c r="C576" s="50"/>
      <c r="D576" s="50"/>
      <c r="E576" s="50"/>
      <c r="F576" s="50"/>
      <c r="G576" s="50"/>
      <c r="H576" s="50"/>
      <c r="I576" s="50"/>
      <c r="J576" s="91"/>
      <c r="K576" s="57"/>
      <c r="L576" s="58"/>
      <c r="M576" s="64"/>
      <c r="N576" s="58"/>
      <c r="O576" s="64"/>
      <c r="P576" s="106"/>
      <c r="Q576" s="68"/>
      <c r="R576" s="25"/>
    </row>
    <row r="577" spans="1:18" ht="15.75" customHeight="1" x14ac:dyDescent="0.25">
      <c r="A577" s="49">
        <v>2401</v>
      </c>
      <c r="B577" s="50"/>
      <c r="C577" s="50"/>
      <c r="D577" s="50"/>
      <c r="E577" s="50"/>
      <c r="F577" s="50"/>
      <c r="G577" s="50"/>
      <c r="H577" s="50"/>
      <c r="I577" s="50"/>
      <c r="J577" s="91"/>
      <c r="K577" s="57"/>
      <c r="L577" s="58"/>
      <c r="M577" s="64"/>
      <c r="N577" s="137" t="s">
        <v>42</v>
      </c>
      <c r="O577" s="72">
        <v>7</v>
      </c>
      <c r="P577" s="73">
        <f>IF(SUM(J569:J576)=0,"",SUM(J569:J576))</f>
        <v>12</v>
      </c>
      <c r="Q577" s="139" t="s">
        <v>10</v>
      </c>
      <c r="R577" s="25"/>
    </row>
    <row r="578" spans="1:18" ht="15.75" customHeight="1" x14ac:dyDescent="0.25">
      <c r="A578" s="49">
        <v>2402</v>
      </c>
      <c r="B578" s="50"/>
      <c r="C578" s="50"/>
      <c r="D578" s="50"/>
      <c r="E578" s="50"/>
      <c r="F578" s="50"/>
      <c r="G578" s="50"/>
      <c r="H578" s="50"/>
      <c r="I578" s="50"/>
      <c r="J578" s="91"/>
      <c r="K578" s="57"/>
      <c r="L578" s="58"/>
      <c r="M578" s="64"/>
      <c r="N578" s="138" t="s">
        <v>43</v>
      </c>
      <c r="O578" s="76">
        <f>IF(O577/B563=0,"",O577/B563)</f>
        <v>0.29166666666666669</v>
      </c>
      <c r="P578" s="77">
        <f>IF(O577/P577=0,"",O577/P577)</f>
        <v>0.58333333333333337</v>
      </c>
      <c r="Q578" s="140" t="s">
        <v>44</v>
      </c>
      <c r="R578" s="25"/>
    </row>
    <row r="579" spans="1:18" ht="15.75" customHeight="1" x14ac:dyDescent="0.25">
      <c r="A579" s="49">
        <v>2501</v>
      </c>
      <c r="B579" s="142"/>
      <c r="C579" s="142"/>
      <c r="D579" s="142"/>
      <c r="E579" s="142"/>
      <c r="F579" s="142"/>
      <c r="G579" s="142"/>
      <c r="H579" s="142"/>
      <c r="I579" s="142"/>
      <c r="J579" s="91"/>
      <c r="K579" s="79"/>
      <c r="L579" s="80"/>
      <c r="M579" s="81"/>
      <c r="N579" s="82"/>
      <c r="O579" s="83"/>
      <c r="P579" s="83"/>
      <c r="Q579" s="84"/>
      <c r="R579" s="25"/>
    </row>
    <row r="580" spans="1:18" ht="18" customHeight="1" x14ac:dyDescent="0.25">
      <c r="A580" s="31"/>
      <c r="B580" s="182" t="s">
        <v>63</v>
      </c>
      <c r="C580" s="182"/>
      <c r="D580" s="182"/>
      <c r="E580" s="182"/>
      <c r="F580" s="182"/>
      <c r="G580" s="182"/>
      <c r="H580" s="182"/>
      <c r="I580" s="182"/>
      <c r="J580" s="141">
        <f>SUM(J563:J576)</f>
        <v>12</v>
      </c>
      <c r="K580" s="86">
        <f>(SUM(J569:J570)/B563)</f>
        <v>0.33333333333333331</v>
      </c>
      <c r="L580" s="86">
        <f>IF(J580=0,"",J580/B563)</f>
        <v>0.5</v>
      </c>
      <c r="M580" s="86">
        <f>L580-K580</f>
        <v>0.16666666666666669</v>
      </c>
      <c r="N580" s="1"/>
      <c r="O580" s="25"/>
      <c r="P580" s="26"/>
      <c r="Q580" s="1"/>
      <c r="R580" s="25"/>
    </row>
    <row r="581" spans="1:18" ht="12.75" customHeight="1" x14ac:dyDescent="0.2">
      <c r="L581" s="1"/>
      <c r="M581" s="1"/>
      <c r="O581" s="1"/>
    </row>
    <row r="582" spans="1:18" ht="12.75" customHeight="1" x14ac:dyDescent="0.2">
      <c r="L582" s="1"/>
      <c r="M582" s="1"/>
      <c r="O582" s="1"/>
    </row>
    <row r="583" spans="1:18" ht="26.25" customHeight="1" x14ac:dyDescent="0.4">
      <c r="A583" s="154"/>
      <c r="B583" s="179" t="s">
        <v>53</v>
      </c>
      <c r="C583" s="179"/>
      <c r="D583" s="179"/>
      <c r="E583" s="179"/>
      <c r="F583" s="179"/>
      <c r="G583" s="179"/>
      <c r="H583" s="179"/>
      <c r="I583" s="179"/>
      <c r="J583" s="153" t="s">
        <v>70</v>
      </c>
      <c r="K583" s="25"/>
      <c r="L583" s="1"/>
      <c r="M583" s="1"/>
      <c r="N583" s="25"/>
      <c r="O583" s="1"/>
      <c r="P583" s="25"/>
      <c r="Q583" s="25"/>
      <c r="R583" s="25"/>
    </row>
    <row r="584" spans="1:18" ht="20.25" customHeight="1" x14ac:dyDescent="0.2">
      <c r="A584" s="172" t="s">
        <v>9</v>
      </c>
      <c r="B584" s="173" t="s">
        <v>54</v>
      </c>
      <c r="C584" s="174"/>
      <c r="D584" s="174"/>
      <c r="E584" s="174"/>
      <c r="F584" s="174"/>
      <c r="G584" s="174"/>
      <c r="H584" s="174"/>
      <c r="I584" s="175"/>
      <c r="J584" s="176" t="s">
        <v>10</v>
      </c>
      <c r="K584" s="171" t="s">
        <v>2</v>
      </c>
      <c r="L584" s="171" t="s">
        <v>3</v>
      </c>
      <c r="M584" s="178" t="s">
        <v>4</v>
      </c>
      <c r="N584" s="171" t="s">
        <v>5</v>
      </c>
      <c r="O584" s="169" t="s">
        <v>6</v>
      </c>
      <c r="P584" s="169" t="s">
        <v>7</v>
      </c>
      <c r="Q584" s="171" t="s">
        <v>8</v>
      </c>
      <c r="R584" s="25"/>
    </row>
    <row r="585" spans="1:18" ht="15.75" customHeight="1" x14ac:dyDescent="0.25">
      <c r="A585" s="170"/>
      <c r="B585" s="49" t="s">
        <v>55</v>
      </c>
      <c r="C585" s="49" t="s">
        <v>56</v>
      </c>
      <c r="D585" s="49" t="s">
        <v>57</v>
      </c>
      <c r="E585" s="49" t="s">
        <v>58</v>
      </c>
      <c r="F585" s="49" t="s">
        <v>59</v>
      </c>
      <c r="G585" s="49" t="s">
        <v>60</v>
      </c>
      <c r="H585" s="49" t="s">
        <v>61</v>
      </c>
      <c r="I585" s="49" t="s">
        <v>62</v>
      </c>
      <c r="J585" s="177"/>
      <c r="K585" s="170"/>
      <c r="L585" s="170"/>
      <c r="M585" s="170"/>
      <c r="N585" s="170"/>
      <c r="O585" s="170"/>
      <c r="P585" s="170"/>
      <c r="Q585" s="170"/>
      <c r="R585" s="25"/>
    </row>
    <row r="586" spans="1:18" ht="15.75" customHeight="1" x14ac:dyDescent="0.25">
      <c r="A586" s="49">
        <v>1702</v>
      </c>
      <c r="B586" s="50">
        <v>32</v>
      </c>
      <c r="C586" s="50"/>
      <c r="D586" s="50"/>
      <c r="E586" s="50"/>
      <c r="F586" s="50"/>
      <c r="G586" s="50"/>
      <c r="H586" s="50"/>
      <c r="I586" s="50"/>
      <c r="J586" s="91"/>
      <c r="K586" s="51"/>
      <c r="L586" s="52"/>
      <c r="M586" s="53"/>
      <c r="N586" s="54"/>
      <c r="O586" s="55">
        <f>B586</f>
        <v>32</v>
      </c>
      <c r="P586" s="56"/>
      <c r="Q586" s="54"/>
      <c r="R586" s="25"/>
    </row>
    <row r="587" spans="1:18" ht="15.75" customHeight="1" x14ac:dyDescent="0.25">
      <c r="A587" s="49">
        <v>1801</v>
      </c>
      <c r="B587" s="50"/>
      <c r="C587" s="50">
        <v>21</v>
      </c>
      <c r="D587" s="50"/>
      <c r="E587" s="50"/>
      <c r="F587" s="50"/>
      <c r="G587" s="50"/>
      <c r="H587" s="50"/>
      <c r="I587" s="50"/>
      <c r="J587" s="91"/>
      <c r="K587" s="57"/>
      <c r="L587" s="58"/>
      <c r="M587" s="59"/>
      <c r="N587" s="60">
        <f>IF(C587=0,"",C587/B586)</f>
        <v>0.65625</v>
      </c>
      <c r="O587" s="61">
        <v>22</v>
      </c>
      <c r="P587" s="62">
        <f t="shared" ref="P587:P593" si="60">IF(O587=0,"",O587/O586)</f>
        <v>0.6875</v>
      </c>
      <c r="Q587" s="62">
        <f t="shared" ref="Q587:Q593" si="61">IF(O587=0,"",100%-P587)</f>
        <v>0.3125</v>
      </c>
      <c r="R587" s="25"/>
    </row>
    <row r="588" spans="1:18" ht="15.75" customHeight="1" x14ac:dyDescent="0.25">
      <c r="A588" s="49">
        <v>1802</v>
      </c>
      <c r="B588" s="50"/>
      <c r="C588" s="50"/>
      <c r="D588" s="50">
        <v>21</v>
      </c>
      <c r="E588" s="50"/>
      <c r="F588" s="50"/>
      <c r="G588" s="50"/>
      <c r="H588" s="50"/>
      <c r="I588" s="50"/>
      <c r="J588" s="91"/>
      <c r="K588" s="57"/>
      <c r="L588" s="58"/>
      <c r="M588" s="59"/>
      <c r="N588" s="60">
        <f>IF(D588=0,"",D588/C587)</f>
        <v>1</v>
      </c>
      <c r="O588" s="61">
        <v>22</v>
      </c>
      <c r="P588" s="62">
        <f t="shared" si="60"/>
        <v>1</v>
      </c>
      <c r="Q588" s="62">
        <f t="shared" si="61"/>
        <v>0</v>
      </c>
      <c r="R588" s="63">
        <f>O588/O586</f>
        <v>0.6875</v>
      </c>
    </row>
    <row r="589" spans="1:18" ht="15.75" customHeight="1" x14ac:dyDescent="0.25">
      <c r="A589" s="49">
        <v>1901</v>
      </c>
      <c r="B589" s="50"/>
      <c r="C589" s="50"/>
      <c r="D589" s="50"/>
      <c r="E589" s="50">
        <v>18</v>
      </c>
      <c r="F589" s="50"/>
      <c r="G589" s="50"/>
      <c r="H589" s="50"/>
      <c r="I589" s="50"/>
      <c r="J589" s="91"/>
      <c r="K589" s="57"/>
      <c r="L589" s="58"/>
      <c r="M589" s="59"/>
      <c r="N589" s="60">
        <f>IF(E589=0,"",E589/D588)</f>
        <v>0.8571428571428571</v>
      </c>
      <c r="O589" s="61">
        <v>18</v>
      </c>
      <c r="P589" s="62">
        <f t="shared" si="60"/>
        <v>0.81818181818181823</v>
      </c>
      <c r="Q589" s="62">
        <f t="shared" si="61"/>
        <v>0.18181818181818177</v>
      </c>
      <c r="R589" s="25"/>
    </row>
    <row r="590" spans="1:18" ht="15.75" customHeight="1" x14ac:dyDescent="0.25">
      <c r="A590" s="49">
        <v>1902</v>
      </c>
      <c r="B590" s="50"/>
      <c r="C590" s="50"/>
      <c r="D590" s="50"/>
      <c r="E590" s="50"/>
      <c r="F590" s="50">
        <v>17</v>
      </c>
      <c r="G590" s="50"/>
      <c r="H590" s="50"/>
      <c r="I590" s="50"/>
      <c r="J590" s="91"/>
      <c r="K590" s="57"/>
      <c r="L590" s="58"/>
      <c r="M590" s="59"/>
      <c r="N590" s="60">
        <f>IF(F590=0,"",F590/E589)</f>
        <v>0.94444444444444442</v>
      </c>
      <c r="O590" s="61">
        <v>18</v>
      </c>
      <c r="P590" s="62">
        <f t="shared" si="60"/>
        <v>1</v>
      </c>
      <c r="Q590" s="62">
        <f t="shared" si="61"/>
        <v>0</v>
      </c>
      <c r="R590" s="25"/>
    </row>
    <row r="591" spans="1:18" ht="15.75" customHeight="1" x14ac:dyDescent="0.25">
      <c r="A591" s="49">
        <v>2001</v>
      </c>
      <c r="B591" s="50"/>
      <c r="C591" s="50"/>
      <c r="D591" s="50"/>
      <c r="E591" s="50"/>
      <c r="F591" s="50"/>
      <c r="G591" s="50">
        <v>17</v>
      </c>
      <c r="H591" s="50"/>
      <c r="I591" s="50"/>
      <c r="J591" s="91"/>
      <c r="K591" s="57"/>
      <c r="L591" s="58"/>
      <c r="M591" s="59"/>
      <c r="N591" s="60">
        <f>IF(G591=0,"",G591/F590)</f>
        <v>1</v>
      </c>
      <c r="O591" s="61">
        <v>18</v>
      </c>
      <c r="P591" s="62">
        <f t="shared" si="60"/>
        <v>1</v>
      </c>
      <c r="Q591" s="62">
        <f t="shared" si="61"/>
        <v>0</v>
      </c>
      <c r="R591" s="25"/>
    </row>
    <row r="592" spans="1:18" ht="15.75" customHeight="1" x14ac:dyDescent="0.25">
      <c r="A592" s="49">
        <v>2002</v>
      </c>
      <c r="B592" s="50"/>
      <c r="C592" s="50"/>
      <c r="D592" s="50"/>
      <c r="E592" s="50"/>
      <c r="F592" s="50"/>
      <c r="G592" s="50"/>
      <c r="H592" s="50">
        <v>17</v>
      </c>
      <c r="I592" s="50"/>
      <c r="J592" s="91"/>
      <c r="K592" s="57"/>
      <c r="L592" s="58"/>
      <c r="M592" s="59"/>
      <c r="N592" s="60">
        <f>IF(H592=0,"",H592/G591)</f>
        <v>1</v>
      </c>
      <c r="O592" s="61">
        <v>18</v>
      </c>
      <c r="P592" s="62">
        <f t="shared" si="60"/>
        <v>1</v>
      </c>
      <c r="Q592" s="62">
        <f t="shared" si="61"/>
        <v>0</v>
      </c>
      <c r="R592" s="25"/>
    </row>
    <row r="593" spans="1:21" ht="15.75" customHeight="1" x14ac:dyDescent="0.25">
      <c r="A593" s="49">
        <v>2101</v>
      </c>
      <c r="B593" s="50"/>
      <c r="C593" s="50"/>
      <c r="D593" s="50"/>
      <c r="E593" s="50"/>
      <c r="F593" s="50"/>
      <c r="G593" s="50"/>
      <c r="H593" s="50"/>
      <c r="I593" s="50">
        <v>16</v>
      </c>
      <c r="J593" s="91">
        <v>12</v>
      </c>
      <c r="K593" s="57"/>
      <c r="L593" s="58"/>
      <c r="M593" s="59"/>
      <c r="N593" s="60">
        <f>IF(I593=0,"",I593/H592)</f>
        <v>0.94117647058823528</v>
      </c>
      <c r="O593" s="61">
        <v>16</v>
      </c>
      <c r="P593" s="62">
        <f t="shared" si="60"/>
        <v>0.88888888888888884</v>
      </c>
      <c r="Q593" s="62">
        <f t="shared" si="61"/>
        <v>0.11111111111111116</v>
      </c>
      <c r="R593" s="25"/>
    </row>
    <row r="594" spans="1:21" ht="15.75" customHeight="1" x14ac:dyDescent="0.25">
      <c r="A594" s="49">
        <v>2102</v>
      </c>
      <c r="B594" s="50"/>
      <c r="C594" s="50"/>
      <c r="D594" s="50"/>
      <c r="E594" s="50"/>
      <c r="F594" s="50"/>
      <c r="G594" s="50"/>
      <c r="H594" s="50"/>
      <c r="I594" s="50">
        <v>2</v>
      </c>
      <c r="J594" s="91">
        <v>1</v>
      </c>
      <c r="K594" s="57"/>
      <c r="L594" s="58"/>
      <c r="M594" s="58"/>
      <c r="N594" s="68"/>
      <c r="O594" s="61">
        <v>2</v>
      </c>
      <c r="P594" s="69"/>
      <c r="Q594" s="68"/>
      <c r="R594" s="25"/>
    </row>
    <row r="595" spans="1:21" ht="15.75" customHeight="1" x14ac:dyDescent="0.25">
      <c r="A595" s="49">
        <v>2201</v>
      </c>
      <c r="B595" s="50"/>
      <c r="C595" s="50"/>
      <c r="D595" s="50"/>
      <c r="E595" s="50"/>
      <c r="F595" s="50"/>
      <c r="G595" s="50"/>
      <c r="H595" s="50"/>
      <c r="I595" s="50">
        <v>1</v>
      </c>
      <c r="J595" s="91">
        <v>1</v>
      </c>
      <c r="K595" s="57"/>
      <c r="L595" s="58"/>
      <c r="M595" s="58"/>
      <c r="N595" s="68"/>
      <c r="O595" s="61">
        <v>1</v>
      </c>
      <c r="P595" s="69"/>
      <c r="Q595" s="68"/>
      <c r="R595" s="25"/>
    </row>
    <row r="596" spans="1:21" ht="15.75" customHeight="1" x14ac:dyDescent="0.25">
      <c r="A596" s="49">
        <v>2202</v>
      </c>
      <c r="B596" s="50"/>
      <c r="C596" s="50"/>
      <c r="D596" s="50"/>
      <c r="E596" s="50"/>
      <c r="F596" s="50"/>
      <c r="G596" s="50"/>
      <c r="H596" s="50"/>
      <c r="I596" s="50"/>
      <c r="J596" s="91"/>
      <c r="K596" s="57"/>
      <c r="L596" s="58"/>
      <c r="M596" s="58"/>
      <c r="N596" s="68"/>
      <c r="O596" s="66"/>
      <c r="P596" s="69"/>
      <c r="Q596" s="68"/>
      <c r="R596" s="25"/>
    </row>
    <row r="597" spans="1:21" ht="15.75" customHeight="1" x14ac:dyDescent="0.25">
      <c r="A597" s="49">
        <v>2301</v>
      </c>
      <c r="B597" s="50"/>
      <c r="C597" s="50"/>
      <c r="D597" s="50"/>
      <c r="E597" s="50"/>
      <c r="F597" s="50"/>
      <c r="G597" s="50"/>
      <c r="H597" s="50"/>
      <c r="I597" s="50"/>
      <c r="J597" s="91"/>
      <c r="K597" s="57"/>
      <c r="L597" s="58"/>
      <c r="M597" s="58"/>
      <c r="N597" s="68"/>
      <c r="O597" s="66"/>
      <c r="P597" s="69"/>
      <c r="Q597" s="68"/>
      <c r="R597" s="25"/>
    </row>
    <row r="598" spans="1:21" ht="15.75" customHeight="1" x14ac:dyDescent="0.25">
      <c r="A598" s="49">
        <v>2302</v>
      </c>
      <c r="B598" s="50"/>
      <c r="C598" s="50"/>
      <c r="D598" s="50"/>
      <c r="E598" s="50"/>
      <c r="F598" s="50"/>
      <c r="G598" s="50"/>
      <c r="H598" s="50"/>
      <c r="I598" s="50"/>
      <c r="J598" s="91"/>
      <c r="K598" s="57"/>
      <c r="L598" s="58"/>
      <c r="M598" s="64"/>
      <c r="N598" s="68"/>
      <c r="O598" s="66"/>
      <c r="P598" s="69"/>
      <c r="Q598" s="68"/>
      <c r="R598" s="25"/>
    </row>
    <row r="599" spans="1:21" ht="15.75" customHeight="1" x14ac:dyDescent="0.25">
      <c r="A599" s="49">
        <v>2401</v>
      </c>
      <c r="B599" s="50"/>
      <c r="C599" s="50"/>
      <c r="D599" s="50"/>
      <c r="E599" s="50"/>
      <c r="F599" s="50"/>
      <c r="G599" s="50"/>
      <c r="H599" s="50"/>
      <c r="I599" s="50"/>
      <c r="J599" s="91"/>
      <c r="K599" s="57"/>
      <c r="L599" s="58"/>
      <c r="M599" s="64"/>
      <c r="N599" s="58"/>
      <c r="O599" s="64"/>
      <c r="P599" s="106"/>
      <c r="Q599" s="68"/>
      <c r="R599" s="25"/>
    </row>
    <row r="600" spans="1:21" ht="15.75" customHeight="1" x14ac:dyDescent="0.25">
      <c r="A600" s="49">
        <v>2402</v>
      </c>
      <c r="B600" s="50"/>
      <c r="C600" s="50"/>
      <c r="D600" s="50"/>
      <c r="E600" s="50"/>
      <c r="F600" s="50"/>
      <c r="G600" s="50"/>
      <c r="H600" s="50"/>
      <c r="I600" s="50"/>
      <c r="J600" s="91"/>
      <c r="K600" s="57"/>
      <c r="L600" s="58"/>
      <c r="M600" s="64"/>
      <c r="N600" s="137" t="s">
        <v>42</v>
      </c>
      <c r="O600" s="72">
        <v>10</v>
      </c>
      <c r="P600" s="73">
        <f>IF(SUM(J592:J599)=0,"",SUM(J592:J599))</f>
        <v>14</v>
      </c>
      <c r="Q600" s="139" t="s">
        <v>10</v>
      </c>
      <c r="R600" s="25"/>
    </row>
    <row r="601" spans="1:21" ht="15.75" customHeight="1" x14ac:dyDescent="0.25">
      <c r="A601" s="49">
        <v>2501</v>
      </c>
      <c r="B601" s="50"/>
      <c r="C601" s="50"/>
      <c r="D601" s="50"/>
      <c r="E601" s="50"/>
      <c r="F601" s="50"/>
      <c r="G601" s="50"/>
      <c r="H601" s="50"/>
      <c r="I601" s="50"/>
      <c r="J601" s="91"/>
      <c r="K601" s="57"/>
      <c r="L601" s="58"/>
      <c r="M601" s="64"/>
      <c r="N601" s="138" t="s">
        <v>43</v>
      </c>
      <c r="O601" s="76">
        <f>IF(O600/B586=0,"",O600/B586)</f>
        <v>0.3125</v>
      </c>
      <c r="P601" s="77">
        <f>IF(O600/P600=0,"",O600/P600)</f>
        <v>0.7142857142857143</v>
      </c>
      <c r="Q601" s="140" t="s">
        <v>44</v>
      </c>
      <c r="R601" s="25"/>
    </row>
    <row r="602" spans="1:21" ht="15.75" x14ac:dyDescent="0.25">
      <c r="A602" s="49">
        <v>2502</v>
      </c>
      <c r="B602" s="142"/>
      <c r="C602" s="142"/>
      <c r="D602" s="142"/>
      <c r="E602" s="142"/>
      <c r="F602" s="142"/>
      <c r="G602" s="142"/>
      <c r="H602" s="142"/>
      <c r="I602" s="142"/>
      <c r="J602" s="91"/>
      <c r="K602" s="79"/>
      <c r="L602" s="80"/>
      <c r="M602" s="81"/>
      <c r="N602" s="82"/>
      <c r="O602" s="83"/>
      <c r="P602" s="83"/>
      <c r="Q602" s="84"/>
      <c r="R602" s="25"/>
    </row>
    <row r="603" spans="1:21" ht="18" customHeight="1" x14ac:dyDescent="0.25">
      <c r="A603" s="31"/>
      <c r="B603" s="182" t="s">
        <v>63</v>
      </c>
      <c r="C603" s="182"/>
      <c r="D603" s="182"/>
      <c r="E603" s="182"/>
      <c r="F603" s="182"/>
      <c r="G603" s="182"/>
      <c r="H603" s="182"/>
      <c r="I603" s="182"/>
      <c r="J603" s="141">
        <f>SUM(J593:J599)</f>
        <v>14</v>
      </c>
      <c r="K603" s="86">
        <f>IF(J593=0,"",J593/B586)</f>
        <v>0.375</v>
      </c>
      <c r="L603" s="86">
        <f>IF(J603=0,"",J603/B586)</f>
        <v>0.4375</v>
      </c>
      <c r="M603" s="86">
        <f>L603-K603</f>
        <v>6.25E-2</v>
      </c>
      <c r="N603" s="1"/>
      <c r="O603" s="25"/>
      <c r="P603" s="26"/>
      <c r="Q603" s="1"/>
      <c r="R603" s="25"/>
    </row>
    <row r="604" spans="1:21" ht="12.75" customHeight="1" x14ac:dyDescent="0.2">
      <c r="K604" s="1"/>
      <c r="L604" s="1"/>
      <c r="N604" s="1"/>
      <c r="O604" s="2"/>
      <c r="P604" s="2"/>
      <c r="Q604" s="1"/>
    </row>
    <row r="605" spans="1:21" ht="12.75" customHeight="1" x14ac:dyDescent="0.2">
      <c r="K605" s="1"/>
      <c r="L605" s="1"/>
      <c r="N605" s="1"/>
      <c r="O605" s="2"/>
      <c r="P605" s="2"/>
      <c r="Q605" s="1"/>
    </row>
    <row r="606" spans="1:21" ht="26.25" customHeight="1" x14ac:dyDescent="0.4">
      <c r="A606" s="154"/>
      <c r="B606" s="179" t="s">
        <v>53</v>
      </c>
      <c r="C606" s="179"/>
      <c r="D606" s="179"/>
      <c r="E606" s="179"/>
      <c r="F606" s="179"/>
      <c r="G606" s="179"/>
      <c r="H606" s="179"/>
      <c r="I606" s="179"/>
      <c r="J606" s="153" t="s">
        <v>71</v>
      </c>
      <c r="K606" s="25"/>
      <c r="L606" s="1"/>
      <c r="M606" s="1"/>
      <c r="N606" s="25"/>
      <c r="O606" s="1"/>
      <c r="P606" s="25"/>
      <c r="Q606" s="25"/>
      <c r="R606" s="25"/>
      <c r="U606" s="117"/>
    </row>
    <row r="607" spans="1:21" ht="20.25" customHeight="1" x14ac:dyDescent="0.2">
      <c r="A607" s="172" t="s">
        <v>9</v>
      </c>
      <c r="B607" s="173" t="s">
        <v>54</v>
      </c>
      <c r="C607" s="174"/>
      <c r="D607" s="174"/>
      <c r="E607" s="174"/>
      <c r="F607" s="174"/>
      <c r="G607" s="174"/>
      <c r="H607" s="174"/>
      <c r="I607" s="175"/>
      <c r="J607" s="176" t="s">
        <v>10</v>
      </c>
      <c r="K607" s="171" t="s">
        <v>2</v>
      </c>
      <c r="L607" s="171" t="s">
        <v>3</v>
      </c>
      <c r="M607" s="178" t="s">
        <v>4</v>
      </c>
      <c r="N607" s="171" t="s">
        <v>5</v>
      </c>
      <c r="O607" s="169" t="s">
        <v>6</v>
      </c>
      <c r="P607" s="169" t="s">
        <v>7</v>
      </c>
      <c r="Q607" s="171" t="s">
        <v>8</v>
      </c>
      <c r="R607" s="25"/>
    </row>
    <row r="608" spans="1:21" ht="15.75" customHeight="1" x14ac:dyDescent="0.25">
      <c r="A608" s="170"/>
      <c r="B608" s="49" t="s">
        <v>55</v>
      </c>
      <c r="C608" s="49" t="s">
        <v>56</v>
      </c>
      <c r="D608" s="49" t="s">
        <v>57</v>
      </c>
      <c r="E608" s="49" t="s">
        <v>58</v>
      </c>
      <c r="F608" s="49" t="s">
        <v>59</v>
      </c>
      <c r="G608" s="49" t="s">
        <v>60</v>
      </c>
      <c r="H608" s="49" t="s">
        <v>61</v>
      </c>
      <c r="I608" s="49" t="s">
        <v>62</v>
      </c>
      <c r="J608" s="177"/>
      <c r="K608" s="170"/>
      <c r="L608" s="170"/>
      <c r="M608" s="170"/>
      <c r="N608" s="170"/>
      <c r="O608" s="170"/>
      <c r="P608" s="170"/>
      <c r="Q608" s="170"/>
      <c r="R608" s="25"/>
    </row>
    <row r="609" spans="1:18" ht="15.75" customHeight="1" x14ac:dyDescent="0.25">
      <c r="A609" s="49">
        <v>1801</v>
      </c>
      <c r="B609" s="50">
        <v>36</v>
      </c>
      <c r="C609" s="50"/>
      <c r="D609" s="50"/>
      <c r="E609" s="50"/>
      <c r="F609" s="50"/>
      <c r="G609" s="50"/>
      <c r="H609" s="50"/>
      <c r="I609" s="50"/>
      <c r="J609" s="91"/>
      <c r="K609" s="51"/>
      <c r="L609" s="52"/>
      <c r="M609" s="53"/>
      <c r="N609" s="54"/>
      <c r="O609" s="55">
        <f>B609</f>
        <v>36</v>
      </c>
      <c r="P609" s="56"/>
      <c r="Q609" s="54"/>
      <c r="R609" s="25"/>
    </row>
    <row r="610" spans="1:18" ht="15.75" customHeight="1" x14ac:dyDescent="0.25">
      <c r="A610" s="49">
        <v>1802</v>
      </c>
      <c r="B610" s="50"/>
      <c r="C610" s="50">
        <v>29</v>
      </c>
      <c r="D610" s="50"/>
      <c r="E610" s="50"/>
      <c r="F610" s="50"/>
      <c r="G610" s="50"/>
      <c r="H610" s="50"/>
      <c r="I610" s="50"/>
      <c r="J610" s="91"/>
      <c r="K610" s="57"/>
      <c r="L610" s="58"/>
      <c r="M610" s="59"/>
      <c r="N610" s="60">
        <f>IF(C610=0,"",C610/B609)</f>
        <v>0.80555555555555558</v>
      </c>
      <c r="O610" s="61">
        <v>29</v>
      </c>
      <c r="P610" s="62">
        <f t="shared" ref="P610:P616" si="62">IF(O610=0,"",O610/O609)</f>
        <v>0.80555555555555558</v>
      </c>
      <c r="Q610" s="62">
        <f t="shared" ref="Q610:Q616" si="63">IF(O610=0,"",100%-P610)</f>
        <v>0.19444444444444442</v>
      </c>
      <c r="R610" s="25"/>
    </row>
    <row r="611" spans="1:18" ht="15.75" customHeight="1" x14ac:dyDescent="0.25">
      <c r="A611" s="49">
        <v>1901</v>
      </c>
      <c r="B611" s="50"/>
      <c r="C611" s="50"/>
      <c r="D611" s="50">
        <v>23</v>
      </c>
      <c r="E611" s="50"/>
      <c r="F611" s="50"/>
      <c r="G611" s="50"/>
      <c r="H611" s="50"/>
      <c r="I611" s="50"/>
      <c r="J611" s="91"/>
      <c r="K611" s="57"/>
      <c r="L611" s="58"/>
      <c r="M611" s="59"/>
      <c r="N611" s="60">
        <f>IF(D611=0,"",D611/C610)</f>
        <v>0.7931034482758621</v>
      </c>
      <c r="O611" s="61">
        <v>26</v>
      </c>
      <c r="P611" s="62">
        <f t="shared" si="62"/>
        <v>0.89655172413793105</v>
      </c>
      <c r="Q611" s="62">
        <f t="shared" si="63"/>
        <v>0.10344827586206895</v>
      </c>
      <c r="R611" s="63">
        <f>O611/O609</f>
        <v>0.72222222222222221</v>
      </c>
    </row>
    <row r="612" spans="1:18" ht="15.75" customHeight="1" x14ac:dyDescent="0.25">
      <c r="A612" s="49">
        <v>1902</v>
      </c>
      <c r="B612" s="50"/>
      <c r="C612" s="50"/>
      <c r="D612" s="50"/>
      <c r="E612" s="50">
        <v>19</v>
      </c>
      <c r="F612" s="50"/>
      <c r="G612" s="50"/>
      <c r="H612" s="50"/>
      <c r="I612" s="50"/>
      <c r="J612" s="91"/>
      <c r="K612" s="57"/>
      <c r="L612" s="58"/>
      <c r="M612" s="59"/>
      <c r="N612" s="60">
        <f>IF(E612=0,"",E612/D611)</f>
        <v>0.82608695652173914</v>
      </c>
      <c r="O612" s="61">
        <v>26</v>
      </c>
      <c r="P612" s="62">
        <f t="shared" si="62"/>
        <v>1</v>
      </c>
      <c r="Q612" s="62">
        <f t="shared" si="63"/>
        <v>0</v>
      </c>
      <c r="R612" s="25"/>
    </row>
    <row r="613" spans="1:18" ht="15.75" customHeight="1" x14ac:dyDescent="0.25">
      <c r="A613" s="49">
        <v>2001</v>
      </c>
      <c r="B613" s="50"/>
      <c r="C613" s="50"/>
      <c r="D613" s="50"/>
      <c r="E613" s="50"/>
      <c r="F613" s="50">
        <v>14</v>
      </c>
      <c r="G613" s="50"/>
      <c r="H613" s="50"/>
      <c r="I613" s="50"/>
      <c r="J613" s="91"/>
      <c r="K613" s="57"/>
      <c r="L613" s="58"/>
      <c r="M613" s="59"/>
      <c r="N613" s="60">
        <f>IF(F613=0,"",F613/E612)</f>
        <v>0.73684210526315785</v>
      </c>
      <c r="O613" s="61">
        <v>22</v>
      </c>
      <c r="P613" s="62">
        <f t="shared" si="62"/>
        <v>0.84615384615384615</v>
      </c>
      <c r="Q613" s="62">
        <f t="shared" si="63"/>
        <v>0.15384615384615385</v>
      </c>
      <c r="R613" s="25"/>
    </row>
    <row r="614" spans="1:18" ht="15.75" customHeight="1" x14ac:dyDescent="0.25">
      <c r="A614" s="49">
        <v>2002</v>
      </c>
      <c r="B614" s="50"/>
      <c r="C614" s="50"/>
      <c r="D614" s="50"/>
      <c r="E614" s="50"/>
      <c r="F614" s="50"/>
      <c r="G614" s="50">
        <v>14</v>
      </c>
      <c r="H614" s="50"/>
      <c r="I614" s="50"/>
      <c r="J614" s="91">
        <v>1</v>
      </c>
      <c r="K614" s="57"/>
      <c r="L614" s="58"/>
      <c r="M614" s="59"/>
      <c r="N614" s="60">
        <f>IF(G614=0,"",G614/F613)</f>
        <v>1</v>
      </c>
      <c r="O614" s="61">
        <v>22</v>
      </c>
      <c r="P614" s="62">
        <f t="shared" si="62"/>
        <v>1</v>
      </c>
      <c r="Q614" s="62">
        <f t="shared" si="63"/>
        <v>0</v>
      </c>
      <c r="R614" s="25"/>
    </row>
    <row r="615" spans="1:18" ht="15.75" customHeight="1" x14ac:dyDescent="0.25">
      <c r="A615" s="49">
        <v>2101</v>
      </c>
      <c r="B615" s="50"/>
      <c r="C615" s="50"/>
      <c r="D615" s="50"/>
      <c r="E615" s="50"/>
      <c r="F615" s="50"/>
      <c r="G615" s="50"/>
      <c r="H615" s="50">
        <v>14</v>
      </c>
      <c r="I615" s="50"/>
      <c r="J615" s="91"/>
      <c r="K615" s="57"/>
      <c r="L615" s="58"/>
      <c r="M615" s="59"/>
      <c r="N615" s="60">
        <f>IF(H615=0,"",H615/G614)</f>
        <v>1</v>
      </c>
      <c r="O615" s="61">
        <v>20</v>
      </c>
      <c r="P615" s="62">
        <f t="shared" si="62"/>
        <v>0.90909090909090906</v>
      </c>
      <c r="Q615" s="62">
        <f t="shared" si="63"/>
        <v>9.0909090909090939E-2</v>
      </c>
      <c r="R615" s="25"/>
    </row>
    <row r="616" spans="1:18" ht="15.75" customHeight="1" x14ac:dyDescent="0.25">
      <c r="A616" s="49">
        <v>2102</v>
      </c>
      <c r="B616" s="50"/>
      <c r="C616" s="50"/>
      <c r="D616" s="50"/>
      <c r="E616" s="50"/>
      <c r="F616" s="50"/>
      <c r="G616" s="50"/>
      <c r="H616" s="50"/>
      <c r="I616" s="50">
        <v>14</v>
      </c>
      <c r="J616" s="91">
        <v>7</v>
      </c>
      <c r="K616" s="57"/>
      <c r="L616" s="58"/>
      <c r="M616" s="59"/>
      <c r="N616" s="60">
        <f>IF(I616=0,"",I616/H615)</f>
        <v>1</v>
      </c>
      <c r="O616" s="61">
        <v>20</v>
      </c>
      <c r="P616" s="62">
        <f t="shared" si="62"/>
        <v>1</v>
      </c>
      <c r="Q616" s="62">
        <f t="shared" si="63"/>
        <v>0</v>
      </c>
      <c r="R616" s="25"/>
    </row>
    <row r="617" spans="1:18" ht="15.75" customHeight="1" x14ac:dyDescent="0.25">
      <c r="A617" s="49">
        <v>2201</v>
      </c>
      <c r="B617" s="50"/>
      <c r="C617" s="50"/>
      <c r="D617" s="50"/>
      <c r="E617" s="50"/>
      <c r="F617" s="50"/>
      <c r="G617" s="50"/>
      <c r="H617" s="50"/>
      <c r="I617" s="50">
        <v>9</v>
      </c>
      <c r="J617" s="91">
        <v>3</v>
      </c>
      <c r="K617" s="57"/>
      <c r="L617" s="58"/>
      <c r="M617" s="58"/>
      <c r="N617" s="68"/>
      <c r="O617" s="61">
        <v>14</v>
      </c>
      <c r="P617" s="69"/>
      <c r="Q617" s="68"/>
      <c r="R617" s="25"/>
    </row>
    <row r="618" spans="1:18" ht="15.75" customHeight="1" x14ac:dyDescent="0.25">
      <c r="A618" s="49">
        <v>2202</v>
      </c>
      <c r="B618" s="50"/>
      <c r="C618" s="50"/>
      <c r="D618" s="50"/>
      <c r="E618" s="50"/>
      <c r="F618" s="50"/>
      <c r="G618" s="50"/>
      <c r="H618" s="50"/>
      <c r="I618" s="50">
        <v>9</v>
      </c>
      <c r="J618" s="91">
        <v>5</v>
      </c>
      <c r="K618" s="57"/>
      <c r="L618" s="58"/>
      <c r="M618" s="58"/>
      <c r="N618" s="68"/>
      <c r="O618" s="61">
        <v>11</v>
      </c>
      <c r="P618" s="69"/>
      <c r="Q618" s="68"/>
      <c r="R618" s="25"/>
    </row>
    <row r="619" spans="1:18" ht="15.75" customHeight="1" x14ac:dyDescent="0.25">
      <c r="A619" s="49">
        <v>2301</v>
      </c>
      <c r="B619" s="50"/>
      <c r="C619" s="50"/>
      <c r="D619" s="50"/>
      <c r="E619" s="50"/>
      <c r="F619" s="50"/>
      <c r="G619" s="50"/>
      <c r="H619" s="50"/>
      <c r="I619" s="50">
        <v>2</v>
      </c>
      <c r="J619" s="91">
        <v>2</v>
      </c>
      <c r="K619" s="57"/>
      <c r="L619" s="58"/>
      <c r="M619" s="58"/>
      <c r="N619" s="68"/>
      <c r="O619" s="66">
        <v>2</v>
      </c>
      <c r="P619" s="69"/>
      <c r="Q619" s="68"/>
      <c r="R619" s="25"/>
    </row>
    <row r="620" spans="1:18" ht="15.75" customHeight="1" x14ac:dyDescent="0.25">
      <c r="A620" s="49">
        <v>2302</v>
      </c>
      <c r="B620" s="50"/>
      <c r="C620" s="50"/>
      <c r="D620" s="50"/>
      <c r="E620" s="50"/>
      <c r="F620" s="50"/>
      <c r="G620" s="50"/>
      <c r="H620" s="50"/>
      <c r="I620" s="50">
        <v>1</v>
      </c>
      <c r="J620" s="91"/>
      <c r="K620" s="57"/>
      <c r="L620" s="58"/>
      <c r="M620" s="58"/>
      <c r="N620" s="68"/>
      <c r="O620" s="66">
        <v>1</v>
      </c>
      <c r="P620" s="69"/>
      <c r="Q620" s="68"/>
      <c r="R620" s="25"/>
    </row>
    <row r="621" spans="1:18" ht="15.75" customHeight="1" x14ac:dyDescent="0.25">
      <c r="A621" s="49">
        <v>2401</v>
      </c>
      <c r="B621" s="50"/>
      <c r="C621" s="50"/>
      <c r="D621" s="50"/>
      <c r="E621" s="50"/>
      <c r="F621" s="50"/>
      <c r="G621" s="50"/>
      <c r="H621" s="50"/>
      <c r="I621" s="50">
        <v>1</v>
      </c>
      <c r="J621" s="91"/>
      <c r="K621" s="57"/>
      <c r="L621" s="58"/>
      <c r="M621" s="64"/>
      <c r="N621" s="68"/>
      <c r="O621" s="123">
        <v>1</v>
      </c>
      <c r="P621" s="69"/>
      <c r="Q621" s="68"/>
      <c r="R621" s="25"/>
    </row>
    <row r="622" spans="1:18" ht="15.75" customHeight="1" x14ac:dyDescent="0.25">
      <c r="A622" s="49">
        <v>2402</v>
      </c>
      <c r="B622" s="50"/>
      <c r="C622" s="50"/>
      <c r="D622" s="50"/>
      <c r="E622" s="50"/>
      <c r="F622" s="50"/>
      <c r="G622" s="50"/>
      <c r="H622" s="50"/>
      <c r="I622" s="50">
        <v>1</v>
      </c>
      <c r="J622" s="91"/>
      <c r="K622" s="57"/>
      <c r="L622" s="58"/>
      <c r="M622" s="64"/>
      <c r="N622" s="58"/>
      <c r="O622" s="124">
        <v>1</v>
      </c>
      <c r="P622" s="106"/>
      <c r="Q622" s="68"/>
      <c r="R622" s="25"/>
    </row>
    <row r="623" spans="1:18" ht="15.75" customHeight="1" x14ac:dyDescent="0.25">
      <c r="A623" s="49">
        <v>2501</v>
      </c>
      <c r="B623" s="50"/>
      <c r="C623" s="50"/>
      <c r="D623" s="50"/>
      <c r="E623" s="50"/>
      <c r="F623" s="50"/>
      <c r="G623" s="50"/>
      <c r="H623" s="50"/>
      <c r="I623" s="50">
        <v>1</v>
      </c>
      <c r="J623" s="91">
        <v>1</v>
      </c>
      <c r="K623" s="57"/>
      <c r="L623" s="58"/>
      <c r="M623" s="64"/>
      <c r="N623" s="137" t="s">
        <v>42</v>
      </c>
      <c r="O623" s="135">
        <v>13</v>
      </c>
      <c r="P623" s="73">
        <f>J626</f>
        <v>18</v>
      </c>
      <c r="Q623" s="139" t="s">
        <v>10</v>
      </c>
      <c r="R623" s="25"/>
    </row>
    <row r="624" spans="1:18" ht="15.75" customHeight="1" x14ac:dyDescent="0.25">
      <c r="A624" s="49">
        <v>2502</v>
      </c>
      <c r="B624" s="50"/>
      <c r="C624" s="50"/>
      <c r="D624" s="50"/>
      <c r="E624" s="50"/>
      <c r="F624" s="50"/>
      <c r="G624" s="50"/>
      <c r="H624" s="50"/>
      <c r="I624" s="50"/>
      <c r="J624" s="91"/>
      <c r="K624" s="57"/>
      <c r="L624" s="58"/>
      <c r="M624" s="64"/>
      <c r="N624" s="138" t="s">
        <v>43</v>
      </c>
      <c r="O624" s="76">
        <f>IF(O623/B609=0,"",O623/B609)</f>
        <v>0.3611111111111111</v>
      </c>
      <c r="P624" s="77">
        <f>IF(O623/P623=0,"",O623/P623)</f>
        <v>0.72222222222222221</v>
      </c>
      <c r="Q624" s="140" t="s">
        <v>44</v>
      </c>
      <c r="R624" s="25"/>
    </row>
    <row r="625" spans="1:18" ht="15.75" customHeight="1" x14ac:dyDescent="0.25">
      <c r="A625" s="49">
        <v>2601</v>
      </c>
      <c r="B625" s="142"/>
      <c r="C625" s="142"/>
      <c r="D625" s="142"/>
      <c r="E625" s="142"/>
      <c r="F625" s="142"/>
      <c r="G625" s="142"/>
      <c r="H625" s="142"/>
      <c r="I625" s="142"/>
      <c r="J625" s="91"/>
      <c r="K625" s="79"/>
      <c r="L625" s="80"/>
      <c r="M625" s="81"/>
      <c r="N625" s="82"/>
      <c r="O625" s="83"/>
      <c r="P625" s="83"/>
      <c r="Q625" s="84"/>
      <c r="R625" s="25"/>
    </row>
    <row r="626" spans="1:18" ht="18" customHeight="1" x14ac:dyDescent="0.25">
      <c r="A626" s="31"/>
      <c r="B626" s="182" t="s">
        <v>63</v>
      </c>
      <c r="C626" s="182"/>
      <c r="D626" s="182"/>
      <c r="E626" s="182"/>
      <c r="F626" s="182"/>
      <c r="G626" s="182"/>
      <c r="H626" s="182"/>
      <c r="I626" s="182"/>
      <c r="J626" s="141">
        <f>SUM(J614:J622)</f>
        <v>18</v>
      </c>
      <c r="K626" s="86">
        <f>(SUM(J614:J616)/B609)</f>
        <v>0.22222222222222221</v>
      </c>
      <c r="L626" s="86">
        <f>IF(J626=0,"",J626/B609)</f>
        <v>0.5</v>
      </c>
      <c r="M626" s="86">
        <f>L626-K626</f>
        <v>0.27777777777777779</v>
      </c>
      <c r="N626" s="1"/>
      <c r="O626" s="25"/>
      <c r="P626" s="26"/>
      <c r="Q626" s="1"/>
      <c r="R626" s="25"/>
    </row>
    <row r="627" spans="1:18" ht="12.75" customHeight="1" x14ac:dyDescent="0.2">
      <c r="K627" s="1"/>
      <c r="L627" s="1"/>
      <c r="N627" s="1"/>
      <c r="O627" s="2"/>
      <c r="P627" s="2"/>
      <c r="Q627" s="1"/>
    </row>
    <row r="628" spans="1:18" ht="12.75" customHeight="1" x14ac:dyDescent="0.2">
      <c r="K628" s="1"/>
      <c r="L628" s="1"/>
      <c r="N628" s="1"/>
      <c r="O628" s="2"/>
      <c r="P628" s="2"/>
      <c r="Q628" s="1"/>
    </row>
    <row r="629" spans="1:18" ht="26.25" x14ac:dyDescent="0.4">
      <c r="A629" s="154"/>
      <c r="B629" s="179" t="s">
        <v>53</v>
      </c>
      <c r="C629" s="179"/>
      <c r="D629" s="179"/>
      <c r="E629" s="179"/>
      <c r="F629" s="179"/>
      <c r="G629" s="179"/>
      <c r="H629" s="179"/>
      <c r="I629" s="179"/>
      <c r="J629" s="153" t="s">
        <v>72</v>
      </c>
      <c r="K629" s="25"/>
      <c r="L629" s="1"/>
      <c r="M629" s="1"/>
      <c r="N629" s="25"/>
      <c r="O629" s="1"/>
      <c r="P629" s="25"/>
      <c r="Q629" s="25"/>
      <c r="R629" s="25"/>
    </row>
    <row r="630" spans="1:18" ht="20.25" x14ac:dyDescent="0.2">
      <c r="A630" s="172" t="s">
        <v>9</v>
      </c>
      <c r="B630" s="173" t="s">
        <v>54</v>
      </c>
      <c r="C630" s="174"/>
      <c r="D630" s="174"/>
      <c r="E630" s="174"/>
      <c r="F630" s="174"/>
      <c r="G630" s="174"/>
      <c r="H630" s="174"/>
      <c r="I630" s="175"/>
      <c r="J630" s="176" t="s">
        <v>10</v>
      </c>
      <c r="K630" s="171" t="s">
        <v>2</v>
      </c>
      <c r="L630" s="171" t="s">
        <v>3</v>
      </c>
      <c r="M630" s="178" t="s">
        <v>4</v>
      </c>
      <c r="N630" s="171" t="s">
        <v>5</v>
      </c>
      <c r="O630" s="169" t="s">
        <v>6</v>
      </c>
      <c r="P630" s="169" t="s">
        <v>7</v>
      </c>
      <c r="Q630" s="171" t="s">
        <v>8</v>
      </c>
      <c r="R630" s="25"/>
    </row>
    <row r="631" spans="1:18" ht="15.75" customHeight="1" x14ac:dyDescent="0.25">
      <c r="A631" s="170"/>
      <c r="B631" s="49" t="s">
        <v>55</v>
      </c>
      <c r="C631" s="49" t="s">
        <v>56</v>
      </c>
      <c r="D631" s="49" t="s">
        <v>57</v>
      </c>
      <c r="E631" s="49" t="s">
        <v>58</v>
      </c>
      <c r="F631" s="49" t="s">
        <v>59</v>
      </c>
      <c r="G631" s="49" t="s">
        <v>60</v>
      </c>
      <c r="H631" s="49" t="s">
        <v>61</v>
      </c>
      <c r="I631" s="49" t="s">
        <v>62</v>
      </c>
      <c r="J631" s="177"/>
      <c r="K631" s="170"/>
      <c r="L631" s="170"/>
      <c r="M631" s="170"/>
      <c r="N631" s="170"/>
      <c r="O631" s="170"/>
      <c r="P631" s="170"/>
      <c r="Q631" s="170"/>
      <c r="R631" s="25"/>
    </row>
    <row r="632" spans="1:18" ht="15.75" customHeight="1" x14ac:dyDescent="0.25">
      <c r="A632" s="49">
        <v>1802</v>
      </c>
      <c r="B632" s="50">
        <v>28</v>
      </c>
      <c r="C632" s="50"/>
      <c r="D632" s="50"/>
      <c r="E632" s="50"/>
      <c r="F632" s="50"/>
      <c r="G632" s="50"/>
      <c r="H632" s="50"/>
      <c r="I632" s="50"/>
      <c r="J632" s="91"/>
      <c r="K632" s="51"/>
      <c r="L632" s="52"/>
      <c r="M632" s="53"/>
      <c r="N632" s="54"/>
      <c r="O632" s="55">
        <f>B632</f>
        <v>28</v>
      </c>
      <c r="P632" s="56"/>
      <c r="Q632" s="54"/>
      <c r="R632" s="25"/>
    </row>
    <row r="633" spans="1:18" ht="15.75" customHeight="1" x14ac:dyDescent="0.25">
      <c r="A633" s="49">
        <v>1901</v>
      </c>
      <c r="B633" s="50"/>
      <c r="C633" s="50">
        <v>24</v>
      </c>
      <c r="D633" s="50"/>
      <c r="E633" s="50"/>
      <c r="F633" s="50"/>
      <c r="G633" s="50"/>
      <c r="H633" s="50"/>
      <c r="I633" s="50"/>
      <c r="J633" s="91"/>
      <c r="K633" s="57"/>
      <c r="L633" s="58"/>
      <c r="M633" s="59"/>
      <c r="N633" s="60">
        <f>IF(C633=0,"",C633/B632)</f>
        <v>0.8571428571428571</v>
      </c>
      <c r="O633" s="61">
        <v>24</v>
      </c>
      <c r="P633" s="62">
        <f t="shared" ref="P633:P639" si="64">IF(O633=0,"",O633/O632)</f>
        <v>0.8571428571428571</v>
      </c>
      <c r="Q633" s="62">
        <f t="shared" ref="Q633:Q639" si="65">IF(O633=0,"",100%-P633)</f>
        <v>0.1428571428571429</v>
      </c>
      <c r="R633" s="25"/>
    </row>
    <row r="634" spans="1:18" ht="15.75" customHeight="1" x14ac:dyDescent="0.25">
      <c r="A634" s="49">
        <v>1902</v>
      </c>
      <c r="B634" s="50"/>
      <c r="C634" s="50"/>
      <c r="D634" s="50">
        <v>21</v>
      </c>
      <c r="E634" s="50"/>
      <c r="F634" s="50"/>
      <c r="G634" s="50"/>
      <c r="H634" s="50"/>
      <c r="I634" s="50"/>
      <c r="J634" s="91"/>
      <c r="K634" s="57"/>
      <c r="L634" s="58"/>
      <c r="M634" s="59"/>
      <c r="N634" s="60">
        <f>IF(D634=0,"",D634/C633)</f>
        <v>0.875</v>
      </c>
      <c r="O634" s="61">
        <v>21</v>
      </c>
      <c r="P634" s="62">
        <f t="shared" si="64"/>
        <v>0.875</v>
      </c>
      <c r="Q634" s="62">
        <f t="shared" si="65"/>
        <v>0.125</v>
      </c>
      <c r="R634" s="63">
        <f>O634/O632</f>
        <v>0.75</v>
      </c>
    </row>
    <row r="635" spans="1:18" ht="15.75" customHeight="1" x14ac:dyDescent="0.25">
      <c r="A635" s="49">
        <v>2001</v>
      </c>
      <c r="B635" s="50"/>
      <c r="C635" s="50"/>
      <c r="D635" s="50"/>
      <c r="E635" s="50">
        <v>19</v>
      </c>
      <c r="F635" s="50"/>
      <c r="G635" s="50"/>
      <c r="H635" s="50"/>
      <c r="I635" s="50"/>
      <c r="J635" s="91"/>
      <c r="K635" s="57"/>
      <c r="L635" s="58"/>
      <c r="M635" s="59"/>
      <c r="N635" s="60">
        <f>IF(E635=0,"",E635/D634)</f>
        <v>0.90476190476190477</v>
      </c>
      <c r="O635" s="61">
        <v>21</v>
      </c>
      <c r="P635" s="62">
        <f t="shared" si="64"/>
        <v>1</v>
      </c>
      <c r="Q635" s="62">
        <f t="shared" si="65"/>
        <v>0</v>
      </c>
      <c r="R635" s="25"/>
    </row>
    <row r="636" spans="1:18" ht="15.75" customHeight="1" x14ac:dyDescent="0.25">
      <c r="A636" s="49">
        <v>2002</v>
      </c>
      <c r="B636" s="50"/>
      <c r="C636" s="50"/>
      <c r="D636" s="50"/>
      <c r="E636" s="50"/>
      <c r="F636" s="50">
        <v>16</v>
      </c>
      <c r="G636" s="50"/>
      <c r="H636" s="50"/>
      <c r="I636" s="50"/>
      <c r="J636" s="91"/>
      <c r="K636" s="57"/>
      <c r="L636" s="58"/>
      <c r="M636" s="59"/>
      <c r="N636" s="60">
        <f>IF(F636=0,"",F636/E635)</f>
        <v>0.84210526315789469</v>
      </c>
      <c r="O636" s="61">
        <v>21</v>
      </c>
      <c r="P636" s="62">
        <f t="shared" si="64"/>
        <v>1</v>
      </c>
      <c r="Q636" s="62">
        <f t="shared" si="65"/>
        <v>0</v>
      </c>
      <c r="R636" s="25"/>
    </row>
    <row r="637" spans="1:18" ht="15.75" customHeight="1" x14ac:dyDescent="0.25">
      <c r="A637" s="49">
        <v>2101</v>
      </c>
      <c r="B637" s="50"/>
      <c r="C637" s="50"/>
      <c r="D637" s="50"/>
      <c r="E637" s="50"/>
      <c r="F637" s="50"/>
      <c r="G637" s="50">
        <v>16</v>
      </c>
      <c r="H637" s="50"/>
      <c r="I637" s="50"/>
      <c r="J637" s="91"/>
      <c r="K637" s="57"/>
      <c r="L637" s="58"/>
      <c r="M637" s="59"/>
      <c r="N637" s="60">
        <f>IF(G637=0,"",G637/F636)</f>
        <v>1</v>
      </c>
      <c r="O637" s="61">
        <v>21</v>
      </c>
      <c r="P637" s="62">
        <f t="shared" si="64"/>
        <v>1</v>
      </c>
      <c r="Q637" s="62">
        <f t="shared" si="65"/>
        <v>0</v>
      </c>
      <c r="R637" s="25"/>
    </row>
    <row r="638" spans="1:18" ht="15.75" customHeight="1" x14ac:dyDescent="0.25">
      <c r="A638" s="49">
        <v>2102</v>
      </c>
      <c r="B638" s="50"/>
      <c r="C638" s="50"/>
      <c r="D638" s="50"/>
      <c r="E638" s="50"/>
      <c r="F638" s="50"/>
      <c r="G638" s="50"/>
      <c r="H638" s="50">
        <v>15</v>
      </c>
      <c r="I638" s="50"/>
      <c r="J638" s="91">
        <v>1</v>
      </c>
      <c r="K638" s="57"/>
      <c r="L638" s="58"/>
      <c r="M638" s="59"/>
      <c r="N638" s="60">
        <f>IF(H638=0,"",H638/G637)</f>
        <v>0.9375</v>
      </c>
      <c r="O638" s="61">
        <v>21</v>
      </c>
      <c r="P638" s="62">
        <f t="shared" si="64"/>
        <v>1</v>
      </c>
      <c r="Q638" s="62">
        <f t="shared" si="65"/>
        <v>0</v>
      </c>
      <c r="R638" s="25"/>
    </row>
    <row r="639" spans="1:18" ht="15.75" customHeight="1" x14ac:dyDescent="0.25">
      <c r="A639" s="49">
        <v>2201</v>
      </c>
      <c r="B639" s="50"/>
      <c r="C639" s="50"/>
      <c r="D639" s="50"/>
      <c r="E639" s="50"/>
      <c r="F639" s="50"/>
      <c r="G639" s="50"/>
      <c r="H639" s="50"/>
      <c r="I639" s="50">
        <v>13</v>
      </c>
      <c r="J639" s="91">
        <v>12</v>
      </c>
      <c r="K639" s="57"/>
      <c r="L639" s="58"/>
      <c r="M639" s="59"/>
      <c r="N639" s="60">
        <f>IF(I639=0,"",I639/H638)</f>
        <v>0.8666666666666667</v>
      </c>
      <c r="O639" s="61">
        <v>19</v>
      </c>
      <c r="P639" s="62">
        <f t="shared" si="64"/>
        <v>0.90476190476190477</v>
      </c>
      <c r="Q639" s="62">
        <f t="shared" si="65"/>
        <v>9.5238095238095233E-2</v>
      </c>
      <c r="R639" s="25"/>
    </row>
    <row r="640" spans="1:18" ht="15.75" customHeight="1" x14ac:dyDescent="0.25">
      <c r="A640" s="49">
        <v>2202</v>
      </c>
      <c r="B640" s="50"/>
      <c r="C640" s="50"/>
      <c r="D640" s="50"/>
      <c r="E640" s="50"/>
      <c r="F640" s="50"/>
      <c r="G640" s="50"/>
      <c r="H640" s="50"/>
      <c r="I640" s="50">
        <v>5</v>
      </c>
      <c r="J640" s="91">
        <v>1</v>
      </c>
      <c r="K640" s="57"/>
      <c r="L640" s="58"/>
      <c r="M640" s="58"/>
      <c r="N640" s="68"/>
      <c r="O640" s="61">
        <v>7</v>
      </c>
      <c r="P640" s="69"/>
      <c r="Q640" s="68"/>
      <c r="R640" s="25"/>
    </row>
    <row r="641" spans="1:21" ht="15.75" customHeight="1" x14ac:dyDescent="0.25">
      <c r="A641" s="49">
        <v>2301</v>
      </c>
      <c r="B641" s="50"/>
      <c r="C641" s="50"/>
      <c r="D641" s="50"/>
      <c r="E641" s="50"/>
      <c r="F641" s="50"/>
      <c r="G641" s="50"/>
      <c r="H641" s="50"/>
      <c r="I641" s="50">
        <v>3</v>
      </c>
      <c r="J641" s="91">
        <v>3</v>
      </c>
      <c r="K641" s="57"/>
      <c r="L641" s="58"/>
      <c r="M641" s="58"/>
      <c r="N641" s="68"/>
      <c r="O641" s="61">
        <v>4</v>
      </c>
      <c r="P641" s="69"/>
      <c r="Q641" s="68"/>
      <c r="R641" s="25"/>
    </row>
    <row r="642" spans="1:21" ht="15.75" customHeight="1" x14ac:dyDescent="0.25">
      <c r="A642" s="49">
        <v>2302</v>
      </c>
      <c r="B642" s="50"/>
      <c r="C642" s="50"/>
      <c r="D642" s="50"/>
      <c r="E642" s="50"/>
      <c r="F642" s="50"/>
      <c r="G642" s="50"/>
      <c r="H642" s="50"/>
      <c r="I642" s="50">
        <v>1</v>
      </c>
      <c r="J642" s="91"/>
      <c r="K642" s="57"/>
      <c r="L642" s="58"/>
      <c r="M642" s="58"/>
      <c r="N642" s="68"/>
      <c r="O642" s="66">
        <v>1</v>
      </c>
      <c r="P642" s="69"/>
      <c r="Q642" s="68"/>
      <c r="R642" s="25"/>
    </row>
    <row r="643" spans="1:21" ht="15.75" customHeight="1" x14ac:dyDescent="0.25">
      <c r="A643" s="49">
        <v>2401</v>
      </c>
      <c r="B643" s="50"/>
      <c r="C643" s="50"/>
      <c r="D643" s="50"/>
      <c r="E643" s="50"/>
      <c r="F643" s="50"/>
      <c r="G643" s="50"/>
      <c r="H643" s="50"/>
      <c r="I643" s="50">
        <v>1</v>
      </c>
      <c r="J643" s="91"/>
      <c r="K643" s="57"/>
      <c r="L643" s="58"/>
      <c r="M643" s="58"/>
      <c r="N643" s="68"/>
      <c r="O643" s="66">
        <v>1</v>
      </c>
      <c r="P643" s="69"/>
      <c r="Q643" s="68"/>
      <c r="R643" s="25"/>
    </row>
    <row r="644" spans="1:21" ht="15.75" customHeight="1" x14ac:dyDescent="0.25">
      <c r="A644" s="49">
        <v>2402</v>
      </c>
      <c r="B644" s="50"/>
      <c r="C644" s="50"/>
      <c r="D644" s="50"/>
      <c r="E644" s="50"/>
      <c r="F644" s="50"/>
      <c r="G644" s="50"/>
      <c r="H644" s="50"/>
      <c r="I644" s="50"/>
      <c r="J644" s="91"/>
      <c r="K644" s="57"/>
      <c r="L644" s="58"/>
      <c r="M644" s="64"/>
      <c r="N644" s="68"/>
      <c r="O644" s="66"/>
      <c r="P644" s="69"/>
      <c r="Q644" s="68"/>
      <c r="R644" s="25"/>
    </row>
    <row r="645" spans="1:21" ht="15.75" customHeight="1" x14ac:dyDescent="0.25">
      <c r="A645" s="49">
        <v>2501</v>
      </c>
      <c r="B645" s="50"/>
      <c r="C645" s="50"/>
      <c r="D645" s="50"/>
      <c r="E645" s="50"/>
      <c r="F645" s="50"/>
      <c r="G645" s="50"/>
      <c r="H645" s="50"/>
      <c r="I645" s="50"/>
      <c r="J645" s="91"/>
      <c r="K645" s="57"/>
      <c r="L645" s="58"/>
      <c r="M645" s="64"/>
      <c r="N645" s="58"/>
      <c r="O645" s="64"/>
      <c r="P645" s="106"/>
      <c r="Q645" s="68"/>
      <c r="R645" s="25"/>
    </row>
    <row r="646" spans="1:21" ht="15.75" customHeight="1" x14ac:dyDescent="0.25">
      <c r="A646" s="49">
        <v>2502</v>
      </c>
      <c r="B646" s="50"/>
      <c r="C646" s="50"/>
      <c r="D646" s="50"/>
      <c r="E646" s="50"/>
      <c r="F646" s="50"/>
      <c r="G646" s="50"/>
      <c r="H646" s="50"/>
      <c r="I646" s="50"/>
      <c r="J646" s="91"/>
      <c r="K646" s="57"/>
      <c r="L646" s="58"/>
      <c r="M646" s="64"/>
      <c r="N646" s="137" t="s">
        <v>42</v>
      </c>
      <c r="O646" s="72">
        <v>10</v>
      </c>
      <c r="P646" s="73">
        <f>IF(SUM(J638:J645)=0,"",SUM(J638:J645))</f>
        <v>17</v>
      </c>
      <c r="Q646" s="139" t="s">
        <v>10</v>
      </c>
      <c r="R646" s="25"/>
    </row>
    <row r="647" spans="1:21" ht="15.75" customHeight="1" x14ac:dyDescent="0.25">
      <c r="A647" s="49">
        <v>2601</v>
      </c>
      <c r="B647" s="50"/>
      <c r="C647" s="50"/>
      <c r="D647" s="50"/>
      <c r="E647" s="50"/>
      <c r="F647" s="50"/>
      <c r="G647" s="50"/>
      <c r="H647" s="50"/>
      <c r="I647" s="50"/>
      <c r="J647" s="91"/>
      <c r="K647" s="57"/>
      <c r="L647" s="58"/>
      <c r="M647" s="64"/>
      <c r="N647" s="138" t="s">
        <v>43</v>
      </c>
      <c r="O647" s="76">
        <f>IF(O646/B632=0,"",O646/B632)</f>
        <v>0.35714285714285715</v>
      </c>
      <c r="P647" s="77">
        <f>IF(O646/P646=0,"",O646/P646)</f>
        <v>0.58823529411764708</v>
      </c>
      <c r="Q647" s="140" t="s">
        <v>44</v>
      </c>
      <c r="R647" s="25"/>
    </row>
    <row r="648" spans="1:21" ht="15.75" customHeight="1" x14ac:dyDescent="0.25">
      <c r="A648" s="49">
        <v>2602</v>
      </c>
      <c r="B648" s="142"/>
      <c r="C648" s="142"/>
      <c r="D648" s="142"/>
      <c r="E648" s="142"/>
      <c r="F648" s="142"/>
      <c r="G648" s="142"/>
      <c r="H648" s="142"/>
      <c r="I648" s="142"/>
      <c r="J648" s="91"/>
      <c r="K648" s="79"/>
      <c r="L648" s="80"/>
      <c r="M648" s="81"/>
      <c r="N648" s="82"/>
      <c r="O648" s="83"/>
      <c r="P648" s="83"/>
      <c r="Q648" s="84"/>
      <c r="R648" s="25"/>
    </row>
    <row r="649" spans="1:21" ht="18" customHeight="1" x14ac:dyDescent="0.25">
      <c r="A649" s="31"/>
      <c r="B649" s="182" t="s">
        <v>63</v>
      </c>
      <c r="C649" s="182"/>
      <c r="D649" s="182"/>
      <c r="E649" s="182"/>
      <c r="F649" s="182"/>
      <c r="G649" s="182"/>
      <c r="H649" s="182"/>
      <c r="I649" s="182"/>
      <c r="J649" s="141">
        <f>SUM(J638:J645)</f>
        <v>17</v>
      </c>
      <c r="K649" s="86">
        <f>(SUM(J638:J639)/B632)</f>
        <v>0.4642857142857143</v>
      </c>
      <c r="L649" s="86">
        <f>IF(J649=0,"",J649/B632)</f>
        <v>0.6071428571428571</v>
      </c>
      <c r="M649" s="86">
        <f>L649-K649</f>
        <v>0.14285714285714279</v>
      </c>
      <c r="N649" s="1"/>
      <c r="O649" s="25"/>
      <c r="P649" s="26"/>
      <c r="Q649" s="1"/>
      <c r="R649" s="25"/>
    </row>
    <row r="650" spans="1:21" ht="12.75" customHeight="1" x14ac:dyDescent="0.2">
      <c r="K650" s="1"/>
      <c r="L650" s="1"/>
      <c r="N650" s="1"/>
      <c r="O650" s="2"/>
      <c r="P650" s="2"/>
      <c r="Q650" s="1"/>
    </row>
    <row r="651" spans="1:21" ht="12.75" customHeight="1" x14ac:dyDescent="0.2">
      <c r="K651" s="1"/>
      <c r="L651" s="1"/>
      <c r="N651" s="1"/>
      <c r="O651" s="2"/>
      <c r="P651" s="2"/>
      <c r="Q651" s="1"/>
    </row>
    <row r="652" spans="1:21" ht="26.25" x14ac:dyDescent="0.4">
      <c r="A652" s="154"/>
      <c r="B652" s="179" t="s">
        <v>53</v>
      </c>
      <c r="C652" s="179"/>
      <c r="D652" s="179"/>
      <c r="E652" s="179"/>
      <c r="F652" s="179"/>
      <c r="G652" s="179"/>
      <c r="H652" s="179"/>
      <c r="I652" s="179"/>
      <c r="J652" s="153" t="s">
        <v>73</v>
      </c>
      <c r="K652" s="25"/>
      <c r="L652" s="1"/>
      <c r="M652" s="1"/>
      <c r="N652" s="25"/>
      <c r="O652" s="1"/>
      <c r="P652" s="25"/>
      <c r="Q652" s="25"/>
      <c r="R652" s="25"/>
      <c r="U652" s="116"/>
    </row>
    <row r="653" spans="1:21" ht="20.25" x14ac:dyDescent="0.2">
      <c r="A653" s="172" t="s">
        <v>9</v>
      </c>
      <c r="B653" s="173" t="s">
        <v>54</v>
      </c>
      <c r="C653" s="174"/>
      <c r="D653" s="174"/>
      <c r="E653" s="174"/>
      <c r="F653" s="174"/>
      <c r="G653" s="174"/>
      <c r="H653" s="174"/>
      <c r="I653" s="175"/>
      <c r="J653" s="176" t="s">
        <v>10</v>
      </c>
      <c r="K653" s="171" t="s">
        <v>2</v>
      </c>
      <c r="L653" s="171" t="s">
        <v>3</v>
      </c>
      <c r="M653" s="178" t="s">
        <v>4</v>
      </c>
      <c r="N653" s="171" t="s">
        <v>5</v>
      </c>
      <c r="O653" s="169" t="s">
        <v>6</v>
      </c>
      <c r="P653" s="169" t="s">
        <v>7</v>
      </c>
      <c r="Q653" s="171" t="s">
        <v>8</v>
      </c>
      <c r="R653" s="25"/>
    </row>
    <row r="654" spans="1:21" ht="15.75" x14ac:dyDescent="0.25">
      <c r="A654" s="170"/>
      <c r="B654" s="49" t="s">
        <v>55</v>
      </c>
      <c r="C654" s="49" t="s">
        <v>56</v>
      </c>
      <c r="D654" s="49" t="s">
        <v>57</v>
      </c>
      <c r="E654" s="49" t="s">
        <v>58</v>
      </c>
      <c r="F654" s="49" t="s">
        <v>59</v>
      </c>
      <c r="G654" s="49" t="s">
        <v>60</v>
      </c>
      <c r="H654" s="49" t="s">
        <v>61</v>
      </c>
      <c r="I654" s="49" t="s">
        <v>62</v>
      </c>
      <c r="J654" s="177"/>
      <c r="K654" s="170"/>
      <c r="L654" s="170"/>
      <c r="M654" s="170"/>
      <c r="N654" s="170"/>
      <c r="O654" s="170"/>
      <c r="P654" s="170"/>
      <c r="Q654" s="170"/>
      <c r="R654" s="25"/>
    </row>
    <row r="655" spans="1:21" ht="15.75" customHeight="1" x14ac:dyDescent="0.25">
      <c r="A655" s="49">
        <v>1901</v>
      </c>
      <c r="B655" s="50">
        <v>33</v>
      </c>
      <c r="C655" s="50"/>
      <c r="D655" s="50"/>
      <c r="E655" s="50"/>
      <c r="F655" s="50"/>
      <c r="G655" s="50"/>
      <c r="H655" s="50"/>
      <c r="I655" s="50"/>
      <c r="J655" s="91"/>
      <c r="K655" s="51"/>
      <c r="L655" s="52"/>
      <c r="M655" s="53"/>
      <c r="N655" s="54"/>
      <c r="O655" s="55">
        <f>B655</f>
        <v>33</v>
      </c>
      <c r="P655" s="56"/>
      <c r="Q655" s="54"/>
      <c r="R655" s="25"/>
    </row>
    <row r="656" spans="1:21" ht="15.75" customHeight="1" x14ac:dyDescent="0.25">
      <c r="A656" s="49">
        <v>1902</v>
      </c>
      <c r="B656" s="50"/>
      <c r="C656" s="50">
        <v>28</v>
      </c>
      <c r="D656" s="50"/>
      <c r="E656" s="50"/>
      <c r="F656" s="50"/>
      <c r="G656" s="50"/>
      <c r="H656" s="50"/>
      <c r="I656" s="50"/>
      <c r="J656" s="91"/>
      <c r="K656" s="57"/>
      <c r="L656" s="58"/>
      <c r="M656" s="59"/>
      <c r="N656" s="60">
        <f>IF(C656=0,"",C656/B655)</f>
        <v>0.84848484848484851</v>
      </c>
      <c r="O656" s="61">
        <v>28</v>
      </c>
      <c r="P656" s="62">
        <f t="shared" ref="P656:P662" si="66">IF(O656=0,"",O656/O655)</f>
        <v>0.84848484848484851</v>
      </c>
      <c r="Q656" s="62">
        <f t="shared" ref="Q656:Q662" si="67">IF(O656=0,"",100%-P656)</f>
        <v>0.15151515151515149</v>
      </c>
      <c r="R656" s="25"/>
    </row>
    <row r="657" spans="1:18" ht="15.75" customHeight="1" x14ac:dyDescent="0.25">
      <c r="A657" s="49">
        <v>2001</v>
      </c>
      <c r="B657" s="50"/>
      <c r="C657" s="50"/>
      <c r="D657" s="50">
        <v>24</v>
      </c>
      <c r="E657" s="50"/>
      <c r="F657" s="50"/>
      <c r="G657" s="50"/>
      <c r="H657" s="50"/>
      <c r="I657" s="50"/>
      <c r="J657" s="91"/>
      <c r="K657" s="57"/>
      <c r="L657" s="58"/>
      <c r="M657" s="59"/>
      <c r="N657" s="60">
        <f>IF(D657=0,"",D657/C656)</f>
        <v>0.8571428571428571</v>
      </c>
      <c r="O657" s="61">
        <v>27</v>
      </c>
      <c r="P657" s="62">
        <f t="shared" si="66"/>
        <v>0.9642857142857143</v>
      </c>
      <c r="Q657" s="62">
        <f t="shared" si="67"/>
        <v>3.5714285714285698E-2</v>
      </c>
      <c r="R657" s="63">
        <f>O657/O655</f>
        <v>0.81818181818181823</v>
      </c>
    </row>
    <row r="658" spans="1:18" ht="15.75" customHeight="1" x14ac:dyDescent="0.25">
      <c r="A658" s="49">
        <v>2002</v>
      </c>
      <c r="B658" s="50"/>
      <c r="C658" s="50"/>
      <c r="D658" s="50"/>
      <c r="E658" s="50">
        <v>24</v>
      </c>
      <c r="F658" s="50"/>
      <c r="G658" s="50"/>
      <c r="H658" s="50"/>
      <c r="I658" s="50"/>
      <c r="J658" s="91"/>
      <c r="K658" s="57"/>
      <c r="L658" s="58"/>
      <c r="M658" s="59"/>
      <c r="N658" s="60">
        <f>IF(E658=0,"",E658/D657)</f>
        <v>1</v>
      </c>
      <c r="O658" s="61">
        <v>25</v>
      </c>
      <c r="P658" s="62">
        <f t="shared" si="66"/>
        <v>0.92592592592592593</v>
      </c>
      <c r="Q658" s="62">
        <f t="shared" si="67"/>
        <v>7.407407407407407E-2</v>
      </c>
      <c r="R658" s="25"/>
    </row>
    <row r="659" spans="1:18" ht="15.75" customHeight="1" x14ac:dyDescent="0.25">
      <c r="A659" s="49">
        <v>2101</v>
      </c>
      <c r="B659" s="50"/>
      <c r="C659" s="50"/>
      <c r="D659" s="50"/>
      <c r="E659" s="50"/>
      <c r="F659" s="50">
        <v>23</v>
      </c>
      <c r="G659" s="50"/>
      <c r="H659" s="50"/>
      <c r="I659" s="50"/>
      <c r="J659" s="91"/>
      <c r="K659" s="57"/>
      <c r="L659" s="58"/>
      <c r="M659" s="59"/>
      <c r="N659" s="60">
        <f>IF(F659=0,"",F659/E658)</f>
        <v>0.95833333333333337</v>
      </c>
      <c r="O659" s="61">
        <v>25</v>
      </c>
      <c r="P659" s="62">
        <f t="shared" si="66"/>
        <v>1</v>
      </c>
      <c r="Q659" s="62">
        <f t="shared" si="67"/>
        <v>0</v>
      </c>
      <c r="R659" s="25"/>
    </row>
    <row r="660" spans="1:18" ht="15.75" customHeight="1" x14ac:dyDescent="0.25">
      <c r="A660" s="49">
        <v>2102</v>
      </c>
      <c r="B660" s="50"/>
      <c r="C660" s="50"/>
      <c r="D660" s="50"/>
      <c r="E660" s="50"/>
      <c r="F660" s="50"/>
      <c r="G660" s="50">
        <v>21</v>
      </c>
      <c r="H660" s="50"/>
      <c r="I660" s="50"/>
      <c r="J660" s="91"/>
      <c r="K660" s="57"/>
      <c r="L660" s="58"/>
      <c r="M660" s="59"/>
      <c r="N660" s="60">
        <f>IF(G660=0,"",G660/F659)</f>
        <v>0.91304347826086951</v>
      </c>
      <c r="O660" s="61">
        <v>22</v>
      </c>
      <c r="P660" s="62">
        <f t="shared" si="66"/>
        <v>0.88</v>
      </c>
      <c r="Q660" s="62">
        <f t="shared" si="67"/>
        <v>0.12</v>
      </c>
      <c r="R660" s="25"/>
    </row>
    <row r="661" spans="1:18" ht="15.75" customHeight="1" x14ac:dyDescent="0.25">
      <c r="A661" s="49">
        <v>2201</v>
      </c>
      <c r="B661" s="50"/>
      <c r="C661" s="50"/>
      <c r="D661" s="50"/>
      <c r="E661" s="50"/>
      <c r="F661" s="50"/>
      <c r="G661" s="50"/>
      <c r="H661" s="50">
        <v>16</v>
      </c>
      <c r="I661" s="50"/>
      <c r="J661" s="91"/>
      <c r="K661" s="57"/>
      <c r="L661" s="58"/>
      <c r="M661" s="59"/>
      <c r="N661" s="60">
        <f>IF(H661=0,"",H661/G660)</f>
        <v>0.76190476190476186</v>
      </c>
      <c r="O661" s="61">
        <v>21</v>
      </c>
      <c r="P661" s="62">
        <f t="shared" si="66"/>
        <v>0.95454545454545459</v>
      </c>
      <c r="Q661" s="62">
        <f t="shared" si="67"/>
        <v>4.5454545454545414E-2</v>
      </c>
      <c r="R661" s="25"/>
    </row>
    <row r="662" spans="1:18" ht="15.75" customHeight="1" x14ac:dyDescent="0.25">
      <c r="A662" s="49">
        <v>2202</v>
      </c>
      <c r="B662" s="50"/>
      <c r="C662" s="50"/>
      <c r="D662" s="50"/>
      <c r="E662" s="50"/>
      <c r="F662" s="50"/>
      <c r="G662" s="50"/>
      <c r="H662" s="50"/>
      <c r="I662" s="50">
        <v>17</v>
      </c>
      <c r="J662" s="91">
        <v>12</v>
      </c>
      <c r="K662" s="57"/>
      <c r="L662" s="58"/>
      <c r="M662" s="59"/>
      <c r="N662" s="60">
        <f>IF(I662=0,"",I662/H661)</f>
        <v>1.0625</v>
      </c>
      <c r="O662" s="61">
        <v>20</v>
      </c>
      <c r="P662" s="62">
        <f t="shared" si="66"/>
        <v>0.95238095238095233</v>
      </c>
      <c r="Q662" s="62">
        <f t="shared" si="67"/>
        <v>4.7619047619047672E-2</v>
      </c>
      <c r="R662" s="25"/>
    </row>
    <row r="663" spans="1:18" ht="15.75" customHeight="1" x14ac:dyDescent="0.25">
      <c r="A663" s="49">
        <v>2301</v>
      </c>
      <c r="B663" s="50"/>
      <c r="C663" s="50"/>
      <c r="D663" s="50"/>
      <c r="E663" s="50"/>
      <c r="F663" s="50"/>
      <c r="G663" s="50"/>
      <c r="H663" s="50"/>
      <c r="I663" s="50">
        <v>7</v>
      </c>
      <c r="J663" s="91">
        <v>4</v>
      </c>
      <c r="K663" s="57"/>
      <c r="L663" s="58"/>
      <c r="M663" s="58"/>
      <c r="N663" s="68"/>
      <c r="O663" s="61">
        <v>9</v>
      </c>
      <c r="P663" s="69"/>
      <c r="Q663" s="68"/>
      <c r="R663" s="25"/>
    </row>
    <row r="664" spans="1:18" ht="15.75" customHeight="1" x14ac:dyDescent="0.25">
      <c r="A664" s="49">
        <v>2302</v>
      </c>
      <c r="B664" s="50"/>
      <c r="C664" s="50"/>
      <c r="D664" s="50"/>
      <c r="E664" s="50"/>
      <c r="F664" s="50"/>
      <c r="G664" s="50"/>
      <c r="H664" s="50"/>
      <c r="I664" s="50">
        <v>2</v>
      </c>
      <c r="J664" s="91">
        <v>1</v>
      </c>
      <c r="K664" s="57"/>
      <c r="L664" s="58"/>
      <c r="M664" s="58"/>
      <c r="N664" s="68"/>
      <c r="O664" s="61">
        <v>3</v>
      </c>
      <c r="P664" s="69"/>
      <c r="Q664" s="68"/>
      <c r="R664" s="25"/>
    </row>
    <row r="665" spans="1:18" ht="15.75" customHeight="1" x14ac:dyDescent="0.25">
      <c r="A665" s="49">
        <v>2401</v>
      </c>
      <c r="B665" s="50"/>
      <c r="C665" s="50"/>
      <c r="D665" s="50"/>
      <c r="E665" s="50"/>
      <c r="F665" s="50"/>
      <c r="G665" s="50"/>
      <c r="H665" s="50"/>
      <c r="I665" s="50">
        <v>3</v>
      </c>
      <c r="J665" s="91"/>
      <c r="K665" s="57"/>
      <c r="L665" s="58"/>
      <c r="M665" s="58"/>
      <c r="N665" s="68"/>
      <c r="O665" s="66">
        <v>4</v>
      </c>
      <c r="P665" s="69"/>
      <c r="Q665" s="68"/>
      <c r="R665" s="25"/>
    </row>
    <row r="666" spans="1:18" ht="15.75" customHeight="1" x14ac:dyDescent="0.25">
      <c r="A666" s="49">
        <v>2402</v>
      </c>
      <c r="B666" s="50"/>
      <c r="C666" s="50"/>
      <c r="D666" s="50"/>
      <c r="E666" s="50"/>
      <c r="F666" s="50"/>
      <c r="G666" s="50"/>
      <c r="H666" s="50"/>
      <c r="I666" s="50">
        <v>1</v>
      </c>
      <c r="J666" s="91">
        <v>1</v>
      </c>
      <c r="K666" s="57"/>
      <c r="L666" s="58"/>
      <c r="M666" s="58"/>
      <c r="N666" s="68"/>
      <c r="O666" s="66">
        <v>2</v>
      </c>
      <c r="P666" s="69"/>
      <c r="Q666" s="68"/>
      <c r="R666" s="25"/>
    </row>
    <row r="667" spans="1:18" ht="15.75" customHeight="1" x14ac:dyDescent="0.25">
      <c r="A667" s="49">
        <v>2501</v>
      </c>
      <c r="B667" s="50"/>
      <c r="C667" s="50"/>
      <c r="D667" s="50"/>
      <c r="E667" s="50"/>
      <c r="F667" s="50"/>
      <c r="G667" s="50"/>
      <c r="H667" s="50"/>
      <c r="I667" s="50"/>
      <c r="J667" s="91"/>
      <c r="K667" s="57"/>
      <c r="L667" s="58"/>
      <c r="M667" s="64"/>
      <c r="N667" s="68"/>
      <c r="O667" s="66"/>
      <c r="P667" s="69"/>
      <c r="Q667" s="68"/>
      <c r="R667" s="25"/>
    </row>
    <row r="668" spans="1:18" ht="15.75" customHeight="1" x14ac:dyDescent="0.25">
      <c r="A668" s="49">
        <v>2502</v>
      </c>
      <c r="B668" s="50"/>
      <c r="C668" s="50"/>
      <c r="D668" s="50"/>
      <c r="E668" s="50"/>
      <c r="F668" s="50"/>
      <c r="G668" s="50"/>
      <c r="H668" s="50"/>
      <c r="I668" s="50"/>
      <c r="J668" s="91"/>
      <c r="K668" s="57"/>
      <c r="L668" s="58"/>
      <c r="M668" s="64"/>
      <c r="N668" s="58"/>
      <c r="O668" s="64"/>
      <c r="P668" s="106"/>
      <c r="Q668" s="68"/>
      <c r="R668" s="25"/>
    </row>
    <row r="669" spans="1:18" ht="15.75" customHeight="1" x14ac:dyDescent="0.25">
      <c r="A669" s="49">
        <v>2601</v>
      </c>
      <c r="B669" s="50"/>
      <c r="C669" s="50"/>
      <c r="D669" s="50"/>
      <c r="E669" s="50"/>
      <c r="F669" s="50"/>
      <c r="G669" s="50"/>
      <c r="H669" s="50"/>
      <c r="I669" s="50"/>
      <c r="J669" s="91"/>
      <c r="K669" s="57"/>
      <c r="L669" s="58"/>
      <c r="M669" s="64"/>
      <c r="N669" s="137" t="s">
        <v>42</v>
      </c>
      <c r="O669" s="72">
        <v>10</v>
      </c>
      <c r="P669" s="73">
        <f>IF(SUM(J661:J668)=0,"",SUM(J661:J668))</f>
        <v>18</v>
      </c>
      <c r="Q669" s="139" t="s">
        <v>10</v>
      </c>
      <c r="R669" s="25"/>
    </row>
    <row r="670" spans="1:18" ht="15.75" customHeight="1" x14ac:dyDescent="0.25">
      <c r="A670" s="49">
        <v>2602</v>
      </c>
      <c r="B670" s="50"/>
      <c r="C670" s="50"/>
      <c r="D670" s="50"/>
      <c r="E670" s="50"/>
      <c r="F670" s="50"/>
      <c r="G670" s="50"/>
      <c r="H670" s="50"/>
      <c r="I670" s="50"/>
      <c r="J670" s="91"/>
      <c r="K670" s="57"/>
      <c r="L670" s="58"/>
      <c r="M670" s="64"/>
      <c r="N670" s="138" t="s">
        <v>43</v>
      </c>
      <c r="O670" s="76">
        <f>IF(O669/B655=0,"",O669/B655)</f>
        <v>0.30303030303030304</v>
      </c>
      <c r="P670" s="77">
        <f>IF(O669/P669=0,"",O669/P669)</f>
        <v>0.55555555555555558</v>
      </c>
      <c r="Q670" s="140" t="s">
        <v>44</v>
      </c>
      <c r="R670" s="25"/>
    </row>
    <row r="671" spans="1:18" ht="15.75" customHeight="1" x14ac:dyDescent="0.25">
      <c r="A671" s="49">
        <v>2701</v>
      </c>
      <c r="B671" s="142"/>
      <c r="C671" s="142"/>
      <c r="D671" s="142"/>
      <c r="E671" s="142"/>
      <c r="F671" s="142"/>
      <c r="G671" s="142"/>
      <c r="H671" s="142"/>
      <c r="I671" s="142"/>
      <c r="J671" s="91"/>
      <c r="K671" s="79"/>
      <c r="L671" s="80"/>
      <c r="M671" s="81"/>
      <c r="N671" s="82"/>
      <c r="O671" s="83"/>
      <c r="P671" s="83"/>
      <c r="Q671" s="84"/>
      <c r="R671" s="25"/>
    </row>
    <row r="672" spans="1:18" ht="18" customHeight="1" x14ac:dyDescent="0.25">
      <c r="A672" s="31"/>
      <c r="B672" s="182" t="s">
        <v>63</v>
      </c>
      <c r="C672" s="182"/>
      <c r="D672" s="182"/>
      <c r="E672" s="182"/>
      <c r="F672" s="182"/>
      <c r="G672" s="182"/>
      <c r="H672" s="182"/>
      <c r="I672" s="182"/>
      <c r="J672" s="141">
        <f>SUM(J660:J668)</f>
        <v>18</v>
      </c>
      <c r="K672" s="86">
        <f>IF(J662=0,"",J662/B655)</f>
        <v>0.36363636363636365</v>
      </c>
      <c r="L672" s="86">
        <f>IF(J672=0,"",J672/B655)</f>
        <v>0.54545454545454541</v>
      </c>
      <c r="M672" s="86">
        <f>L672-K672</f>
        <v>0.18181818181818177</v>
      </c>
      <c r="N672" s="1"/>
      <c r="O672" s="25"/>
      <c r="P672" s="26"/>
      <c r="Q672" s="1"/>
      <c r="R672" s="25"/>
    </row>
    <row r="673" spans="1:18" ht="12.75" customHeight="1" x14ac:dyDescent="0.2">
      <c r="K673" s="1"/>
      <c r="L673" s="1"/>
      <c r="N673" s="1"/>
      <c r="O673" s="2"/>
      <c r="P673" s="2"/>
      <c r="Q673" s="1"/>
    </row>
    <row r="674" spans="1:18" ht="12.75" customHeight="1" x14ac:dyDescent="0.2">
      <c r="K674" s="1"/>
      <c r="L674" s="1"/>
      <c r="N674" s="1"/>
      <c r="O674" s="2"/>
      <c r="P674" s="2"/>
      <c r="Q674" s="1"/>
    </row>
    <row r="675" spans="1:18" ht="26.25" customHeight="1" x14ac:dyDescent="0.4">
      <c r="A675" s="154"/>
      <c r="B675" s="179" t="s">
        <v>53</v>
      </c>
      <c r="C675" s="179"/>
      <c r="D675" s="179"/>
      <c r="E675" s="179"/>
      <c r="F675" s="179"/>
      <c r="G675" s="179"/>
      <c r="H675" s="179"/>
      <c r="I675" s="179"/>
      <c r="J675" s="153" t="s">
        <v>74</v>
      </c>
      <c r="K675" s="25"/>
      <c r="L675" s="1"/>
      <c r="M675" s="1"/>
      <c r="N675" s="25"/>
      <c r="O675" s="1"/>
      <c r="P675" s="25"/>
      <c r="Q675" s="25"/>
      <c r="R675" s="25"/>
    </row>
    <row r="676" spans="1:18" ht="20.25" customHeight="1" x14ac:dyDescent="0.2">
      <c r="A676" s="172" t="s">
        <v>9</v>
      </c>
      <c r="B676" s="173" t="s">
        <v>54</v>
      </c>
      <c r="C676" s="174"/>
      <c r="D676" s="174"/>
      <c r="E676" s="174"/>
      <c r="F676" s="174"/>
      <c r="G676" s="174"/>
      <c r="H676" s="174"/>
      <c r="I676" s="175"/>
      <c r="J676" s="176" t="s">
        <v>10</v>
      </c>
      <c r="K676" s="171" t="s">
        <v>2</v>
      </c>
      <c r="L676" s="171" t="s">
        <v>3</v>
      </c>
      <c r="M676" s="178" t="s">
        <v>4</v>
      </c>
      <c r="N676" s="171" t="s">
        <v>5</v>
      </c>
      <c r="O676" s="169" t="s">
        <v>6</v>
      </c>
      <c r="P676" s="169" t="s">
        <v>7</v>
      </c>
      <c r="Q676" s="171" t="s">
        <v>8</v>
      </c>
      <c r="R676" s="25"/>
    </row>
    <row r="677" spans="1:18" ht="15.75" customHeight="1" x14ac:dyDescent="0.25">
      <c r="A677" s="170"/>
      <c r="B677" s="49" t="s">
        <v>55</v>
      </c>
      <c r="C677" s="49" t="s">
        <v>56</v>
      </c>
      <c r="D677" s="49" t="s">
        <v>57</v>
      </c>
      <c r="E677" s="49" t="s">
        <v>58</v>
      </c>
      <c r="F677" s="49" t="s">
        <v>59</v>
      </c>
      <c r="G677" s="49" t="s">
        <v>60</v>
      </c>
      <c r="H677" s="49" t="s">
        <v>61</v>
      </c>
      <c r="I677" s="49" t="s">
        <v>62</v>
      </c>
      <c r="J677" s="177"/>
      <c r="K677" s="170"/>
      <c r="L677" s="170"/>
      <c r="M677" s="170"/>
      <c r="N677" s="170"/>
      <c r="O677" s="170"/>
      <c r="P677" s="170"/>
      <c r="Q677" s="170"/>
      <c r="R677" s="25"/>
    </row>
    <row r="678" spans="1:18" ht="15.75" customHeight="1" x14ac:dyDescent="0.25">
      <c r="A678" s="49">
        <v>1902</v>
      </c>
      <c r="B678" s="50">
        <v>32</v>
      </c>
      <c r="C678" s="50"/>
      <c r="D678" s="50"/>
      <c r="E678" s="50"/>
      <c r="F678" s="50"/>
      <c r="G678" s="50"/>
      <c r="H678" s="50"/>
      <c r="I678" s="50"/>
      <c r="J678" s="91"/>
      <c r="K678" s="51"/>
      <c r="L678" s="52"/>
      <c r="M678" s="53"/>
      <c r="N678" s="54"/>
      <c r="O678" s="55">
        <f>B678</f>
        <v>32</v>
      </c>
      <c r="P678" s="56"/>
      <c r="Q678" s="54"/>
      <c r="R678" s="25"/>
    </row>
    <row r="679" spans="1:18" ht="15.75" customHeight="1" x14ac:dyDescent="0.25">
      <c r="A679" s="49">
        <v>2001</v>
      </c>
      <c r="B679" s="50"/>
      <c r="C679" s="50">
        <v>30</v>
      </c>
      <c r="D679" s="50"/>
      <c r="E679" s="50"/>
      <c r="F679" s="50"/>
      <c r="G679" s="50"/>
      <c r="H679" s="50"/>
      <c r="I679" s="50"/>
      <c r="J679" s="91"/>
      <c r="K679" s="57"/>
      <c r="L679" s="58"/>
      <c r="M679" s="59"/>
      <c r="N679" s="60">
        <f>IF(C679=0,"",C679/B678)</f>
        <v>0.9375</v>
      </c>
      <c r="O679" s="61">
        <v>30</v>
      </c>
      <c r="P679" s="62">
        <f t="shared" ref="P679:P685" si="68">IF(O679=0,"",O679/O678)</f>
        <v>0.9375</v>
      </c>
      <c r="Q679" s="62">
        <f t="shared" ref="Q679:Q685" si="69">IF(O679=0,"",100%-P679)</f>
        <v>6.25E-2</v>
      </c>
      <c r="R679" s="25"/>
    </row>
    <row r="680" spans="1:18" ht="15.75" customHeight="1" x14ac:dyDescent="0.25">
      <c r="A680" s="49">
        <v>2002</v>
      </c>
      <c r="B680" s="50"/>
      <c r="C680" s="50"/>
      <c r="D680" s="50">
        <v>22</v>
      </c>
      <c r="E680" s="50"/>
      <c r="F680" s="50"/>
      <c r="G680" s="50"/>
      <c r="H680" s="50"/>
      <c r="I680" s="50"/>
      <c r="J680" s="91"/>
      <c r="K680" s="57"/>
      <c r="L680" s="58"/>
      <c r="M680" s="59"/>
      <c r="N680" s="60">
        <f>IF(D680=0,"",D680/C679)</f>
        <v>0.73333333333333328</v>
      </c>
      <c r="O680" s="61">
        <v>30</v>
      </c>
      <c r="P680" s="62">
        <f t="shared" si="68"/>
        <v>1</v>
      </c>
      <c r="Q680" s="62">
        <f t="shared" si="69"/>
        <v>0</v>
      </c>
      <c r="R680" s="63">
        <f>O680/O678</f>
        <v>0.9375</v>
      </c>
    </row>
    <row r="681" spans="1:18" ht="15.75" customHeight="1" x14ac:dyDescent="0.25">
      <c r="A681" s="49">
        <v>2101</v>
      </c>
      <c r="B681" s="50"/>
      <c r="C681" s="50"/>
      <c r="D681" s="50"/>
      <c r="E681" s="50">
        <v>18</v>
      </c>
      <c r="F681" s="50"/>
      <c r="G681" s="50"/>
      <c r="H681" s="50"/>
      <c r="I681" s="50"/>
      <c r="J681" s="91"/>
      <c r="K681" s="57"/>
      <c r="L681" s="58"/>
      <c r="M681" s="59"/>
      <c r="N681" s="60">
        <f>IF(E681=0,"",E681/D680)</f>
        <v>0.81818181818181823</v>
      </c>
      <c r="O681" s="61">
        <v>30</v>
      </c>
      <c r="P681" s="62">
        <f t="shared" si="68"/>
        <v>1</v>
      </c>
      <c r="Q681" s="62">
        <f t="shared" si="69"/>
        <v>0</v>
      </c>
      <c r="R681" s="25"/>
    </row>
    <row r="682" spans="1:18" ht="15.75" customHeight="1" x14ac:dyDescent="0.25">
      <c r="A682" s="49">
        <v>2102</v>
      </c>
      <c r="B682" s="50"/>
      <c r="C682" s="50"/>
      <c r="D682" s="50"/>
      <c r="E682" s="50"/>
      <c r="F682" s="50">
        <v>18</v>
      </c>
      <c r="G682" s="50"/>
      <c r="H682" s="50"/>
      <c r="I682" s="50"/>
      <c r="J682" s="91"/>
      <c r="K682" s="57"/>
      <c r="L682" s="58"/>
      <c r="M682" s="59"/>
      <c r="N682" s="60">
        <f>IF(F682=0,"",F682/E681)</f>
        <v>1</v>
      </c>
      <c r="O682" s="61">
        <v>26</v>
      </c>
      <c r="P682" s="62">
        <f t="shared" si="68"/>
        <v>0.8666666666666667</v>
      </c>
      <c r="Q682" s="62">
        <f t="shared" si="69"/>
        <v>0.1333333333333333</v>
      </c>
      <c r="R682" s="25"/>
    </row>
    <row r="683" spans="1:18" ht="15.75" customHeight="1" x14ac:dyDescent="0.25">
      <c r="A683" s="49">
        <v>2201</v>
      </c>
      <c r="B683" s="50"/>
      <c r="C683" s="50"/>
      <c r="D683" s="50"/>
      <c r="E683" s="50"/>
      <c r="F683" s="50"/>
      <c r="G683" s="50">
        <v>16</v>
      </c>
      <c r="H683" s="50"/>
      <c r="I683" s="50"/>
      <c r="J683" s="91"/>
      <c r="K683" s="57"/>
      <c r="L683" s="58"/>
      <c r="M683" s="59"/>
      <c r="N683" s="60">
        <f>IF(G683=0,"",G683/F682)</f>
        <v>0.88888888888888884</v>
      </c>
      <c r="O683" s="61">
        <v>24</v>
      </c>
      <c r="P683" s="62">
        <f t="shared" si="68"/>
        <v>0.92307692307692313</v>
      </c>
      <c r="Q683" s="62">
        <f t="shared" si="69"/>
        <v>7.6923076923076872E-2</v>
      </c>
      <c r="R683" s="25"/>
    </row>
    <row r="684" spans="1:18" ht="15.75" customHeight="1" x14ac:dyDescent="0.25">
      <c r="A684" s="49">
        <v>2202</v>
      </c>
      <c r="B684" s="50"/>
      <c r="C684" s="50"/>
      <c r="D684" s="50"/>
      <c r="E684" s="50"/>
      <c r="F684" s="50"/>
      <c r="G684" s="50"/>
      <c r="H684" s="50">
        <v>16</v>
      </c>
      <c r="I684" s="50"/>
      <c r="J684" s="91"/>
      <c r="K684" s="57"/>
      <c r="L684" s="58"/>
      <c r="M684" s="59"/>
      <c r="N684" s="60">
        <f>IF(H684=0,"",H684/G683)</f>
        <v>1</v>
      </c>
      <c r="O684" s="61">
        <v>24</v>
      </c>
      <c r="P684" s="62">
        <f t="shared" si="68"/>
        <v>1</v>
      </c>
      <c r="Q684" s="62">
        <f t="shared" si="69"/>
        <v>0</v>
      </c>
      <c r="R684" s="25"/>
    </row>
    <row r="685" spans="1:18" ht="15.75" customHeight="1" x14ac:dyDescent="0.25">
      <c r="A685" s="49">
        <v>2301</v>
      </c>
      <c r="B685" s="50"/>
      <c r="C685" s="50"/>
      <c r="D685" s="50"/>
      <c r="E685" s="50"/>
      <c r="F685" s="50"/>
      <c r="G685" s="50"/>
      <c r="H685" s="50"/>
      <c r="I685" s="50">
        <v>15</v>
      </c>
      <c r="J685" s="91">
        <v>12</v>
      </c>
      <c r="K685" s="57"/>
      <c r="L685" s="58"/>
      <c r="M685" s="59"/>
      <c r="N685" s="60">
        <f>IF(I685=0,"",I685/H684)</f>
        <v>0.9375</v>
      </c>
      <c r="O685" s="61">
        <v>22</v>
      </c>
      <c r="P685" s="62">
        <f t="shared" si="68"/>
        <v>0.91666666666666663</v>
      </c>
      <c r="Q685" s="62">
        <f t="shared" si="69"/>
        <v>8.333333333333337E-2</v>
      </c>
      <c r="R685" s="25"/>
    </row>
    <row r="686" spans="1:18" ht="15.75" customHeight="1" x14ac:dyDescent="0.25">
      <c r="A686" s="49">
        <v>2302</v>
      </c>
      <c r="B686" s="50"/>
      <c r="C686" s="50"/>
      <c r="D686" s="50"/>
      <c r="E686" s="50"/>
      <c r="F686" s="50"/>
      <c r="G686" s="50"/>
      <c r="H686" s="50"/>
      <c r="I686" s="50">
        <v>7</v>
      </c>
      <c r="J686" s="91">
        <v>3</v>
      </c>
      <c r="K686" s="57"/>
      <c r="L686" s="58"/>
      <c r="M686" s="58"/>
      <c r="N686" s="68"/>
      <c r="O686" s="61">
        <v>10</v>
      </c>
      <c r="P686" s="69"/>
      <c r="Q686" s="68"/>
      <c r="R686" s="25"/>
    </row>
    <row r="687" spans="1:18" ht="15.75" customHeight="1" x14ac:dyDescent="0.25">
      <c r="A687" s="49">
        <v>2401</v>
      </c>
      <c r="B687" s="50"/>
      <c r="C687" s="50"/>
      <c r="D687" s="50"/>
      <c r="E687" s="50"/>
      <c r="F687" s="50"/>
      <c r="G687" s="50"/>
      <c r="H687" s="50"/>
      <c r="I687" s="50">
        <v>3</v>
      </c>
      <c r="J687" s="91"/>
      <c r="K687" s="57"/>
      <c r="L687" s="58"/>
      <c r="M687" s="58"/>
      <c r="N687" s="68"/>
      <c r="O687" s="61">
        <v>6</v>
      </c>
      <c r="P687" s="69"/>
      <c r="Q687" s="68"/>
      <c r="R687" s="25"/>
    </row>
    <row r="688" spans="1:18" ht="15.75" customHeight="1" x14ac:dyDescent="0.25">
      <c r="A688" s="49">
        <v>2402</v>
      </c>
      <c r="B688" s="50"/>
      <c r="C688" s="50"/>
      <c r="D688" s="50"/>
      <c r="E688" s="50"/>
      <c r="F688" s="50"/>
      <c r="G688" s="50"/>
      <c r="H688" s="50"/>
      <c r="I688" s="50">
        <v>3</v>
      </c>
      <c r="J688" s="91">
        <v>1</v>
      </c>
      <c r="K688" s="57"/>
      <c r="L688" s="58"/>
      <c r="M688" s="58"/>
      <c r="N688" s="68"/>
      <c r="O688" s="66">
        <v>5</v>
      </c>
      <c r="P688" s="69"/>
      <c r="Q688" s="68"/>
      <c r="R688" s="25"/>
    </row>
    <row r="689" spans="1:18" ht="15.75" customHeight="1" x14ac:dyDescent="0.25">
      <c r="A689" s="49">
        <v>2501</v>
      </c>
      <c r="B689" s="50"/>
      <c r="C689" s="50"/>
      <c r="D689" s="50"/>
      <c r="E689" s="50"/>
      <c r="F689" s="50"/>
      <c r="G689" s="50"/>
      <c r="H689" s="50"/>
      <c r="I689" s="50">
        <v>2</v>
      </c>
      <c r="J689" s="91">
        <v>2</v>
      </c>
      <c r="K689" s="57"/>
      <c r="L689" s="58"/>
      <c r="M689" s="58"/>
      <c r="N689" s="68"/>
      <c r="O689" s="66">
        <v>4</v>
      </c>
      <c r="P689" s="69"/>
      <c r="Q689" s="68"/>
      <c r="R689" s="25"/>
    </row>
    <row r="690" spans="1:18" ht="15.75" customHeight="1" x14ac:dyDescent="0.25">
      <c r="A690" s="49">
        <v>2502</v>
      </c>
      <c r="B690" s="50"/>
      <c r="C690" s="50"/>
      <c r="D690" s="50"/>
      <c r="E690" s="50"/>
      <c r="F690" s="50"/>
      <c r="G690" s="50"/>
      <c r="H690" s="50"/>
      <c r="I690" s="50"/>
      <c r="J690" s="91"/>
      <c r="K690" s="57"/>
      <c r="L690" s="58"/>
      <c r="M690" s="58"/>
      <c r="N690" s="68"/>
      <c r="O690" s="66"/>
      <c r="P690" s="69"/>
      <c r="Q690" s="68"/>
      <c r="R690" s="25"/>
    </row>
    <row r="691" spans="1:18" ht="15.75" customHeight="1" x14ac:dyDescent="0.25">
      <c r="A691" s="49">
        <v>2601</v>
      </c>
      <c r="B691" s="50"/>
      <c r="C691" s="50"/>
      <c r="D691" s="50"/>
      <c r="E691" s="50"/>
      <c r="F691" s="50"/>
      <c r="G691" s="50"/>
      <c r="H691" s="50"/>
      <c r="I691" s="50"/>
      <c r="J691" s="91"/>
      <c r="K691" s="57"/>
      <c r="L691" s="58"/>
      <c r="M691" s="64"/>
      <c r="N691" s="58"/>
      <c r="O691" s="64"/>
      <c r="P691" s="106"/>
      <c r="Q691" s="68"/>
      <c r="R691" s="25"/>
    </row>
    <row r="692" spans="1:18" ht="15.75" customHeight="1" x14ac:dyDescent="0.25">
      <c r="A692" s="49">
        <v>2602</v>
      </c>
      <c r="B692" s="50"/>
      <c r="C692" s="50"/>
      <c r="D692" s="50"/>
      <c r="E692" s="50"/>
      <c r="F692" s="50"/>
      <c r="G692" s="50"/>
      <c r="H692" s="50"/>
      <c r="I692" s="50"/>
      <c r="J692" s="91"/>
      <c r="K692" s="57"/>
      <c r="L692" s="58"/>
      <c r="M692" s="64"/>
      <c r="N692" s="137" t="s">
        <v>42</v>
      </c>
      <c r="O692" s="72">
        <v>24</v>
      </c>
      <c r="P692" s="73">
        <f>J695</f>
        <v>18</v>
      </c>
      <c r="Q692" s="139" t="s">
        <v>10</v>
      </c>
      <c r="R692" s="25"/>
    </row>
    <row r="693" spans="1:18" ht="15.75" customHeight="1" x14ac:dyDescent="0.25">
      <c r="A693" s="49">
        <v>2701</v>
      </c>
      <c r="B693" s="50"/>
      <c r="C693" s="50"/>
      <c r="D693" s="50"/>
      <c r="E693" s="50"/>
      <c r="F693" s="50"/>
      <c r="G693" s="50"/>
      <c r="H693" s="50"/>
      <c r="I693" s="50"/>
      <c r="J693" s="91"/>
      <c r="K693" s="57"/>
      <c r="L693" s="58"/>
      <c r="M693" s="64"/>
      <c r="N693" s="138" t="s">
        <v>43</v>
      </c>
      <c r="O693" s="76">
        <f>IF(O692/B678=0,"",O692/B678)</f>
        <v>0.75</v>
      </c>
      <c r="P693" s="77">
        <f>IF(O692/P692=0,"",O692/P692)</f>
        <v>1.3333333333333333</v>
      </c>
      <c r="Q693" s="140" t="s">
        <v>44</v>
      </c>
      <c r="R693" s="25"/>
    </row>
    <row r="694" spans="1:18" ht="15.75" customHeight="1" x14ac:dyDescent="0.25">
      <c r="A694" s="49">
        <v>2702</v>
      </c>
      <c r="B694" s="142"/>
      <c r="C694" s="142"/>
      <c r="D694" s="142"/>
      <c r="E694" s="142"/>
      <c r="F694" s="142"/>
      <c r="G694" s="142"/>
      <c r="H694" s="142"/>
      <c r="I694" s="142"/>
      <c r="J694" s="91"/>
      <c r="K694" s="79"/>
      <c r="L694" s="80"/>
      <c r="M694" s="81"/>
      <c r="N694" s="82"/>
      <c r="O694" s="83"/>
      <c r="P694" s="83"/>
      <c r="Q694" s="84"/>
      <c r="R694" s="25"/>
    </row>
    <row r="695" spans="1:18" ht="18" customHeight="1" x14ac:dyDescent="0.25">
      <c r="A695" s="31"/>
      <c r="B695" s="182" t="s">
        <v>63</v>
      </c>
      <c r="C695" s="182"/>
      <c r="D695" s="182"/>
      <c r="E695" s="182"/>
      <c r="F695" s="182"/>
      <c r="G695" s="182"/>
      <c r="H695" s="182"/>
      <c r="I695" s="182"/>
      <c r="J695" s="141">
        <f>SUM(J683:J691)</f>
        <v>18</v>
      </c>
      <c r="K695" s="86">
        <f>(SUM(J683:J685)/B678)</f>
        <v>0.375</v>
      </c>
      <c r="L695" s="86">
        <f>IF(J695=0,"",J695/B678)</f>
        <v>0.5625</v>
      </c>
      <c r="M695" s="86">
        <f>L695-K695</f>
        <v>0.1875</v>
      </c>
      <c r="N695" s="1"/>
      <c r="O695" s="25"/>
      <c r="P695" s="26"/>
      <c r="Q695" s="1"/>
      <c r="R695" s="25"/>
    </row>
    <row r="696" spans="1:18" ht="12.75" customHeight="1" x14ac:dyDescent="0.2">
      <c r="K696" s="1"/>
      <c r="L696" s="1"/>
      <c r="N696" s="1"/>
      <c r="O696" s="2"/>
      <c r="P696" s="2"/>
      <c r="Q696" s="1"/>
    </row>
    <row r="697" spans="1:18" ht="12.75" customHeight="1" x14ac:dyDescent="0.2">
      <c r="K697" s="1"/>
      <c r="L697" s="1"/>
      <c r="N697" s="1"/>
      <c r="O697" s="2"/>
      <c r="P697" s="2"/>
      <c r="Q697" s="1"/>
    </row>
    <row r="698" spans="1:18" ht="26.25" x14ac:dyDescent="0.4">
      <c r="A698" s="154"/>
      <c r="B698" s="179" t="s">
        <v>53</v>
      </c>
      <c r="C698" s="179"/>
      <c r="D698" s="179"/>
      <c r="E698" s="179"/>
      <c r="F698" s="179"/>
      <c r="G698" s="179"/>
      <c r="H698" s="179"/>
      <c r="I698" s="179"/>
      <c r="J698" s="153" t="s">
        <v>75</v>
      </c>
      <c r="K698" s="25"/>
      <c r="L698" s="1"/>
      <c r="M698" s="1"/>
      <c r="N698" s="25"/>
      <c r="O698" s="1"/>
      <c r="P698" s="25"/>
      <c r="Q698" s="25"/>
      <c r="R698" s="25"/>
    </row>
    <row r="699" spans="1:18" ht="20.25" x14ac:dyDescent="0.2">
      <c r="A699" s="172" t="s">
        <v>9</v>
      </c>
      <c r="B699" s="173" t="s">
        <v>54</v>
      </c>
      <c r="C699" s="174"/>
      <c r="D699" s="174"/>
      <c r="E699" s="174"/>
      <c r="F699" s="174"/>
      <c r="G699" s="174"/>
      <c r="H699" s="174"/>
      <c r="I699" s="175"/>
      <c r="J699" s="176" t="s">
        <v>10</v>
      </c>
      <c r="K699" s="171" t="s">
        <v>2</v>
      </c>
      <c r="L699" s="171" t="s">
        <v>3</v>
      </c>
      <c r="M699" s="178" t="s">
        <v>4</v>
      </c>
      <c r="N699" s="171" t="s">
        <v>5</v>
      </c>
      <c r="O699" s="169" t="s">
        <v>6</v>
      </c>
      <c r="P699" s="169" t="s">
        <v>7</v>
      </c>
      <c r="Q699" s="171" t="s">
        <v>8</v>
      </c>
      <c r="R699" s="25"/>
    </row>
    <row r="700" spans="1:18" ht="15.75" x14ac:dyDescent="0.25">
      <c r="A700" s="170"/>
      <c r="B700" s="49" t="s">
        <v>55</v>
      </c>
      <c r="C700" s="49" t="s">
        <v>56</v>
      </c>
      <c r="D700" s="49" t="s">
        <v>57</v>
      </c>
      <c r="E700" s="49" t="s">
        <v>58</v>
      </c>
      <c r="F700" s="49" t="s">
        <v>59</v>
      </c>
      <c r="G700" s="49" t="s">
        <v>60</v>
      </c>
      <c r="H700" s="49" t="s">
        <v>61</v>
      </c>
      <c r="I700" s="49" t="s">
        <v>62</v>
      </c>
      <c r="J700" s="177"/>
      <c r="K700" s="170"/>
      <c r="L700" s="170"/>
      <c r="M700" s="170"/>
      <c r="N700" s="170"/>
      <c r="O700" s="170"/>
      <c r="P700" s="170"/>
      <c r="Q700" s="170"/>
      <c r="R700" s="25"/>
    </row>
    <row r="701" spans="1:18" ht="15.75" customHeight="1" x14ac:dyDescent="0.25">
      <c r="A701" s="49">
        <v>2001</v>
      </c>
      <c r="B701" s="50">
        <v>32</v>
      </c>
      <c r="C701" s="50"/>
      <c r="D701" s="50"/>
      <c r="E701" s="50"/>
      <c r="F701" s="50"/>
      <c r="G701" s="50"/>
      <c r="H701" s="50"/>
      <c r="I701" s="50"/>
      <c r="J701" s="91"/>
      <c r="K701" s="51"/>
      <c r="L701" s="52"/>
      <c r="M701" s="53"/>
      <c r="N701" s="54"/>
      <c r="O701" s="55">
        <f>B701</f>
        <v>32</v>
      </c>
      <c r="P701" s="56"/>
      <c r="Q701" s="54"/>
      <c r="R701" s="25"/>
    </row>
    <row r="702" spans="1:18" ht="15.75" customHeight="1" x14ac:dyDescent="0.25">
      <c r="A702" s="49">
        <v>2002</v>
      </c>
      <c r="B702" s="50"/>
      <c r="C702" s="50">
        <v>31</v>
      </c>
      <c r="D702" s="50"/>
      <c r="E702" s="50"/>
      <c r="F702" s="50"/>
      <c r="G702" s="50"/>
      <c r="H702" s="50"/>
      <c r="I702" s="50"/>
      <c r="J702" s="91"/>
      <c r="K702" s="57"/>
      <c r="L702" s="58"/>
      <c r="M702" s="59"/>
      <c r="N702" s="60">
        <f>IF(C702=0,"",C702/B701)</f>
        <v>0.96875</v>
      </c>
      <c r="O702" s="61">
        <v>31</v>
      </c>
      <c r="P702" s="62">
        <f t="shared" ref="P702:P708" si="70">IF(O702=0,"",O702/O701)</f>
        <v>0.96875</v>
      </c>
      <c r="Q702" s="62">
        <f t="shared" ref="Q702:Q708" si="71">IF(O702=0,"",100%-P702)</f>
        <v>3.125E-2</v>
      </c>
      <c r="R702" s="25"/>
    </row>
    <row r="703" spans="1:18" ht="15.75" customHeight="1" x14ac:dyDescent="0.25">
      <c r="A703" s="49">
        <v>2101</v>
      </c>
      <c r="B703" s="50"/>
      <c r="C703" s="50"/>
      <c r="D703" s="50">
        <v>27</v>
      </c>
      <c r="E703" s="50"/>
      <c r="F703" s="50"/>
      <c r="G703" s="50"/>
      <c r="H703" s="50"/>
      <c r="I703" s="50"/>
      <c r="J703" s="91"/>
      <c r="K703" s="57"/>
      <c r="L703" s="58"/>
      <c r="M703" s="59"/>
      <c r="N703" s="60">
        <f>IF(D703=0,"",D703/C702)</f>
        <v>0.87096774193548387</v>
      </c>
      <c r="O703" s="61">
        <v>29</v>
      </c>
      <c r="P703" s="62">
        <f t="shared" si="70"/>
        <v>0.93548387096774188</v>
      </c>
      <c r="Q703" s="62">
        <f t="shared" si="71"/>
        <v>6.4516129032258118E-2</v>
      </c>
      <c r="R703" s="63">
        <f>O703/O701</f>
        <v>0.90625</v>
      </c>
    </row>
    <row r="704" spans="1:18" ht="15.75" customHeight="1" x14ac:dyDescent="0.25">
      <c r="A704" s="49">
        <v>2102</v>
      </c>
      <c r="B704" s="50"/>
      <c r="C704" s="50"/>
      <c r="D704" s="50"/>
      <c r="E704" s="50">
        <v>26</v>
      </c>
      <c r="F704" s="50"/>
      <c r="G704" s="50"/>
      <c r="H704" s="50"/>
      <c r="I704" s="50"/>
      <c r="J704" s="91"/>
      <c r="K704" s="57"/>
      <c r="L704" s="58"/>
      <c r="M704" s="59"/>
      <c r="N704" s="60">
        <f>IF(E704=0,"",E704/D703)</f>
        <v>0.96296296296296291</v>
      </c>
      <c r="O704" s="61">
        <v>29</v>
      </c>
      <c r="P704" s="62">
        <f t="shared" si="70"/>
        <v>1</v>
      </c>
      <c r="Q704" s="62">
        <f t="shared" si="71"/>
        <v>0</v>
      </c>
      <c r="R704" s="25"/>
    </row>
    <row r="705" spans="1:18" ht="15.75" customHeight="1" x14ac:dyDescent="0.25">
      <c r="A705" s="49">
        <v>2201</v>
      </c>
      <c r="B705" s="50"/>
      <c r="C705" s="50"/>
      <c r="D705" s="50"/>
      <c r="E705" s="50"/>
      <c r="F705" s="50">
        <v>21</v>
      </c>
      <c r="G705" s="50"/>
      <c r="H705" s="50"/>
      <c r="I705" s="50"/>
      <c r="J705" s="91"/>
      <c r="K705" s="57"/>
      <c r="L705" s="58"/>
      <c r="M705" s="59"/>
      <c r="N705" s="60">
        <f>IF(F705=0,"",F705/E704)</f>
        <v>0.80769230769230771</v>
      </c>
      <c r="O705" s="61">
        <v>28</v>
      </c>
      <c r="P705" s="62">
        <f t="shared" si="70"/>
        <v>0.96551724137931039</v>
      </c>
      <c r="Q705" s="62">
        <f t="shared" si="71"/>
        <v>3.4482758620689613E-2</v>
      </c>
      <c r="R705" s="25"/>
    </row>
    <row r="706" spans="1:18" ht="15.75" customHeight="1" x14ac:dyDescent="0.25">
      <c r="A706" s="49">
        <v>2202</v>
      </c>
      <c r="B706" s="50"/>
      <c r="C706" s="50"/>
      <c r="D706" s="50"/>
      <c r="E706" s="50"/>
      <c r="F706" s="50"/>
      <c r="G706" s="50">
        <v>21</v>
      </c>
      <c r="H706" s="50"/>
      <c r="I706" s="50"/>
      <c r="J706" s="91"/>
      <c r="K706" s="57"/>
      <c r="L706" s="58"/>
      <c r="M706" s="59"/>
      <c r="N706" s="60">
        <f>IF(G706=0,"",G706/F705)</f>
        <v>1</v>
      </c>
      <c r="O706" s="61">
        <v>28</v>
      </c>
      <c r="P706" s="62">
        <f t="shared" si="70"/>
        <v>1</v>
      </c>
      <c r="Q706" s="62">
        <f t="shared" si="71"/>
        <v>0</v>
      </c>
      <c r="R706" s="25"/>
    </row>
    <row r="707" spans="1:18" ht="15.75" customHeight="1" x14ac:dyDescent="0.25">
      <c r="A707" s="49">
        <v>2301</v>
      </c>
      <c r="B707" s="50"/>
      <c r="C707" s="50"/>
      <c r="D707" s="50"/>
      <c r="E707" s="50"/>
      <c r="F707" s="50"/>
      <c r="G707" s="50"/>
      <c r="H707" s="50">
        <v>21</v>
      </c>
      <c r="I707" s="50"/>
      <c r="J707" s="91"/>
      <c r="K707" s="57"/>
      <c r="L707" s="58"/>
      <c r="M707" s="59"/>
      <c r="N707" s="60">
        <f>IF(H707=0,"",H707/G706)</f>
        <v>1</v>
      </c>
      <c r="O707" s="61">
        <v>28</v>
      </c>
      <c r="P707" s="62">
        <f t="shared" si="70"/>
        <v>1</v>
      </c>
      <c r="Q707" s="62">
        <f t="shared" si="71"/>
        <v>0</v>
      </c>
      <c r="R707" s="25"/>
    </row>
    <row r="708" spans="1:18" ht="15.75" customHeight="1" x14ac:dyDescent="0.25">
      <c r="A708" s="49">
        <v>2302</v>
      </c>
      <c r="B708" s="50"/>
      <c r="C708" s="50"/>
      <c r="D708" s="50"/>
      <c r="E708" s="50"/>
      <c r="F708" s="50"/>
      <c r="G708" s="50"/>
      <c r="H708" s="50"/>
      <c r="I708" s="50">
        <v>21</v>
      </c>
      <c r="J708" s="91">
        <v>16</v>
      </c>
      <c r="K708" s="57"/>
      <c r="L708" s="58"/>
      <c r="M708" s="59"/>
      <c r="N708" s="60">
        <f>IF(I708=0,"",I708/H707)</f>
        <v>1</v>
      </c>
      <c r="O708" s="61">
        <v>25</v>
      </c>
      <c r="P708" s="62">
        <f t="shared" si="70"/>
        <v>0.8928571428571429</v>
      </c>
      <c r="Q708" s="62">
        <f t="shared" si="71"/>
        <v>0.1071428571428571</v>
      </c>
      <c r="R708" s="25"/>
    </row>
    <row r="709" spans="1:18" ht="15.75" customHeight="1" x14ac:dyDescent="0.25">
      <c r="A709" s="49">
        <v>2401</v>
      </c>
      <c r="B709" s="50"/>
      <c r="C709" s="50"/>
      <c r="D709" s="50"/>
      <c r="E709" s="50"/>
      <c r="F709" s="50"/>
      <c r="G709" s="50"/>
      <c r="H709" s="50"/>
      <c r="I709" s="50">
        <v>3</v>
      </c>
      <c r="J709" s="91"/>
      <c r="K709" s="57"/>
      <c r="L709" s="58"/>
      <c r="M709" s="58"/>
      <c r="N709" s="68"/>
      <c r="O709" s="61">
        <v>10</v>
      </c>
      <c r="P709" s="69"/>
      <c r="Q709" s="68"/>
      <c r="R709" s="25"/>
    </row>
    <row r="710" spans="1:18" ht="15.75" customHeight="1" x14ac:dyDescent="0.25">
      <c r="A710" s="49">
        <v>2402</v>
      </c>
      <c r="B710" s="50"/>
      <c r="C710" s="50"/>
      <c r="D710" s="50"/>
      <c r="E710" s="50"/>
      <c r="F710" s="50"/>
      <c r="G710" s="50"/>
      <c r="H710" s="50"/>
      <c r="I710" s="50">
        <v>8</v>
      </c>
      <c r="J710" s="91">
        <v>5</v>
      </c>
      <c r="K710" s="57"/>
      <c r="L710" s="58"/>
      <c r="M710" s="58"/>
      <c r="N710" s="68"/>
      <c r="O710" s="61">
        <v>8</v>
      </c>
      <c r="P710" s="69"/>
      <c r="Q710" s="68"/>
      <c r="R710" s="25"/>
    </row>
    <row r="711" spans="1:18" ht="15.75" customHeight="1" x14ac:dyDescent="0.25">
      <c r="A711" s="49">
        <v>2501</v>
      </c>
      <c r="B711" s="50"/>
      <c r="C711" s="50"/>
      <c r="D711" s="50"/>
      <c r="E711" s="50"/>
      <c r="F711" s="50"/>
      <c r="G711" s="50"/>
      <c r="H711" s="50"/>
      <c r="I711" s="50">
        <v>2</v>
      </c>
      <c r="J711" s="91"/>
      <c r="K711" s="57"/>
      <c r="L711" s="58"/>
      <c r="M711" s="58"/>
      <c r="N711" s="68"/>
      <c r="O711" s="66">
        <v>3</v>
      </c>
      <c r="P711" s="69"/>
      <c r="Q711" s="68"/>
      <c r="R711" s="25"/>
    </row>
    <row r="712" spans="1:18" ht="15.75" customHeight="1" x14ac:dyDescent="0.25">
      <c r="A712" s="49">
        <v>2502</v>
      </c>
      <c r="B712" s="50"/>
      <c r="C712" s="50"/>
      <c r="D712" s="50"/>
      <c r="E712" s="50"/>
      <c r="F712" s="50"/>
      <c r="G712" s="50"/>
      <c r="H712" s="50"/>
      <c r="I712" s="50"/>
      <c r="J712" s="91"/>
      <c r="K712" s="57"/>
      <c r="L712" s="58"/>
      <c r="M712" s="58"/>
      <c r="N712" s="68"/>
      <c r="O712" s="66"/>
      <c r="P712" s="69"/>
      <c r="Q712" s="68"/>
      <c r="R712" s="25"/>
    </row>
    <row r="713" spans="1:18" ht="15.75" customHeight="1" x14ac:dyDescent="0.25">
      <c r="A713" s="49">
        <v>2601</v>
      </c>
      <c r="B713" s="50"/>
      <c r="C713" s="50"/>
      <c r="D713" s="50"/>
      <c r="E713" s="50"/>
      <c r="F713" s="50"/>
      <c r="G713" s="50"/>
      <c r="H713" s="50"/>
      <c r="I713" s="50"/>
      <c r="J713" s="91"/>
      <c r="K713" s="57"/>
      <c r="L713" s="58"/>
      <c r="M713" s="64"/>
      <c r="N713" s="68"/>
      <c r="O713" s="66"/>
      <c r="P713" s="69"/>
      <c r="Q713" s="68"/>
      <c r="R713" s="25"/>
    </row>
    <row r="714" spans="1:18" ht="15.75" customHeight="1" x14ac:dyDescent="0.25">
      <c r="A714" s="49">
        <v>2602</v>
      </c>
      <c r="B714" s="50"/>
      <c r="C714" s="50"/>
      <c r="D714" s="50"/>
      <c r="E714" s="50"/>
      <c r="F714" s="50"/>
      <c r="G714" s="50"/>
      <c r="H714" s="50"/>
      <c r="I714" s="50"/>
      <c r="J714" s="91"/>
      <c r="K714" s="57"/>
      <c r="L714" s="58"/>
      <c r="M714" s="64"/>
      <c r="N714" s="58"/>
      <c r="O714" s="64"/>
      <c r="P714" s="106"/>
      <c r="Q714" s="68"/>
      <c r="R714" s="25"/>
    </row>
    <row r="715" spans="1:18" ht="15.75" customHeight="1" x14ac:dyDescent="0.25">
      <c r="A715" s="49">
        <v>2701</v>
      </c>
      <c r="B715" s="50"/>
      <c r="C715" s="50"/>
      <c r="D715" s="50"/>
      <c r="E715" s="50"/>
      <c r="F715" s="50"/>
      <c r="G715" s="50"/>
      <c r="H715" s="50"/>
      <c r="I715" s="50"/>
      <c r="J715" s="91"/>
      <c r="K715" s="57"/>
      <c r="L715" s="58"/>
      <c r="M715" s="64"/>
      <c r="N715" s="137" t="s">
        <v>42</v>
      </c>
      <c r="O715" s="72">
        <v>2</v>
      </c>
      <c r="P715" s="73">
        <f>IF(SUM(J707:J714)=0,"",SUM(J707:J714))</f>
        <v>21</v>
      </c>
      <c r="Q715" s="139" t="s">
        <v>10</v>
      </c>
      <c r="R715" s="25"/>
    </row>
    <row r="716" spans="1:18" ht="15.75" customHeight="1" x14ac:dyDescent="0.25">
      <c r="A716" s="49">
        <v>2702</v>
      </c>
      <c r="B716" s="50"/>
      <c r="C716" s="50"/>
      <c r="D716" s="50"/>
      <c r="E716" s="50"/>
      <c r="F716" s="50"/>
      <c r="G716" s="50"/>
      <c r="H716" s="50"/>
      <c r="I716" s="50"/>
      <c r="J716" s="91"/>
      <c r="K716" s="57"/>
      <c r="L716" s="58"/>
      <c r="M716" s="64"/>
      <c r="N716" s="138" t="s">
        <v>43</v>
      </c>
      <c r="O716" s="76">
        <f>IF(O715/B701=0,"",O715/B701)</f>
        <v>6.25E-2</v>
      </c>
      <c r="P716" s="77">
        <f>IF(O715/P715=0,"",O715/P715)</f>
        <v>9.5238095238095233E-2</v>
      </c>
      <c r="Q716" s="140" t="s">
        <v>44</v>
      </c>
      <c r="R716" s="25"/>
    </row>
    <row r="717" spans="1:18" ht="15.75" x14ac:dyDescent="0.25">
      <c r="A717" s="49">
        <v>2801</v>
      </c>
      <c r="B717" s="142"/>
      <c r="C717" s="142"/>
      <c r="D717" s="142"/>
      <c r="E717" s="142"/>
      <c r="F717" s="142"/>
      <c r="G717" s="142"/>
      <c r="H717" s="142"/>
      <c r="I717" s="142"/>
      <c r="J717" s="91"/>
      <c r="K717" s="79"/>
      <c r="L717" s="80"/>
      <c r="M717" s="81"/>
      <c r="N717" s="82"/>
      <c r="O717" s="83"/>
      <c r="P717" s="83"/>
      <c r="Q717" s="84"/>
      <c r="R717" s="25"/>
    </row>
    <row r="718" spans="1:18" ht="18" customHeight="1" x14ac:dyDescent="0.25">
      <c r="A718" s="31"/>
      <c r="B718" s="182" t="s">
        <v>63</v>
      </c>
      <c r="C718" s="182"/>
      <c r="D718" s="182"/>
      <c r="E718" s="182"/>
      <c r="F718" s="182"/>
      <c r="G718" s="182"/>
      <c r="H718" s="182"/>
      <c r="I718" s="182"/>
      <c r="J718" s="141">
        <f>SUM(J708:J714)</f>
        <v>21</v>
      </c>
      <c r="K718" s="86">
        <f>IF(J708=0,"",J708/B701)</f>
        <v>0.5</v>
      </c>
      <c r="L718" s="86">
        <f>IF(J718=0,"",J718/B701)</f>
        <v>0.65625</v>
      </c>
      <c r="M718" s="86">
        <f>L718-K718</f>
        <v>0.15625</v>
      </c>
      <c r="N718" s="1"/>
      <c r="O718" s="25"/>
      <c r="P718" s="26"/>
      <c r="Q718" s="1"/>
      <c r="R718" s="25"/>
    </row>
    <row r="719" spans="1:18" ht="12.75" customHeight="1" x14ac:dyDescent="0.2">
      <c r="K719" s="1"/>
      <c r="L719" s="1"/>
      <c r="N719" s="1"/>
      <c r="O719" s="2"/>
      <c r="P719" s="2"/>
      <c r="Q719" s="1"/>
    </row>
    <row r="720" spans="1:18" ht="12.75" customHeight="1" x14ac:dyDescent="0.2">
      <c r="K720" s="1"/>
      <c r="L720" s="1"/>
      <c r="N720" s="1"/>
      <c r="O720" s="2"/>
      <c r="P720" s="2"/>
      <c r="Q720" s="1"/>
    </row>
    <row r="721" spans="1:18" ht="26.25" customHeight="1" x14ac:dyDescent="0.4">
      <c r="A721" s="154"/>
      <c r="B721" s="179" t="s">
        <v>53</v>
      </c>
      <c r="C721" s="179"/>
      <c r="D721" s="179"/>
      <c r="E721" s="179"/>
      <c r="F721" s="179"/>
      <c r="G721" s="179"/>
      <c r="H721" s="179"/>
      <c r="I721" s="179"/>
      <c r="J721" s="153" t="s">
        <v>76</v>
      </c>
      <c r="K721" s="25"/>
      <c r="L721" s="1"/>
      <c r="M721" s="1"/>
      <c r="N721" s="25"/>
      <c r="O721" s="1"/>
      <c r="P721" s="25"/>
      <c r="Q721" s="25"/>
      <c r="R721" s="25"/>
    </row>
    <row r="722" spans="1:18" ht="20.25" customHeight="1" x14ac:dyDescent="0.2">
      <c r="A722" s="172" t="s">
        <v>9</v>
      </c>
      <c r="B722" s="173" t="s">
        <v>54</v>
      </c>
      <c r="C722" s="174"/>
      <c r="D722" s="174"/>
      <c r="E722" s="174"/>
      <c r="F722" s="174"/>
      <c r="G722" s="174"/>
      <c r="H722" s="174"/>
      <c r="I722" s="175"/>
      <c r="J722" s="176" t="s">
        <v>10</v>
      </c>
      <c r="K722" s="171" t="s">
        <v>2</v>
      </c>
      <c r="L722" s="171" t="s">
        <v>3</v>
      </c>
      <c r="M722" s="178" t="s">
        <v>4</v>
      </c>
      <c r="N722" s="171" t="s">
        <v>5</v>
      </c>
      <c r="O722" s="169" t="s">
        <v>6</v>
      </c>
      <c r="P722" s="169" t="s">
        <v>7</v>
      </c>
      <c r="Q722" s="171" t="s">
        <v>8</v>
      </c>
      <c r="R722" s="25"/>
    </row>
    <row r="723" spans="1:18" ht="15.75" customHeight="1" x14ac:dyDescent="0.25">
      <c r="A723" s="170"/>
      <c r="B723" s="49" t="s">
        <v>55</v>
      </c>
      <c r="C723" s="49" t="s">
        <v>56</v>
      </c>
      <c r="D723" s="49" t="s">
        <v>57</v>
      </c>
      <c r="E723" s="49" t="s">
        <v>58</v>
      </c>
      <c r="F723" s="49" t="s">
        <v>59</v>
      </c>
      <c r="G723" s="49" t="s">
        <v>60</v>
      </c>
      <c r="H723" s="49" t="s">
        <v>61</v>
      </c>
      <c r="I723" s="49" t="s">
        <v>62</v>
      </c>
      <c r="J723" s="177"/>
      <c r="K723" s="170"/>
      <c r="L723" s="170"/>
      <c r="M723" s="170"/>
      <c r="N723" s="170"/>
      <c r="O723" s="170"/>
      <c r="P723" s="170"/>
      <c r="Q723" s="170"/>
      <c r="R723" s="25"/>
    </row>
    <row r="724" spans="1:18" ht="15.75" customHeight="1" x14ac:dyDescent="0.25">
      <c r="A724" s="49">
        <v>2002</v>
      </c>
      <c r="B724" s="50">
        <v>24</v>
      </c>
      <c r="C724" s="50"/>
      <c r="D724" s="50"/>
      <c r="E724" s="50"/>
      <c r="F724" s="50"/>
      <c r="G724" s="50"/>
      <c r="H724" s="50"/>
      <c r="I724" s="50"/>
      <c r="J724" s="91"/>
      <c r="K724" s="51"/>
      <c r="L724" s="52"/>
      <c r="M724" s="53"/>
      <c r="N724" s="54"/>
      <c r="O724" s="55">
        <f>B724</f>
        <v>24</v>
      </c>
      <c r="P724" s="56"/>
      <c r="Q724" s="54"/>
      <c r="R724" s="25"/>
    </row>
    <row r="725" spans="1:18" ht="15.75" customHeight="1" x14ac:dyDescent="0.25">
      <c r="A725" s="49">
        <v>2101</v>
      </c>
      <c r="B725" s="50"/>
      <c r="C725" s="50">
        <v>16</v>
      </c>
      <c r="D725" s="50"/>
      <c r="E725" s="50"/>
      <c r="F725" s="50"/>
      <c r="G725" s="50"/>
      <c r="H725" s="50"/>
      <c r="I725" s="50"/>
      <c r="J725" s="91"/>
      <c r="K725" s="57"/>
      <c r="L725" s="58"/>
      <c r="M725" s="59"/>
      <c r="N725" s="60">
        <f>IF(C725=0,"",C725/B724)</f>
        <v>0.66666666666666663</v>
      </c>
      <c r="O725" s="61">
        <v>18</v>
      </c>
      <c r="P725" s="62">
        <f t="shared" ref="P725:P731" si="72">IF(O725=0,"",O725/O724)</f>
        <v>0.75</v>
      </c>
      <c r="Q725" s="62">
        <f t="shared" ref="Q725:Q731" si="73">IF(O725=0,"",100%-P725)</f>
        <v>0.25</v>
      </c>
      <c r="R725" s="25"/>
    </row>
    <row r="726" spans="1:18" ht="15.75" customHeight="1" x14ac:dyDescent="0.25">
      <c r="A726" s="49">
        <v>2102</v>
      </c>
      <c r="B726" s="50"/>
      <c r="C726" s="50"/>
      <c r="D726" s="50">
        <v>14</v>
      </c>
      <c r="E726" s="50"/>
      <c r="F726" s="50"/>
      <c r="G726" s="50"/>
      <c r="H726" s="50"/>
      <c r="I726" s="50"/>
      <c r="J726" s="91"/>
      <c r="K726" s="57"/>
      <c r="L726" s="58"/>
      <c r="M726" s="59"/>
      <c r="N726" s="60">
        <f>IF(D726=0,"",D726/C725)</f>
        <v>0.875</v>
      </c>
      <c r="O726" s="61">
        <v>16</v>
      </c>
      <c r="P726" s="62">
        <f t="shared" si="72"/>
        <v>0.88888888888888884</v>
      </c>
      <c r="Q726" s="62">
        <f t="shared" si="73"/>
        <v>0.11111111111111116</v>
      </c>
      <c r="R726" s="63">
        <f>O726/O724</f>
        <v>0.66666666666666663</v>
      </c>
    </row>
    <row r="727" spans="1:18" ht="15.75" customHeight="1" x14ac:dyDescent="0.25">
      <c r="A727" s="49">
        <v>2201</v>
      </c>
      <c r="B727" s="50"/>
      <c r="C727" s="50"/>
      <c r="D727" s="50"/>
      <c r="E727" s="50">
        <v>14</v>
      </c>
      <c r="F727" s="50"/>
      <c r="G727" s="50"/>
      <c r="H727" s="50"/>
      <c r="I727" s="50"/>
      <c r="J727" s="91"/>
      <c r="K727" s="57"/>
      <c r="L727" s="58"/>
      <c r="M727" s="59"/>
      <c r="N727" s="60">
        <f>IF(E727=0,"",E727/D726)</f>
        <v>1</v>
      </c>
      <c r="O727" s="61">
        <v>16</v>
      </c>
      <c r="P727" s="62">
        <f t="shared" si="72"/>
        <v>1</v>
      </c>
      <c r="Q727" s="62">
        <f t="shared" si="73"/>
        <v>0</v>
      </c>
      <c r="R727" s="25"/>
    </row>
    <row r="728" spans="1:18" ht="15.75" customHeight="1" x14ac:dyDescent="0.25">
      <c r="A728" s="49">
        <v>2202</v>
      </c>
      <c r="B728" s="50"/>
      <c r="C728" s="50"/>
      <c r="D728" s="50"/>
      <c r="E728" s="50"/>
      <c r="F728" s="50">
        <v>13</v>
      </c>
      <c r="G728" s="50"/>
      <c r="H728" s="50"/>
      <c r="I728" s="50"/>
      <c r="J728" s="91"/>
      <c r="K728" s="57"/>
      <c r="L728" s="58"/>
      <c r="M728" s="59"/>
      <c r="N728" s="60">
        <f>IF(F728=0,"",F728/E727)</f>
        <v>0.9285714285714286</v>
      </c>
      <c r="O728" s="61">
        <v>14</v>
      </c>
      <c r="P728" s="62">
        <f t="shared" si="72"/>
        <v>0.875</v>
      </c>
      <c r="Q728" s="62">
        <f t="shared" si="73"/>
        <v>0.125</v>
      </c>
      <c r="R728" s="25"/>
    </row>
    <row r="729" spans="1:18" ht="15.75" customHeight="1" x14ac:dyDescent="0.25">
      <c r="A729" s="49">
        <v>2301</v>
      </c>
      <c r="B729" s="50"/>
      <c r="C729" s="50"/>
      <c r="D729" s="50"/>
      <c r="E729" s="50"/>
      <c r="F729" s="50"/>
      <c r="G729" s="50">
        <v>12</v>
      </c>
      <c r="H729" s="50"/>
      <c r="I729" s="50"/>
      <c r="J729" s="91"/>
      <c r="K729" s="57"/>
      <c r="L729" s="58"/>
      <c r="M729" s="59"/>
      <c r="N729" s="60">
        <f>IF(G729=0,"",G729/F728)</f>
        <v>0.92307692307692313</v>
      </c>
      <c r="O729" s="61">
        <v>13</v>
      </c>
      <c r="P729" s="62">
        <f t="shared" si="72"/>
        <v>0.9285714285714286</v>
      </c>
      <c r="Q729" s="62">
        <f t="shared" si="73"/>
        <v>7.1428571428571397E-2</v>
      </c>
      <c r="R729" s="25"/>
    </row>
    <row r="730" spans="1:18" ht="15.75" customHeight="1" x14ac:dyDescent="0.25">
      <c r="A730" s="49">
        <v>2302</v>
      </c>
      <c r="B730" s="50"/>
      <c r="C730" s="50"/>
      <c r="D730" s="50"/>
      <c r="E730" s="50"/>
      <c r="F730" s="50"/>
      <c r="G730" s="50"/>
      <c r="H730" s="50">
        <v>10</v>
      </c>
      <c r="I730" s="50"/>
      <c r="J730" s="91"/>
      <c r="K730" s="57"/>
      <c r="L730" s="58"/>
      <c r="M730" s="59"/>
      <c r="N730" s="60">
        <f>IF(H730=0,"",H730/G729)</f>
        <v>0.83333333333333337</v>
      </c>
      <c r="O730" s="61">
        <v>12</v>
      </c>
      <c r="P730" s="62">
        <f t="shared" si="72"/>
        <v>0.92307692307692313</v>
      </c>
      <c r="Q730" s="62">
        <f t="shared" si="73"/>
        <v>7.6923076923076872E-2</v>
      </c>
      <c r="R730" s="25"/>
    </row>
    <row r="731" spans="1:18" ht="15.75" customHeight="1" x14ac:dyDescent="0.25">
      <c r="A731" s="49">
        <v>2401</v>
      </c>
      <c r="B731" s="50"/>
      <c r="C731" s="50"/>
      <c r="D731" s="50"/>
      <c r="E731" s="50"/>
      <c r="F731" s="50"/>
      <c r="G731" s="50"/>
      <c r="H731" s="50"/>
      <c r="I731" s="50">
        <v>6</v>
      </c>
      <c r="J731" s="91"/>
      <c r="K731" s="57"/>
      <c r="L731" s="58"/>
      <c r="M731" s="59"/>
      <c r="N731" s="60">
        <f>IF(I731=0,"",I731/H730)</f>
        <v>0.6</v>
      </c>
      <c r="O731" s="61">
        <v>11</v>
      </c>
      <c r="P731" s="62">
        <f t="shared" si="72"/>
        <v>0.91666666666666663</v>
      </c>
      <c r="Q731" s="62">
        <f t="shared" si="73"/>
        <v>8.333333333333337E-2</v>
      </c>
      <c r="R731" s="25"/>
    </row>
    <row r="732" spans="1:18" ht="15.75" customHeight="1" x14ac:dyDescent="0.25">
      <c r="A732" s="49">
        <v>2402</v>
      </c>
      <c r="B732" s="50"/>
      <c r="C732" s="50"/>
      <c r="D732" s="50"/>
      <c r="E732" s="50"/>
      <c r="F732" s="50"/>
      <c r="G732" s="50"/>
      <c r="H732" s="50"/>
      <c r="I732" s="50">
        <v>5</v>
      </c>
      <c r="J732" s="91">
        <v>5</v>
      </c>
      <c r="K732" s="57"/>
      <c r="L732" s="58"/>
      <c r="M732" s="58"/>
      <c r="N732" s="68"/>
      <c r="O732" s="61">
        <v>7</v>
      </c>
      <c r="P732" s="69"/>
      <c r="Q732" s="68"/>
      <c r="R732" s="25"/>
    </row>
    <row r="733" spans="1:18" ht="15.75" customHeight="1" x14ac:dyDescent="0.25">
      <c r="A733" s="49">
        <v>2501</v>
      </c>
      <c r="B733" s="50"/>
      <c r="C733" s="50"/>
      <c r="D733" s="50"/>
      <c r="E733" s="50"/>
      <c r="F733" s="50"/>
      <c r="G733" s="50"/>
      <c r="H733" s="50"/>
      <c r="I733" s="50">
        <v>2</v>
      </c>
      <c r="J733" s="91">
        <v>2</v>
      </c>
      <c r="K733" s="57"/>
      <c r="L733" s="58"/>
      <c r="M733" s="58"/>
      <c r="N733" s="68"/>
      <c r="O733" s="61">
        <v>4</v>
      </c>
      <c r="P733" s="69"/>
      <c r="Q733" s="68"/>
      <c r="R733" s="25"/>
    </row>
    <row r="734" spans="1:18" ht="15.75" customHeight="1" x14ac:dyDescent="0.25">
      <c r="A734" s="49">
        <v>2502</v>
      </c>
      <c r="B734" s="50"/>
      <c r="C734" s="50"/>
      <c r="D734" s="50"/>
      <c r="E734" s="50"/>
      <c r="F734" s="50"/>
      <c r="G734" s="50"/>
      <c r="H734" s="50"/>
      <c r="I734" s="50"/>
      <c r="J734" s="91"/>
      <c r="K734" s="57"/>
      <c r="L734" s="58"/>
      <c r="M734" s="58"/>
      <c r="N734" s="68"/>
      <c r="O734" s="66"/>
      <c r="P734" s="69"/>
      <c r="Q734" s="68"/>
      <c r="R734" s="25"/>
    </row>
    <row r="735" spans="1:18" ht="15.75" customHeight="1" x14ac:dyDescent="0.25">
      <c r="A735" s="49">
        <v>2601</v>
      </c>
      <c r="B735" s="50"/>
      <c r="C735" s="50"/>
      <c r="D735" s="50"/>
      <c r="E735" s="50"/>
      <c r="F735" s="50"/>
      <c r="G735" s="50"/>
      <c r="H735" s="50"/>
      <c r="I735" s="50"/>
      <c r="J735" s="91"/>
      <c r="K735" s="57"/>
      <c r="L735" s="58"/>
      <c r="M735" s="58"/>
      <c r="N735" s="68"/>
      <c r="O735" s="66"/>
      <c r="P735" s="69"/>
      <c r="Q735" s="68"/>
      <c r="R735" s="25"/>
    </row>
    <row r="736" spans="1:18" ht="15.75" customHeight="1" x14ac:dyDescent="0.25">
      <c r="A736" s="49">
        <v>2602</v>
      </c>
      <c r="B736" s="50"/>
      <c r="C736" s="50"/>
      <c r="D736" s="50"/>
      <c r="E736" s="50"/>
      <c r="F736" s="50"/>
      <c r="G736" s="50"/>
      <c r="H736" s="50"/>
      <c r="I736" s="50"/>
      <c r="J736" s="91"/>
      <c r="K736" s="57"/>
      <c r="L736" s="58"/>
      <c r="M736" s="64"/>
      <c r="N736" s="68"/>
      <c r="O736" s="66"/>
      <c r="P736" s="69"/>
      <c r="Q736" s="68"/>
      <c r="R736" s="25"/>
    </row>
    <row r="737" spans="1:18" ht="15.75" customHeight="1" x14ac:dyDescent="0.25">
      <c r="A737" s="49">
        <v>2701</v>
      </c>
      <c r="B737" s="50"/>
      <c r="C737" s="50"/>
      <c r="D737" s="50"/>
      <c r="E737" s="50"/>
      <c r="F737" s="50"/>
      <c r="G737" s="50"/>
      <c r="H737" s="50"/>
      <c r="I737" s="50"/>
      <c r="J737" s="91"/>
      <c r="K737" s="57"/>
      <c r="L737" s="58"/>
      <c r="M737" s="64"/>
      <c r="N737" s="58"/>
      <c r="O737" s="64"/>
      <c r="P737" s="106"/>
      <c r="Q737" s="68"/>
      <c r="R737" s="25"/>
    </row>
    <row r="738" spans="1:18" ht="15.75" customHeight="1" x14ac:dyDescent="0.25">
      <c r="A738" s="49">
        <v>2702</v>
      </c>
      <c r="B738" s="50"/>
      <c r="C738" s="50"/>
      <c r="D738" s="50"/>
      <c r="E738" s="50"/>
      <c r="F738" s="50"/>
      <c r="G738" s="50"/>
      <c r="H738" s="50"/>
      <c r="I738" s="50"/>
      <c r="J738" s="91"/>
      <c r="K738" s="57"/>
      <c r="L738" s="58"/>
      <c r="M738" s="64"/>
      <c r="N738" s="137" t="s">
        <v>42</v>
      </c>
      <c r="O738" s="72"/>
      <c r="P738" s="73">
        <f>IF(SUM(J730:J737)=0,"",SUM(J730:J737))</f>
        <v>7</v>
      </c>
      <c r="Q738" s="139" t="s">
        <v>10</v>
      </c>
      <c r="R738" s="25"/>
    </row>
    <row r="739" spans="1:18" ht="15.75" customHeight="1" x14ac:dyDescent="0.25">
      <c r="A739" s="49">
        <v>2801</v>
      </c>
      <c r="B739" s="50"/>
      <c r="C739" s="50"/>
      <c r="D739" s="50"/>
      <c r="E739" s="50"/>
      <c r="F739" s="50"/>
      <c r="G739" s="50"/>
      <c r="H739" s="50"/>
      <c r="I739" s="50"/>
      <c r="J739" s="91"/>
      <c r="K739" s="57"/>
      <c r="L739" s="58"/>
      <c r="M739" s="64"/>
      <c r="N739" s="138" t="s">
        <v>43</v>
      </c>
      <c r="O739" s="76" t="str">
        <f>IF(O738/B724=0,"",O738/B724)</f>
        <v/>
      </c>
      <c r="P739" s="77" t="str">
        <f>IF(O738/P738=0,"",O738/P738)</f>
        <v/>
      </c>
      <c r="Q739" s="140" t="s">
        <v>44</v>
      </c>
      <c r="R739" s="25"/>
    </row>
    <row r="740" spans="1:18" ht="15.75" x14ac:dyDescent="0.25">
      <c r="A740" s="49">
        <v>2802</v>
      </c>
      <c r="B740" s="142"/>
      <c r="C740" s="142"/>
      <c r="D740" s="142"/>
      <c r="E740" s="142"/>
      <c r="F740" s="142"/>
      <c r="G740" s="142"/>
      <c r="H740" s="142"/>
      <c r="I740" s="142"/>
      <c r="J740" s="91"/>
      <c r="K740" s="79"/>
      <c r="L740" s="80"/>
      <c r="M740" s="81"/>
      <c r="N740" s="82"/>
      <c r="O740" s="83"/>
      <c r="P740" s="83"/>
      <c r="Q740" s="84"/>
      <c r="R740" s="25"/>
    </row>
    <row r="741" spans="1:18" ht="18" customHeight="1" x14ac:dyDescent="0.25">
      <c r="A741" s="31"/>
      <c r="B741" s="182" t="s">
        <v>63</v>
      </c>
      <c r="C741" s="182"/>
      <c r="D741" s="182"/>
      <c r="E741" s="182"/>
      <c r="F741" s="182"/>
      <c r="G741" s="182"/>
      <c r="H741" s="182"/>
      <c r="I741" s="182"/>
      <c r="J741" s="141">
        <f>SUM(J731:J740)</f>
        <v>7</v>
      </c>
      <c r="K741" s="86">
        <f>J732/B724</f>
        <v>0.20833333333333334</v>
      </c>
      <c r="L741" s="86">
        <f>IF(J741=0,"",J741/B724)</f>
        <v>0.29166666666666669</v>
      </c>
      <c r="M741" s="86">
        <f>L741-K741</f>
        <v>8.3333333333333343E-2</v>
      </c>
      <c r="N741" s="1"/>
      <c r="O741" s="25"/>
      <c r="P741" s="26"/>
      <c r="Q741" s="1"/>
      <c r="R741" s="25"/>
    </row>
    <row r="742" spans="1:18" ht="12.75" customHeight="1" x14ac:dyDescent="0.2">
      <c r="K742" s="1"/>
      <c r="L742" s="1"/>
      <c r="N742" s="1"/>
      <c r="O742" s="2"/>
      <c r="P742" s="2"/>
      <c r="Q742" s="1"/>
    </row>
    <row r="743" spans="1:18" ht="12.75" customHeight="1" x14ac:dyDescent="0.2">
      <c r="K743" s="1"/>
      <c r="L743" s="1"/>
      <c r="N743" s="1"/>
      <c r="O743" s="2"/>
      <c r="P743" s="2"/>
      <c r="Q743" s="1"/>
    </row>
    <row r="744" spans="1:18" ht="26.25" x14ac:dyDescent="0.4">
      <c r="A744" s="154"/>
      <c r="B744" s="179" t="s">
        <v>53</v>
      </c>
      <c r="C744" s="179"/>
      <c r="D744" s="179"/>
      <c r="E744" s="179"/>
      <c r="F744" s="179"/>
      <c r="G744" s="179"/>
      <c r="H744" s="179"/>
      <c r="I744" s="179"/>
      <c r="J744" s="153" t="s">
        <v>77</v>
      </c>
      <c r="K744" s="25"/>
      <c r="L744" s="1"/>
      <c r="M744" s="1"/>
      <c r="N744" s="25"/>
      <c r="O744" s="1"/>
      <c r="P744" s="25"/>
      <c r="Q744" s="25"/>
      <c r="R744" s="25"/>
    </row>
    <row r="745" spans="1:18" ht="20.25" x14ac:dyDescent="0.2">
      <c r="A745" s="172" t="s">
        <v>9</v>
      </c>
      <c r="B745" s="173" t="s">
        <v>54</v>
      </c>
      <c r="C745" s="174"/>
      <c r="D745" s="174"/>
      <c r="E745" s="174"/>
      <c r="F745" s="174"/>
      <c r="G745" s="174"/>
      <c r="H745" s="174"/>
      <c r="I745" s="175"/>
      <c r="J745" s="176" t="s">
        <v>10</v>
      </c>
      <c r="K745" s="171" t="s">
        <v>2</v>
      </c>
      <c r="L745" s="171" t="s">
        <v>3</v>
      </c>
      <c r="M745" s="178" t="s">
        <v>4</v>
      </c>
      <c r="N745" s="171" t="s">
        <v>5</v>
      </c>
      <c r="O745" s="169" t="s">
        <v>6</v>
      </c>
      <c r="P745" s="169" t="s">
        <v>7</v>
      </c>
      <c r="Q745" s="171" t="s">
        <v>8</v>
      </c>
      <c r="R745" s="25"/>
    </row>
    <row r="746" spans="1:18" ht="15.75" x14ac:dyDescent="0.25">
      <c r="A746" s="170"/>
      <c r="B746" s="49" t="s">
        <v>55</v>
      </c>
      <c r="C746" s="49" t="s">
        <v>56</v>
      </c>
      <c r="D746" s="49" t="s">
        <v>57</v>
      </c>
      <c r="E746" s="49" t="s">
        <v>58</v>
      </c>
      <c r="F746" s="49" t="s">
        <v>59</v>
      </c>
      <c r="G746" s="49" t="s">
        <v>60</v>
      </c>
      <c r="H746" s="49" t="s">
        <v>61</v>
      </c>
      <c r="I746" s="49" t="s">
        <v>62</v>
      </c>
      <c r="J746" s="177"/>
      <c r="K746" s="170"/>
      <c r="L746" s="170"/>
      <c r="M746" s="170"/>
      <c r="N746" s="170"/>
      <c r="O746" s="170"/>
      <c r="P746" s="170"/>
      <c r="Q746" s="170"/>
      <c r="R746" s="25"/>
    </row>
    <row r="747" spans="1:18" ht="15.75" customHeight="1" x14ac:dyDescent="0.25">
      <c r="A747" s="49">
        <v>2101</v>
      </c>
      <c r="B747" s="50">
        <v>30</v>
      </c>
      <c r="C747" s="50"/>
      <c r="D747" s="50"/>
      <c r="E747" s="50"/>
      <c r="F747" s="50"/>
      <c r="G747" s="50"/>
      <c r="H747" s="50"/>
      <c r="I747" s="50"/>
      <c r="J747" s="91"/>
      <c r="K747" s="51"/>
      <c r="L747" s="52"/>
      <c r="M747" s="53"/>
      <c r="N747" s="54"/>
      <c r="O747" s="55">
        <f>B747</f>
        <v>30</v>
      </c>
      <c r="P747" s="56"/>
      <c r="Q747" s="54"/>
      <c r="R747" s="25"/>
    </row>
    <row r="748" spans="1:18" ht="15.75" customHeight="1" x14ac:dyDescent="0.25">
      <c r="A748" s="49">
        <v>2102</v>
      </c>
      <c r="B748" s="50"/>
      <c r="C748" s="50">
        <v>28</v>
      </c>
      <c r="D748" s="50"/>
      <c r="E748" s="50"/>
      <c r="F748" s="50"/>
      <c r="G748" s="50"/>
      <c r="H748" s="50"/>
      <c r="I748" s="50"/>
      <c r="J748" s="91"/>
      <c r="K748" s="57"/>
      <c r="L748" s="58"/>
      <c r="M748" s="59"/>
      <c r="N748" s="60">
        <f>IF(C748=0,"",C748/B747)</f>
        <v>0.93333333333333335</v>
      </c>
      <c r="O748" s="61">
        <v>28</v>
      </c>
      <c r="P748" s="62">
        <f t="shared" ref="P748:P754" si="74">IF(O748=0,"",O748/O747)</f>
        <v>0.93333333333333335</v>
      </c>
      <c r="Q748" s="62">
        <f t="shared" ref="Q748:Q754" si="75">IF(O748=0,"",100%-P748)</f>
        <v>6.6666666666666652E-2</v>
      </c>
      <c r="R748" s="25"/>
    </row>
    <row r="749" spans="1:18" ht="15.75" customHeight="1" x14ac:dyDescent="0.25">
      <c r="A749" s="49">
        <v>2201</v>
      </c>
      <c r="B749" s="50"/>
      <c r="C749" s="50"/>
      <c r="D749" s="50">
        <v>21</v>
      </c>
      <c r="E749" s="50"/>
      <c r="F749" s="50"/>
      <c r="G749" s="50"/>
      <c r="H749" s="50"/>
      <c r="I749" s="50"/>
      <c r="J749" s="91"/>
      <c r="K749" s="57"/>
      <c r="L749" s="58"/>
      <c r="M749" s="59"/>
      <c r="N749" s="60">
        <f>IF(D749=0,"",D749/C748)</f>
        <v>0.75</v>
      </c>
      <c r="O749" s="61">
        <v>23</v>
      </c>
      <c r="P749" s="62">
        <f t="shared" si="74"/>
        <v>0.8214285714285714</v>
      </c>
      <c r="Q749" s="62">
        <f t="shared" si="75"/>
        <v>0.1785714285714286</v>
      </c>
      <c r="R749" s="63">
        <f>O749/O747</f>
        <v>0.76666666666666672</v>
      </c>
    </row>
    <row r="750" spans="1:18" ht="15.75" customHeight="1" x14ac:dyDescent="0.25">
      <c r="A750" s="49">
        <v>2202</v>
      </c>
      <c r="B750" s="50"/>
      <c r="C750" s="50"/>
      <c r="D750" s="50"/>
      <c r="E750" s="50">
        <v>20</v>
      </c>
      <c r="F750" s="50"/>
      <c r="G750" s="50"/>
      <c r="H750" s="50"/>
      <c r="I750" s="50"/>
      <c r="J750" s="91"/>
      <c r="K750" s="57"/>
      <c r="L750" s="58"/>
      <c r="M750" s="59"/>
      <c r="N750" s="60">
        <f>IF(E750=0,"",E750/D749)</f>
        <v>0.95238095238095233</v>
      </c>
      <c r="O750" s="61">
        <v>23</v>
      </c>
      <c r="P750" s="62">
        <f t="shared" si="74"/>
        <v>1</v>
      </c>
      <c r="Q750" s="62">
        <f t="shared" si="75"/>
        <v>0</v>
      </c>
      <c r="R750" s="25"/>
    </row>
    <row r="751" spans="1:18" ht="15.75" customHeight="1" x14ac:dyDescent="0.25">
      <c r="A751" s="49">
        <v>2301</v>
      </c>
      <c r="B751" s="50"/>
      <c r="C751" s="50"/>
      <c r="D751" s="50"/>
      <c r="E751" s="50"/>
      <c r="F751" s="50">
        <v>18</v>
      </c>
      <c r="G751" s="50"/>
      <c r="H751" s="50"/>
      <c r="I751" s="50"/>
      <c r="J751" s="91"/>
      <c r="K751" s="57"/>
      <c r="L751" s="58"/>
      <c r="M751" s="59"/>
      <c r="N751" s="60">
        <f>IF(F751=0,"",F751/E750)</f>
        <v>0.9</v>
      </c>
      <c r="O751" s="61">
        <v>20</v>
      </c>
      <c r="P751" s="62">
        <f t="shared" si="74"/>
        <v>0.86956521739130432</v>
      </c>
      <c r="Q751" s="62">
        <f t="shared" si="75"/>
        <v>0.13043478260869568</v>
      </c>
      <c r="R751" s="25"/>
    </row>
    <row r="752" spans="1:18" ht="15.75" customHeight="1" x14ac:dyDescent="0.25">
      <c r="A752" s="49">
        <v>2302</v>
      </c>
      <c r="B752" s="50"/>
      <c r="C752" s="50"/>
      <c r="D752" s="50"/>
      <c r="E752" s="50"/>
      <c r="F752" s="50"/>
      <c r="G752" s="50">
        <v>16</v>
      </c>
      <c r="H752" s="50"/>
      <c r="I752" s="50"/>
      <c r="J752" s="91"/>
      <c r="K752" s="57"/>
      <c r="L752" s="58"/>
      <c r="M752" s="59"/>
      <c r="N752" s="60">
        <f>IF(G752=0,"",G752/F751)</f>
        <v>0.88888888888888884</v>
      </c>
      <c r="O752" s="61">
        <v>20</v>
      </c>
      <c r="P752" s="62">
        <f t="shared" si="74"/>
        <v>1</v>
      </c>
      <c r="Q752" s="62">
        <f t="shared" si="75"/>
        <v>0</v>
      </c>
      <c r="R752" s="25"/>
    </row>
    <row r="753" spans="1:21" ht="15.75" customHeight="1" x14ac:dyDescent="0.25">
      <c r="A753" s="49">
        <v>2401</v>
      </c>
      <c r="B753" s="50"/>
      <c r="C753" s="50"/>
      <c r="D753" s="50"/>
      <c r="E753" s="50"/>
      <c r="F753" s="50"/>
      <c r="G753" s="50"/>
      <c r="H753" s="50">
        <v>16</v>
      </c>
      <c r="I753" s="50"/>
      <c r="J753" s="91"/>
      <c r="K753" s="57"/>
      <c r="L753" s="58"/>
      <c r="M753" s="59"/>
      <c r="N753" s="60">
        <f>IF(H753=0,"",H753/G752)</f>
        <v>1</v>
      </c>
      <c r="O753" s="61">
        <v>20</v>
      </c>
      <c r="P753" s="62">
        <f t="shared" si="74"/>
        <v>1</v>
      </c>
      <c r="Q753" s="62">
        <f t="shared" si="75"/>
        <v>0</v>
      </c>
      <c r="R753" s="25"/>
    </row>
    <row r="754" spans="1:21" ht="15.75" customHeight="1" x14ac:dyDescent="0.25">
      <c r="A754" s="49">
        <v>2402</v>
      </c>
      <c r="B754" s="50"/>
      <c r="C754" s="50"/>
      <c r="D754" s="50"/>
      <c r="E754" s="50"/>
      <c r="F754" s="50"/>
      <c r="G754" s="50"/>
      <c r="H754" s="50"/>
      <c r="I754" s="50">
        <v>16</v>
      </c>
      <c r="J754" s="91">
        <v>2</v>
      </c>
      <c r="K754" s="57"/>
      <c r="L754" s="58"/>
      <c r="M754" s="59"/>
      <c r="N754" s="60">
        <f>IF(I754=0,"",I754/H753)</f>
        <v>1</v>
      </c>
      <c r="O754" s="61">
        <v>20</v>
      </c>
      <c r="P754" s="62">
        <f t="shared" si="74"/>
        <v>1</v>
      </c>
      <c r="Q754" s="62">
        <f t="shared" si="75"/>
        <v>0</v>
      </c>
      <c r="R754" s="25"/>
    </row>
    <row r="755" spans="1:21" ht="15.75" customHeight="1" x14ac:dyDescent="0.25">
      <c r="A755" s="49">
        <v>2501</v>
      </c>
      <c r="B755" s="50"/>
      <c r="C755" s="50"/>
      <c r="D755" s="50"/>
      <c r="E755" s="50"/>
      <c r="F755" s="50"/>
      <c r="G755" s="50"/>
      <c r="H755" s="50"/>
      <c r="I755" s="50">
        <v>16</v>
      </c>
      <c r="J755" s="91">
        <v>12</v>
      </c>
      <c r="K755" s="57"/>
      <c r="L755" s="58"/>
      <c r="M755" s="58"/>
      <c r="N755" s="68"/>
      <c r="O755" s="61">
        <v>17</v>
      </c>
      <c r="P755" s="69"/>
      <c r="Q755" s="68"/>
      <c r="R755" s="25"/>
    </row>
    <row r="756" spans="1:21" ht="15.75" customHeight="1" x14ac:dyDescent="0.25">
      <c r="A756" s="49">
        <v>2502</v>
      </c>
      <c r="B756" s="50"/>
      <c r="C756" s="50"/>
      <c r="D756" s="50"/>
      <c r="E756" s="50"/>
      <c r="F756" s="50"/>
      <c r="G756" s="50"/>
      <c r="H756" s="50"/>
      <c r="I756" s="50"/>
      <c r="J756" s="91"/>
      <c r="K756" s="57"/>
      <c r="L756" s="58"/>
      <c r="M756" s="58"/>
      <c r="N756" s="68"/>
      <c r="O756" s="61"/>
      <c r="P756" s="69"/>
      <c r="Q756" s="68"/>
      <c r="R756" s="25"/>
    </row>
    <row r="757" spans="1:21" ht="15.75" customHeight="1" x14ac:dyDescent="0.25">
      <c r="A757" s="49">
        <v>2601</v>
      </c>
      <c r="B757" s="50"/>
      <c r="C757" s="50"/>
      <c r="D757" s="50"/>
      <c r="E757" s="50"/>
      <c r="F757" s="50"/>
      <c r="G757" s="50"/>
      <c r="H757" s="50"/>
      <c r="I757" s="50"/>
      <c r="J757" s="91"/>
      <c r="K757" s="57"/>
      <c r="L757" s="58"/>
      <c r="M757" s="58"/>
      <c r="N757" s="68"/>
      <c r="O757" s="66"/>
      <c r="P757" s="69"/>
      <c r="Q757" s="68"/>
      <c r="R757" s="25"/>
    </row>
    <row r="758" spans="1:21" ht="15.75" customHeight="1" x14ac:dyDescent="0.25">
      <c r="A758" s="49">
        <v>2602</v>
      </c>
      <c r="B758" s="50"/>
      <c r="C758" s="50"/>
      <c r="D758" s="50"/>
      <c r="E758" s="50"/>
      <c r="F758" s="50"/>
      <c r="G758" s="50"/>
      <c r="H758" s="50"/>
      <c r="I758" s="50"/>
      <c r="J758" s="91"/>
      <c r="K758" s="57"/>
      <c r="L758" s="58"/>
      <c r="M758" s="58"/>
      <c r="N758" s="68"/>
      <c r="O758" s="66"/>
      <c r="P758" s="69"/>
      <c r="Q758" s="68"/>
      <c r="R758" s="25"/>
    </row>
    <row r="759" spans="1:21" ht="15.75" customHeight="1" x14ac:dyDescent="0.25">
      <c r="A759" s="49">
        <v>2701</v>
      </c>
      <c r="B759" s="50"/>
      <c r="C759" s="50"/>
      <c r="D759" s="50"/>
      <c r="E759" s="50"/>
      <c r="F759" s="50"/>
      <c r="G759" s="50"/>
      <c r="H759" s="50"/>
      <c r="I759" s="50"/>
      <c r="J759" s="91"/>
      <c r="K759" s="57"/>
      <c r="L759" s="58"/>
      <c r="M759" s="58"/>
      <c r="N759" s="68"/>
      <c r="O759" s="66"/>
      <c r="P759" s="69"/>
      <c r="Q759" s="68"/>
      <c r="R759" s="25"/>
    </row>
    <row r="760" spans="1:21" ht="15.75" customHeight="1" x14ac:dyDescent="0.25">
      <c r="A760" s="49">
        <v>2702</v>
      </c>
      <c r="B760" s="50"/>
      <c r="C760" s="50"/>
      <c r="D760" s="50"/>
      <c r="E760" s="50"/>
      <c r="F760" s="50"/>
      <c r="G760" s="50"/>
      <c r="H760" s="50"/>
      <c r="I760" s="50"/>
      <c r="J760" s="91"/>
      <c r="K760" s="57"/>
      <c r="L760" s="58"/>
      <c r="M760" s="64"/>
      <c r="N760" s="58"/>
      <c r="O760" s="64"/>
      <c r="P760" s="106"/>
      <c r="Q760" s="68"/>
      <c r="R760" s="25"/>
    </row>
    <row r="761" spans="1:21" ht="15.75" customHeight="1" x14ac:dyDescent="0.25">
      <c r="A761" s="49">
        <v>2801</v>
      </c>
      <c r="B761" s="50"/>
      <c r="C761" s="50"/>
      <c r="D761" s="50"/>
      <c r="E761" s="50"/>
      <c r="F761" s="50"/>
      <c r="G761" s="50"/>
      <c r="H761" s="50"/>
      <c r="I761" s="50"/>
      <c r="J761" s="91"/>
      <c r="K761" s="57"/>
      <c r="L761" s="58"/>
      <c r="M761" s="64"/>
      <c r="N761" s="137" t="s">
        <v>42</v>
      </c>
      <c r="O761" s="72"/>
      <c r="P761" s="73">
        <f>IF(SUM(J753:J760)=0,"",SUM(J753:J760))</f>
        <v>14</v>
      </c>
      <c r="Q761" s="139" t="s">
        <v>10</v>
      </c>
      <c r="R761" s="25"/>
    </row>
    <row r="762" spans="1:21" ht="15.75" customHeight="1" x14ac:dyDescent="0.25">
      <c r="A762" s="49">
        <v>2802</v>
      </c>
      <c r="B762" s="50"/>
      <c r="C762" s="50"/>
      <c r="D762" s="50"/>
      <c r="E762" s="50"/>
      <c r="F762" s="50"/>
      <c r="G762" s="50"/>
      <c r="H762" s="50"/>
      <c r="I762" s="50"/>
      <c r="J762" s="91"/>
      <c r="K762" s="57"/>
      <c r="L762" s="58"/>
      <c r="M762" s="64"/>
      <c r="N762" s="138" t="s">
        <v>43</v>
      </c>
      <c r="O762" s="76" t="str">
        <f>IF(O761/B747=0,"",O761/B747)</f>
        <v/>
      </c>
      <c r="P762" s="77" t="str">
        <f>IF(O761/P761=0,"",O761/P761)</f>
        <v/>
      </c>
      <c r="Q762" s="140" t="s">
        <v>44</v>
      </c>
      <c r="R762" s="25"/>
      <c r="U762" s="115"/>
    </row>
    <row r="763" spans="1:21" ht="15.75" x14ac:dyDescent="0.25">
      <c r="A763" s="49">
        <v>2901</v>
      </c>
      <c r="B763" s="142"/>
      <c r="C763" s="142"/>
      <c r="D763" s="142"/>
      <c r="E763" s="142"/>
      <c r="F763" s="142"/>
      <c r="G763" s="142"/>
      <c r="H763" s="142"/>
      <c r="I763" s="142"/>
      <c r="J763" s="91"/>
      <c r="K763" s="79"/>
      <c r="L763" s="80"/>
      <c r="M763" s="81"/>
      <c r="N763" s="82"/>
      <c r="O763" s="83"/>
      <c r="P763" s="83"/>
      <c r="Q763" s="84"/>
      <c r="R763" s="25"/>
    </row>
    <row r="764" spans="1:21" ht="18" x14ac:dyDescent="0.25">
      <c r="A764" s="31"/>
      <c r="B764" s="182" t="s">
        <v>63</v>
      </c>
      <c r="C764" s="182"/>
      <c r="D764" s="182"/>
      <c r="E764" s="182"/>
      <c r="F764" s="182"/>
      <c r="G764" s="182"/>
      <c r="H764" s="182"/>
      <c r="I764" s="182"/>
      <c r="J764" s="141">
        <f>SUM(J754:J760)</f>
        <v>14</v>
      </c>
      <c r="K764" s="86">
        <f>IF(J754=0,"",J754/B747)</f>
        <v>6.6666666666666666E-2</v>
      </c>
      <c r="L764" s="86">
        <f>IF(J764=0,"",J764/B747)</f>
        <v>0.46666666666666667</v>
      </c>
      <c r="M764" s="86">
        <f>L764-K764</f>
        <v>0.4</v>
      </c>
      <c r="N764" s="1"/>
      <c r="O764" s="25"/>
      <c r="P764" s="26"/>
      <c r="Q764" s="1"/>
      <c r="R764" s="25"/>
    </row>
    <row r="765" spans="1:21" ht="12.75" customHeight="1" x14ac:dyDescent="0.2">
      <c r="K765" s="1"/>
      <c r="L765" s="1"/>
      <c r="N765" s="1"/>
      <c r="O765" s="2"/>
      <c r="P765" s="2"/>
      <c r="Q765" s="1"/>
    </row>
    <row r="766" spans="1:21" ht="12.75" customHeight="1" x14ac:dyDescent="0.2">
      <c r="K766" s="1"/>
      <c r="L766" s="1"/>
      <c r="N766" s="1"/>
      <c r="O766" s="2"/>
      <c r="P766" s="2"/>
      <c r="Q766" s="1"/>
    </row>
    <row r="767" spans="1:21" ht="26.25" x14ac:dyDescent="0.4">
      <c r="A767" s="154"/>
      <c r="B767" s="179" t="s">
        <v>53</v>
      </c>
      <c r="C767" s="179"/>
      <c r="D767" s="179"/>
      <c r="E767" s="179"/>
      <c r="F767" s="179"/>
      <c r="G767" s="179"/>
      <c r="H767" s="179"/>
      <c r="I767" s="179"/>
      <c r="J767" s="153" t="s">
        <v>78</v>
      </c>
      <c r="K767" s="25"/>
      <c r="L767" s="1"/>
      <c r="M767" s="1"/>
      <c r="N767" s="25"/>
      <c r="O767" s="1"/>
      <c r="P767" s="25"/>
      <c r="Q767" s="25"/>
      <c r="R767" s="25"/>
    </row>
    <row r="768" spans="1:21" ht="20.25" x14ac:dyDescent="0.2">
      <c r="A768" s="172" t="s">
        <v>9</v>
      </c>
      <c r="B768" s="173" t="s">
        <v>54</v>
      </c>
      <c r="C768" s="174"/>
      <c r="D768" s="174"/>
      <c r="E768" s="174"/>
      <c r="F768" s="174"/>
      <c r="G768" s="174"/>
      <c r="H768" s="174"/>
      <c r="I768" s="175"/>
      <c r="J768" s="176" t="s">
        <v>10</v>
      </c>
      <c r="K768" s="171" t="s">
        <v>2</v>
      </c>
      <c r="L768" s="171" t="s">
        <v>3</v>
      </c>
      <c r="M768" s="178" t="s">
        <v>4</v>
      </c>
      <c r="N768" s="171" t="s">
        <v>5</v>
      </c>
      <c r="O768" s="169" t="s">
        <v>6</v>
      </c>
      <c r="P768" s="169" t="s">
        <v>7</v>
      </c>
      <c r="Q768" s="171" t="s">
        <v>8</v>
      </c>
      <c r="R768" s="25"/>
    </row>
    <row r="769" spans="1:20" ht="15.75" x14ac:dyDescent="0.25">
      <c r="A769" s="170"/>
      <c r="B769" s="49" t="s">
        <v>55</v>
      </c>
      <c r="C769" s="49" t="s">
        <v>56</v>
      </c>
      <c r="D769" s="49" t="s">
        <v>57</v>
      </c>
      <c r="E769" s="49" t="s">
        <v>58</v>
      </c>
      <c r="F769" s="49" t="s">
        <v>59</v>
      </c>
      <c r="G769" s="49" t="s">
        <v>60</v>
      </c>
      <c r="H769" s="49" t="s">
        <v>61</v>
      </c>
      <c r="I769" s="49" t="s">
        <v>62</v>
      </c>
      <c r="J769" s="177"/>
      <c r="K769" s="170"/>
      <c r="L769" s="170"/>
      <c r="M769" s="170"/>
      <c r="N769" s="170"/>
      <c r="O769" s="170"/>
      <c r="P769" s="170"/>
      <c r="Q769" s="170"/>
      <c r="R769" s="25"/>
    </row>
    <row r="770" spans="1:20" ht="15.75" customHeight="1" x14ac:dyDescent="0.25">
      <c r="A770" s="49">
        <v>2102</v>
      </c>
      <c r="B770" s="50">
        <v>25</v>
      </c>
      <c r="C770" s="50"/>
      <c r="D770" s="50"/>
      <c r="E770" s="50"/>
      <c r="F770" s="50"/>
      <c r="G770" s="50"/>
      <c r="H770" s="50"/>
      <c r="I770" s="50"/>
      <c r="J770" s="91"/>
      <c r="K770" s="51"/>
      <c r="L770" s="52"/>
      <c r="M770" s="53"/>
      <c r="N770" s="54"/>
      <c r="O770" s="55">
        <f>B770</f>
        <v>25</v>
      </c>
      <c r="P770" s="56"/>
      <c r="Q770" s="54"/>
      <c r="R770" s="25"/>
    </row>
    <row r="771" spans="1:20" ht="15.75" customHeight="1" x14ac:dyDescent="0.25">
      <c r="A771" s="49">
        <v>2201</v>
      </c>
      <c r="B771" s="50"/>
      <c r="C771" s="50">
        <v>20</v>
      </c>
      <c r="D771" s="50"/>
      <c r="E771" s="50"/>
      <c r="F771" s="50"/>
      <c r="G771" s="50"/>
      <c r="H771" s="50"/>
      <c r="I771" s="50"/>
      <c r="J771" s="91"/>
      <c r="K771" s="57"/>
      <c r="L771" s="58"/>
      <c r="M771" s="59"/>
      <c r="N771" s="60">
        <f>IF(C771=0,"",C771/B770)</f>
        <v>0.8</v>
      </c>
      <c r="O771" s="61">
        <v>43</v>
      </c>
      <c r="P771" s="62">
        <f t="shared" ref="P771:P777" si="76">IF(O771=0,"",O771/O770)</f>
        <v>1.72</v>
      </c>
      <c r="Q771" s="62">
        <f t="shared" ref="Q771:Q777" si="77">IF(O771=0,"",100%-P771)</f>
        <v>-0.72</v>
      </c>
      <c r="R771" s="25"/>
    </row>
    <row r="772" spans="1:20" ht="15.75" customHeight="1" x14ac:dyDescent="0.25">
      <c r="A772" s="49">
        <v>2202</v>
      </c>
      <c r="B772" s="50"/>
      <c r="C772" s="50"/>
      <c r="D772" s="50">
        <v>18</v>
      </c>
      <c r="E772" s="50"/>
      <c r="F772" s="50"/>
      <c r="G772" s="50"/>
      <c r="H772" s="50"/>
      <c r="I772" s="50"/>
      <c r="J772" s="91"/>
      <c r="K772" s="57"/>
      <c r="L772" s="58"/>
      <c r="M772" s="59"/>
      <c r="N772" s="60">
        <f>IF(D772=0,"",D772/C771)</f>
        <v>0.9</v>
      </c>
      <c r="O772" s="61">
        <v>18</v>
      </c>
      <c r="P772" s="62">
        <f t="shared" si="76"/>
        <v>0.41860465116279072</v>
      </c>
      <c r="Q772" s="62">
        <f t="shared" si="77"/>
        <v>0.58139534883720922</v>
      </c>
      <c r="R772" s="63">
        <f>O772/O770</f>
        <v>0.72</v>
      </c>
    </row>
    <row r="773" spans="1:20" ht="15.75" customHeight="1" x14ac:dyDescent="0.25">
      <c r="A773" s="49">
        <v>2301</v>
      </c>
      <c r="B773" s="50"/>
      <c r="C773" s="50"/>
      <c r="D773" s="50"/>
      <c r="E773" s="50">
        <v>16</v>
      </c>
      <c r="F773" s="50"/>
      <c r="G773" s="50"/>
      <c r="H773" s="50"/>
      <c r="I773" s="50"/>
      <c r="J773" s="91"/>
      <c r="K773" s="57"/>
      <c r="L773" s="58"/>
      <c r="M773" s="59"/>
      <c r="N773" s="60">
        <f>IF(E773=0,"",E773/D772)</f>
        <v>0.88888888888888884</v>
      </c>
      <c r="O773" s="61">
        <v>17</v>
      </c>
      <c r="P773" s="62">
        <f t="shared" si="76"/>
        <v>0.94444444444444442</v>
      </c>
      <c r="Q773" s="62">
        <f t="shared" si="77"/>
        <v>5.555555555555558E-2</v>
      </c>
      <c r="R773" s="25"/>
    </row>
    <row r="774" spans="1:20" ht="15.75" customHeight="1" x14ac:dyDescent="0.25">
      <c r="A774" s="49">
        <v>2302</v>
      </c>
      <c r="B774" s="50"/>
      <c r="C774" s="50"/>
      <c r="D774" s="50"/>
      <c r="E774" s="50"/>
      <c r="F774" s="50">
        <v>12</v>
      </c>
      <c r="G774" s="50"/>
      <c r="H774" s="50"/>
      <c r="I774" s="50"/>
      <c r="J774" s="91"/>
      <c r="K774" s="57"/>
      <c r="L774" s="58"/>
      <c r="M774" s="59"/>
      <c r="N774" s="60">
        <f>IF(F774=0,"",F774/E773)</f>
        <v>0.75</v>
      </c>
      <c r="O774" s="61">
        <v>15</v>
      </c>
      <c r="P774" s="62">
        <f t="shared" si="76"/>
        <v>0.88235294117647056</v>
      </c>
      <c r="Q774" s="62">
        <f t="shared" si="77"/>
        <v>0.11764705882352944</v>
      </c>
      <c r="R774" s="25"/>
    </row>
    <row r="775" spans="1:20" ht="15.75" customHeight="1" x14ac:dyDescent="0.25">
      <c r="A775" s="49">
        <v>2401</v>
      </c>
      <c r="B775" s="50"/>
      <c r="C775" s="50"/>
      <c r="D775" s="50"/>
      <c r="E775" s="50"/>
      <c r="F775" s="50"/>
      <c r="G775" s="50">
        <v>11</v>
      </c>
      <c r="H775" s="50"/>
      <c r="I775" s="50"/>
      <c r="J775" s="91"/>
      <c r="K775" s="57"/>
      <c r="L775" s="58"/>
      <c r="M775" s="59"/>
      <c r="N775" s="60">
        <f>IF(G775=0,"",G775/F774)</f>
        <v>0.91666666666666663</v>
      </c>
      <c r="O775" s="61">
        <v>15</v>
      </c>
      <c r="P775" s="62">
        <f t="shared" si="76"/>
        <v>1</v>
      </c>
      <c r="Q775" s="62">
        <f t="shared" si="77"/>
        <v>0</v>
      </c>
      <c r="R775" s="25"/>
    </row>
    <row r="776" spans="1:20" ht="15.75" customHeight="1" x14ac:dyDescent="0.25">
      <c r="A776" s="49">
        <v>2402</v>
      </c>
      <c r="B776" s="50"/>
      <c r="C776" s="50"/>
      <c r="D776" s="50"/>
      <c r="E776" s="50"/>
      <c r="F776" s="50"/>
      <c r="G776" s="50"/>
      <c r="H776" s="50">
        <v>11</v>
      </c>
      <c r="I776" s="50"/>
      <c r="J776" s="91"/>
      <c r="K776" s="57"/>
      <c r="L776" s="58"/>
      <c r="M776" s="59"/>
      <c r="N776" s="60">
        <f>IF(H776=0,"",H776/G775)</f>
        <v>1</v>
      </c>
      <c r="O776" s="61">
        <v>15</v>
      </c>
      <c r="P776" s="62">
        <f t="shared" si="76"/>
        <v>1</v>
      </c>
      <c r="Q776" s="62">
        <f t="shared" si="77"/>
        <v>0</v>
      </c>
      <c r="R776" s="25"/>
    </row>
    <row r="777" spans="1:20" ht="15.75" customHeight="1" x14ac:dyDescent="0.25">
      <c r="A777" s="49">
        <v>2501</v>
      </c>
      <c r="B777" s="50"/>
      <c r="C777" s="50"/>
      <c r="D777" s="50"/>
      <c r="E777" s="50"/>
      <c r="F777" s="50"/>
      <c r="G777" s="50"/>
      <c r="H777" s="50"/>
      <c r="I777" s="50">
        <v>7</v>
      </c>
      <c r="J777" s="91">
        <v>6</v>
      </c>
      <c r="K777" s="57"/>
      <c r="L777" s="58"/>
      <c r="M777" s="59"/>
      <c r="N777" s="60">
        <f>IF(I777=0,"",I777/H776)</f>
        <v>0.63636363636363635</v>
      </c>
      <c r="O777" s="61">
        <v>16</v>
      </c>
      <c r="P777" s="121">
        <f t="shared" si="76"/>
        <v>1.0666666666666667</v>
      </c>
      <c r="Q777" s="121">
        <f t="shared" si="77"/>
        <v>-6.6666666666666652E-2</v>
      </c>
      <c r="R777" s="25"/>
      <c r="T777" s="136"/>
    </row>
    <row r="778" spans="1:20" ht="15.75" customHeight="1" x14ac:dyDescent="0.25">
      <c r="A778" s="49">
        <v>2502</v>
      </c>
      <c r="B778" s="50"/>
      <c r="C778" s="50"/>
      <c r="D778" s="50"/>
      <c r="E778" s="50"/>
      <c r="F778" s="50"/>
      <c r="G778" s="50"/>
      <c r="H778" s="50"/>
      <c r="I778" s="50"/>
      <c r="J778" s="91"/>
      <c r="K778" s="57"/>
      <c r="L778" s="58"/>
      <c r="M778" s="58"/>
      <c r="N778" s="68"/>
      <c r="O778" s="61"/>
      <c r="P778" s="69"/>
      <c r="Q778" s="68"/>
      <c r="R778" s="25"/>
      <c r="T778" s="136"/>
    </row>
    <row r="779" spans="1:20" ht="15.75" customHeight="1" x14ac:dyDescent="0.25">
      <c r="A779" s="49">
        <v>2601</v>
      </c>
      <c r="B779" s="50"/>
      <c r="C779" s="50"/>
      <c r="D779" s="50"/>
      <c r="E779" s="50"/>
      <c r="F779" s="50"/>
      <c r="G779" s="50"/>
      <c r="H779" s="50"/>
      <c r="I779" s="50"/>
      <c r="J779" s="91"/>
      <c r="K779" s="57"/>
      <c r="L779" s="58"/>
      <c r="M779" s="58"/>
      <c r="N779" s="68"/>
      <c r="O779" s="61"/>
      <c r="P779" s="69"/>
      <c r="Q779" s="68"/>
      <c r="R779" s="25"/>
    </row>
    <row r="780" spans="1:20" ht="15.75" customHeight="1" x14ac:dyDescent="0.25">
      <c r="A780" s="49">
        <v>2602</v>
      </c>
      <c r="B780" s="50"/>
      <c r="C780" s="50"/>
      <c r="D780" s="50"/>
      <c r="E780" s="50"/>
      <c r="F780" s="50"/>
      <c r="G780" s="50"/>
      <c r="H780" s="50"/>
      <c r="I780" s="50"/>
      <c r="J780" s="91"/>
      <c r="K780" s="57"/>
      <c r="L780" s="58"/>
      <c r="M780" s="58"/>
      <c r="N780" s="68"/>
      <c r="O780" s="66"/>
      <c r="P780" s="69"/>
      <c r="Q780" s="68"/>
      <c r="R780" s="25"/>
    </row>
    <row r="781" spans="1:20" ht="15.75" customHeight="1" x14ac:dyDescent="0.25">
      <c r="A781" s="49">
        <v>2701</v>
      </c>
      <c r="B781" s="50"/>
      <c r="C781" s="50"/>
      <c r="D781" s="50"/>
      <c r="E781" s="50"/>
      <c r="F781" s="50"/>
      <c r="G781" s="50"/>
      <c r="H781" s="50"/>
      <c r="I781" s="50"/>
      <c r="J781" s="91"/>
      <c r="K781" s="57"/>
      <c r="L781" s="58"/>
      <c r="M781" s="58"/>
      <c r="N781" s="68"/>
      <c r="O781" s="66"/>
      <c r="P781" s="69"/>
      <c r="Q781" s="68"/>
      <c r="R781" s="25"/>
    </row>
    <row r="782" spans="1:20" ht="15.75" customHeight="1" x14ac:dyDescent="0.25">
      <c r="A782" s="49">
        <v>2702</v>
      </c>
      <c r="B782" s="50"/>
      <c r="C782" s="50"/>
      <c r="D782" s="50"/>
      <c r="E782" s="50"/>
      <c r="F782" s="50"/>
      <c r="G782" s="50"/>
      <c r="H782" s="50"/>
      <c r="I782" s="50"/>
      <c r="J782" s="91"/>
      <c r="K782" s="57"/>
      <c r="L782" s="58"/>
      <c r="M782" s="58"/>
      <c r="N782" s="68"/>
      <c r="O782" s="66"/>
      <c r="P782" s="69"/>
      <c r="Q782" s="68"/>
      <c r="R782" s="25"/>
    </row>
    <row r="783" spans="1:20" ht="15.75" customHeight="1" x14ac:dyDescent="0.25">
      <c r="A783" s="49">
        <v>2801</v>
      </c>
      <c r="B783" s="50"/>
      <c r="C783" s="50"/>
      <c r="D783" s="50"/>
      <c r="E783" s="50"/>
      <c r="F783" s="50"/>
      <c r="G783" s="50"/>
      <c r="H783" s="50"/>
      <c r="I783" s="50"/>
      <c r="J783" s="91"/>
      <c r="K783" s="57"/>
      <c r="L783" s="58"/>
      <c r="M783" s="64"/>
      <c r="N783" s="58"/>
      <c r="O783" s="64"/>
      <c r="P783" s="106"/>
      <c r="Q783" s="68"/>
      <c r="R783" s="25"/>
    </row>
    <row r="784" spans="1:20" ht="15.75" customHeight="1" x14ac:dyDescent="0.25">
      <c r="A784" s="49">
        <v>2802</v>
      </c>
      <c r="B784" s="50"/>
      <c r="C784" s="50"/>
      <c r="D784" s="50"/>
      <c r="E784" s="50"/>
      <c r="F784" s="50"/>
      <c r="G784" s="50"/>
      <c r="H784" s="50"/>
      <c r="I784" s="50"/>
      <c r="J784" s="91"/>
      <c r="K784" s="57"/>
      <c r="L784" s="58"/>
      <c r="M784" s="64"/>
      <c r="N784" s="137" t="s">
        <v>42</v>
      </c>
      <c r="O784" s="72">
        <v>19</v>
      </c>
      <c r="P784" s="73">
        <f>IF(SUM(J776:J783)=0,"",SUM(J776:J783))</f>
        <v>6</v>
      </c>
      <c r="Q784" s="139" t="s">
        <v>10</v>
      </c>
      <c r="R784" s="25"/>
    </row>
    <row r="785" spans="1:20" ht="15.75" x14ac:dyDescent="0.25">
      <c r="A785" s="49">
        <v>2901</v>
      </c>
      <c r="B785" s="50"/>
      <c r="C785" s="50"/>
      <c r="D785" s="50"/>
      <c r="E785" s="50"/>
      <c r="F785" s="50"/>
      <c r="G785" s="50"/>
      <c r="H785" s="50"/>
      <c r="I785" s="50"/>
      <c r="J785" s="91"/>
      <c r="K785" s="57"/>
      <c r="L785" s="58"/>
      <c r="M785" s="64"/>
      <c r="N785" s="138" t="s">
        <v>43</v>
      </c>
      <c r="O785" s="76">
        <f>IF(O784/B770=0,"",O784/B770)</f>
        <v>0.76</v>
      </c>
      <c r="P785" s="77">
        <f>IF(O784/P784=0,"",O784/P784)</f>
        <v>3.1666666666666665</v>
      </c>
      <c r="Q785" s="140" t="s">
        <v>44</v>
      </c>
      <c r="R785" s="25"/>
    </row>
    <row r="786" spans="1:20" ht="15.75" x14ac:dyDescent="0.25">
      <c r="A786" s="49">
        <v>2902</v>
      </c>
      <c r="B786" s="142"/>
      <c r="C786" s="142"/>
      <c r="D786" s="142"/>
      <c r="E786" s="142"/>
      <c r="F786" s="142"/>
      <c r="G786" s="142"/>
      <c r="H786" s="142"/>
      <c r="I786" s="142"/>
      <c r="J786" s="91"/>
      <c r="K786" s="79"/>
      <c r="L786" s="80"/>
      <c r="M786" s="81"/>
      <c r="N786" s="82"/>
      <c r="O786" s="83"/>
      <c r="P786" s="83"/>
      <c r="Q786" s="84"/>
      <c r="R786" s="25"/>
    </row>
    <row r="787" spans="1:20" ht="18" customHeight="1" x14ac:dyDescent="0.25">
      <c r="A787" s="31"/>
      <c r="B787" s="182" t="s">
        <v>63</v>
      </c>
      <c r="C787" s="182"/>
      <c r="D787" s="182"/>
      <c r="E787" s="182"/>
      <c r="F787" s="182"/>
      <c r="G787" s="182"/>
      <c r="H787" s="182"/>
      <c r="I787" s="182"/>
      <c r="J787" s="141">
        <f>SUM(J777:J783)</f>
        <v>6</v>
      </c>
      <c r="K787" s="86">
        <f>IF(J777=0,"",J777/B770)</f>
        <v>0.24</v>
      </c>
      <c r="L787" s="86">
        <f>IF(J787=0,"",J787/B770)</f>
        <v>0.24</v>
      </c>
      <c r="M787" s="86">
        <f>L787-K787</f>
        <v>0</v>
      </c>
      <c r="N787" s="1"/>
      <c r="O787" s="25"/>
      <c r="P787" s="26"/>
      <c r="Q787" s="1"/>
      <c r="R787" s="25"/>
    </row>
    <row r="788" spans="1:20" ht="12.75" customHeight="1" x14ac:dyDescent="0.2">
      <c r="K788" s="1"/>
      <c r="L788" s="1"/>
      <c r="N788" s="1"/>
      <c r="O788" s="2"/>
      <c r="P788" s="2"/>
      <c r="Q788" s="1"/>
    </row>
    <row r="789" spans="1:20" ht="12.75" customHeight="1" x14ac:dyDescent="0.2">
      <c r="K789" s="1"/>
      <c r="L789" s="1"/>
      <c r="N789" s="1"/>
      <c r="O789" s="2"/>
      <c r="P789" s="2"/>
      <c r="Q789" s="1"/>
    </row>
    <row r="790" spans="1:20" ht="26.25" customHeight="1" x14ac:dyDescent="0.4">
      <c r="A790" s="154"/>
      <c r="B790" s="179" t="s">
        <v>53</v>
      </c>
      <c r="C790" s="179"/>
      <c r="D790" s="179"/>
      <c r="E790" s="179"/>
      <c r="F790" s="179"/>
      <c r="G790" s="179"/>
      <c r="H790" s="179"/>
      <c r="I790" s="179"/>
      <c r="J790" s="153" t="s">
        <v>79</v>
      </c>
      <c r="K790" s="25"/>
      <c r="L790" s="1"/>
      <c r="M790" s="1"/>
      <c r="N790" s="25"/>
      <c r="O790" s="1"/>
      <c r="P790" s="25"/>
      <c r="Q790" s="25"/>
      <c r="R790" s="25"/>
    </row>
    <row r="791" spans="1:20" ht="20.25" customHeight="1" x14ac:dyDescent="0.2">
      <c r="A791" s="172" t="s">
        <v>9</v>
      </c>
      <c r="B791" s="173" t="s">
        <v>54</v>
      </c>
      <c r="C791" s="174"/>
      <c r="D791" s="174"/>
      <c r="E791" s="174"/>
      <c r="F791" s="174"/>
      <c r="G791" s="174"/>
      <c r="H791" s="174"/>
      <c r="I791" s="175"/>
      <c r="J791" s="176" t="s">
        <v>10</v>
      </c>
      <c r="K791" s="171" t="s">
        <v>2</v>
      </c>
      <c r="L791" s="171" t="s">
        <v>3</v>
      </c>
      <c r="M791" s="178" t="s">
        <v>4</v>
      </c>
      <c r="N791" s="171" t="s">
        <v>5</v>
      </c>
      <c r="O791" s="169" t="s">
        <v>6</v>
      </c>
      <c r="P791" s="169" t="s">
        <v>7</v>
      </c>
      <c r="Q791" s="171" t="s">
        <v>8</v>
      </c>
      <c r="R791" s="25"/>
    </row>
    <row r="792" spans="1:20" ht="15.75" x14ac:dyDescent="0.25">
      <c r="A792" s="170"/>
      <c r="B792" s="49" t="s">
        <v>55</v>
      </c>
      <c r="C792" s="49" t="s">
        <v>56</v>
      </c>
      <c r="D792" s="49" t="s">
        <v>57</v>
      </c>
      <c r="E792" s="49" t="s">
        <v>58</v>
      </c>
      <c r="F792" s="49" t="s">
        <v>59</v>
      </c>
      <c r="G792" s="49" t="s">
        <v>60</v>
      </c>
      <c r="H792" s="49" t="s">
        <v>61</v>
      </c>
      <c r="I792" s="49" t="s">
        <v>62</v>
      </c>
      <c r="J792" s="177"/>
      <c r="K792" s="170"/>
      <c r="L792" s="170"/>
      <c r="M792" s="170"/>
      <c r="N792" s="170"/>
      <c r="O792" s="170"/>
      <c r="P792" s="170"/>
      <c r="Q792" s="170"/>
      <c r="R792" s="25"/>
    </row>
    <row r="793" spans="1:20" ht="15.75" customHeight="1" x14ac:dyDescent="0.25">
      <c r="A793" s="49">
        <v>2201</v>
      </c>
      <c r="B793" s="50">
        <v>18</v>
      </c>
      <c r="C793" s="50"/>
      <c r="D793" s="50"/>
      <c r="E793" s="50"/>
      <c r="F793" s="50"/>
      <c r="G793" s="50"/>
      <c r="H793" s="50"/>
      <c r="I793" s="50"/>
      <c r="J793" s="91"/>
      <c r="K793" s="51"/>
      <c r="L793" s="52"/>
      <c r="M793" s="53"/>
      <c r="N793" s="54"/>
      <c r="O793" s="55">
        <f>B793</f>
        <v>18</v>
      </c>
      <c r="P793" s="56"/>
      <c r="Q793" s="54"/>
      <c r="R793" s="25"/>
    </row>
    <row r="794" spans="1:20" ht="15.75" customHeight="1" x14ac:dyDescent="0.25">
      <c r="A794" s="49">
        <v>2202</v>
      </c>
      <c r="B794" s="50"/>
      <c r="C794" s="50">
        <v>15</v>
      </c>
      <c r="D794" s="50"/>
      <c r="E794" s="50"/>
      <c r="F794" s="50"/>
      <c r="G794" s="50"/>
      <c r="H794" s="50"/>
      <c r="I794" s="50"/>
      <c r="J794" s="91"/>
      <c r="K794" s="57"/>
      <c r="L794" s="58"/>
      <c r="M794" s="59"/>
      <c r="N794" s="60">
        <f>IF(C794=0,"",C794/B793)</f>
        <v>0.83333333333333337</v>
      </c>
      <c r="O794" s="61">
        <v>17</v>
      </c>
      <c r="P794" s="62">
        <f t="shared" ref="P794:P800" si="78">IF(O794=0,"",O794/O793)</f>
        <v>0.94444444444444442</v>
      </c>
      <c r="Q794" s="62">
        <f t="shared" ref="Q794:Q800" si="79">IF(O794=0,"",100%-P794)</f>
        <v>5.555555555555558E-2</v>
      </c>
      <c r="R794" s="25"/>
    </row>
    <row r="795" spans="1:20" ht="15.75" customHeight="1" x14ac:dyDescent="0.25">
      <c r="A795" s="49">
        <v>2301</v>
      </c>
      <c r="B795" s="50"/>
      <c r="C795" s="50"/>
      <c r="D795" s="50">
        <v>14</v>
      </c>
      <c r="E795" s="50"/>
      <c r="F795" s="50"/>
      <c r="G795" s="50"/>
      <c r="H795" s="50"/>
      <c r="I795" s="50"/>
      <c r="J795" s="91"/>
      <c r="K795" s="57"/>
      <c r="L795" s="58"/>
      <c r="M795" s="59"/>
      <c r="N795" s="60">
        <f>IF(D795=0,"",D795/C794)</f>
        <v>0.93333333333333335</v>
      </c>
      <c r="O795" s="61">
        <v>14</v>
      </c>
      <c r="P795" s="62">
        <f t="shared" si="78"/>
        <v>0.82352941176470584</v>
      </c>
      <c r="Q795" s="62">
        <f t="shared" si="79"/>
        <v>0.17647058823529416</v>
      </c>
      <c r="R795" s="63">
        <f>O795/O793</f>
        <v>0.77777777777777779</v>
      </c>
    </row>
    <row r="796" spans="1:20" ht="15.75" customHeight="1" x14ac:dyDescent="0.25">
      <c r="A796" s="49">
        <v>2302</v>
      </c>
      <c r="B796" s="50"/>
      <c r="C796" s="50"/>
      <c r="D796" s="50"/>
      <c r="E796" s="50">
        <v>7</v>
      </c>
      <c r="F796" s="50"/>
      <c r="G796" s="50"/>
      <c r="H796" s="50"/>
      <c r="I796" s="50"/>
      <c r="J796" s="91"/>
      <c r="K796" s="57"/>
      <c r="L796" s="58"/>
      <c r="M796" s="59"/>
      <c r="N796" s="60">
        <f>IF(E796=0,"",E796/D795)</f>
        <v>0.5</v>
      </c>
      <c r="O796" s="61">
        <v>7</v>
      </c>
      <c r="P796" s="62">
        <f t="shared" si="78"/>
        <v>0.5</v>
      </c>
      <c r="Q796" s="62">
        <f t="shared" si="79"/>
        <v>0.5</v>
      </c>
      <c r="R796" s="25"/>
    </row>
    <row r="797" spans="1:20" ht="15.75" customHeight="1" x14ac:dyDescent="0.25">
      <c r="A797" s="49">
        <v>2401</v>
      </c>
      <c r="B797" s="50"/>
      <c r="C797" s="50"/>
      <c r="D797" s="50"/>
      <c r="E797" s="50"/>
      <c r="F797" s="50">
        <v>5</v>
      </c>
      <c r="G797" s="50"/>
      <c r="H797" s="50"/>
      <c r="I797" s="50"/>
      <c r="J797" s="91"/>
      <c r="K797" s="57"/>
      <c r="L797" s="58"/>
      <c r="M797" s="59"/>
      <c r="N797" s="60">
        <f>IF(F797=0,"",F797/E796)</f>
        <v>0.7142857142857143</v>
      </c>
      <c r="O797" s="61">
        <v>7</v>
      </c>
      <c r="P797" s="62">
        <f t="shared" si="78"/>
        <v>1</v>
      </c>
      <c r="Q797" s="62">
        <f t="shared" si="79"/>
        <v>0</v>
      </c>
      <c r="R797" s="165"/>
      <c r="S797" s="166"/>
      <c r="T797" s="166"/>
    </row>
    <row r="798" spans="1:20" ht="15.75" customHeight="1" x14ac:dyDescent="0.25">
      <c r="A798" s="49">
        <v>2402</v>
      </c>
      <c r="B798" s="50"/>
      <c r="C798" s="50"/>
      <c r="D798" s="50"/>
      <c r="E798" s="50"/>
      <c r="F798" s="50"/>
      <c r="G798" s="50">
        <v>5</v>
      </c>
      <c r="H798" s="50"/>
      <c r="I798" s="50"/>
      <c r="J798" s="91"/>
      <c r="K798" s="57"/>
      <c r="L798" s="58"/>
      <c r="M798" s="59"/>
      <c r="N798" s="60">
        <f>IF(G798=0,"",G798/F797)</f>
        <v>1</v>
      </c>
      <c r="O798" s="61">
        <v>10</v>
      </c>
      <c r="P798" s="121">
        <f t="shared" si="78"/>
        <v>1.4285714285714286</v>
      </c>
      <c r="Q798" s="121">
        <f t="shared" si="79"/>
        <v>-0.4285714285714286</v>
      </c>
      <c r="R798" s="25"/>
    </row>
    <row r="799" spans="1:20" ht="15.75" customHeight="1" x14ac:dyDescent="0.25">
      <c r="A799" s="49">
        <v>2501</v>
      </c>
      <c r="B799" s="50"/>
      <c r="C799" s="50"/>
      <c r="D799" s="50"/>
      <c r="E799" s="50"/>
      <c r="F799" s="50"/>
      <c r="G799" s="50"/>
      <c r="H799" s="50">
        <v>4</v>
      </c>
      <c r="I799" s="50"/>
      <c r="J799" s="91"/>
      <c r="K799" s="57"/>
      <c r="L799" s="58"/>
      <c r="M799" s="59"/>
      <c r="N799" s="60">
        <f>IF(H799=0,"",H799/G798)</f>
        <v>0.8</v>
      </c>
      <c r="O799" s="61">
        <v>10</v>
      </c>
      <c r="P799" s="62">
        <f t="shared" si="78"/>
        <v>1</v>
      </c>
      <c r="Q799" s="62">
        <f t="shared" si="79"/>
        <v>0</v>
      </c>
      <c r="R799" s="25"/>
    </row>
    <row r="800" spans="1:20" ht="15.75" customHeight="1" x14ac:dyDescent="0.25">
      <c r="A800" s="49">
        <v>2502</v>
      </c>
      <c r="B800" s="50"/>
      <c r="C800" s="50"/>
      <c r="D800" s="50"/>
      <c r="E800" s="50"/>
      <c r="F800" s="50"/>
      <c r="G800" s="50"/>
      <c r="H800" s="50"/>
      <c r="I800" s="50"/>
      <c r="J800" s="91"/>
      <c r="K800" s="57"/>
      <c r="L800" s="58"/>
      <c r="M800" s="59"/>
      <c r="N800" s="60" t="str">
        <f>IF(I800=0,"",I800/H799)</f>
        <v/>
      </c>
      <c r="O800" s="61"/>
      <c r="P800" s="62" t="str">
        <f t="shared" si="78"/>
        <v/>
      </c>
      <c r="Q800" s="62" t="str">
        <f t="shared" si="79"/>
        <v/>
      </c>
      <c r="R800" s="25"/>
    </row>
    <row r="801" spans="1:18" ht="15.75" customHeight="1" x14ac:dyDescent="0.25">
      <c r="A801" s="49">
        <v>2601</v>
      </c>
      <c r="B801" s="50"/>
      <c r="C801" s="50"/>
      <c r="D801" s="50"/>
      <c r="E801" s="50"/>
      <c r="F801" s="50"/>
      <c r="G801" s="50"/>
      <c r="H801" s="50"/>
      <c r="I801" s="50"/>
      <c r="J801" s="91"/>
      <c r="K801" s="57"/>
      <c r="L801" s="58"/>
      <c r="M801" s="58"/>
      <c r="N801" s="68"/>
      <c r="O801" s="61"/>
      <c r="P801" s="69"/>
      <c r="Q801" s="68"/>
      <c r="R801" s="25"/>
    </row>
    <row r="802" spans="1:18" ht="15.75" customHeight="1" x14ac:dyDescent="0.25">
      <c r="A802" s="49">
        <v>2602</v>
      </c>
      <c r="B802" s="50"/>
      <c r="C802" s="50"/>
      <c r="D802" s="50"/>
      <c r="E802" s="50"/>
      <c r="F802" s="50"/>
      <c r="G802" s="50"/>
      <c r="H802" s="50"/>
      <c r="I802" s="50"/>
      <c r="J802" s="91"/>
      <c r="K802" s="57"/>
      <c r="L802" s="58"/>
      <c r="M802" s="58"/>
      <c r="N802" s="68"/>
      <c r="O802" s="61"/>
      <c r="P802" s="69"/>
      <c r="Q802" s="68"/>
      <c r="R802" s="25"/>
    </row>
    <row r="803" spans="1:18" ht="15.75" customHeight="1" x14ac:dyDescent="0.25">
      <c r="A803" s="49">
        <v>2701</v>
      </c>
      <c r="B803" s="50"/>
      <c r="C803" s="50"/>
      <c r="D803" s="50"/>
      <c r="E803" s="50"/>
      <c r="F803" s="50"/>
      <c r="G803" s="50"/>
      <c r="H803" s="50"/>
      <c r="I803" s="50"/>
      <c r="J803" s="91"/>
      <c r="K803" s="57"/>
      <c r="L803" s="58"/>
      <c r="M803" s="58"/>
      <c r="N803" s="68"/>
      <c r="O803" s="66"/>
      <c r="P803" s="69"/>
      <c r="Q803" s="68"/>
      <c r="R803" s="25"/>
    </row>
    <row r="804" spans="1:18" ht="15.75" customHeight="1" x14ac:dyDescent="0.25">
      <c r="A804" s="49">
        <v>2702</v>
      </c>
      <c r="B804" s="50"/>
      <c r="C804" s="50"/>
      <c r="D804" s="50"/>
      <c r="E804" s="50"/>
      <c r="F804" s="50"/>
      <c r="G804" s="50"/>
      <c r="H804" s="50"/>
      <c r="I804" s="50"/>
      <c r="J804" s="91"/>
      <c r="K804" s="57"/>
      <c r="L804" s="58"/>
      <c r="M804" s="58"/>
      <c r="N804" s="68"/>
      <c r="O804" s="66"/>
      <c r="P804" s="69"/>
      <c r="Q804" s="68"/>
      <c r="R804" s="25"/>
    </row>
    <row r="805" spans="1:18" ht="15.75" customHeight="1" x14ac:dyDescent="0.25">
      <c r="A805" s="49">
        <v>2801</v>
      </c>
      <c r="B805" s="50"/>
      <c r="C805" s="50"/>
      <c r="D805" s="50"/>
      <c r="E805" s="50"/>
      <c r="F805" s="50"/>
      <c r="G805" s="50"/>
      <c r="H805" s="50"/>
      <c r="I805" s="50"/>
      <c r="J805" s="91"/>
      <c r="K805" s="57"/>
      <c r="L805" s="58"/>
      <c r="M805" s="58"/>
      <c r="N805" s="68"/>
      <c r="O805" s="66"/>
      <c r="P805" s="69"/>
      <c r="Q805" s="68"/>
      <c r="R805" s="25"/>
    </row>
    <row r="806" spans="1:18" ht="15.75" customHeight="1" x14ac:dyDescent="0.25">
      <c r="A806" s="49">
        <v>2802</v>
      </c>
      <c r="B806" s="50"/>
      <c r="C806" s="50"/>
      <c r="D806" s="50"/>
      <c r="E806" s="50"/>
      <c r="F806" s="50"/>
      <c r="G806" s="50"/>
      <c r="H806" s="50"/>
      <c r="I806" s="50"/>
      <c r="J806" s="91"/>
      <c r="K806" s="57"/>
      <c r="L806" s="58"/>
      <c r="M806" s="64"/>
      <c r="N806" s="58"/>
      <c r="O806" s="64"/>
      <c r="P806" s="106"/>
      <c r="Q806" s="68"/>
      <c r="R806" s="25"/>
    </row>
    <row r="807" spans="1:18" ht="15.75" customHeight="1" x14ac:dyDescent="0.25">
      <c r="A807" s="49">
        <v>2901</v>
      </c>
      <c r="B807" s="50"/>
      <c r="C807" s="50"/>
      <c r="D807" s="50"/>
      <c r="E807" s="50"/>
      <c r="F807" s="50"/>
      <c r="G807" s="50"/>
      <c r="H807" s="50"/>
      <c r="I807" s="50"/>
      <c r="J807" s="91"/>
      <c r="K807" s="57"/>
      <c r="L807" s="58"/>
      <c r="M807" s="64"/>
      <c r="N807" s="137" t="s">
        <v>42</v>
      </c>
      <c r="O807" s="72"/>
      <c r="P807" s="73" t="str">
        <f>IF(SUM(J799:J806)=0,"",SUM(J799:J806))</f>
        <v/>
      </c>
      <c r="Q807" s="139" t="s">
        <v>10</v>
      </c>
      <c r="R807" s="25"/>
    </row>
    <row r="808" spans="1:18" ht="15.75" customHeight="1" x14ac:dyDescent="0.25">
      <c r="A808" s="49">
        <v>2902</v>
      </c>
      <c r="B808" s="50"/>
      <c r="C808" s="50"/>
      <c r="D808" s="50"/>
      <c r="E808" s="50"/>
      <c r="F808" s="50"/>
      <c r="G808" s="50"/>
      <c r="H808" s="50"/>
      <c r="I808" s="50"/>
      <c r="J808" s="91"/>
      <c r="K808" s="57"/>
      <c r="L808" s="58"/>
      <c r="M808" s="64"/>
      <c r="N808" s="138" t="s">
        <v>43</v>
      </c>
      <c r="O808" s="76" t="str">
        <f>IF(O807/B793=0,"",O807/B793)</f>
        <v/>
      </c>
      <c r="P808" s="77" t="e">
        <f>IF(O807/P807=0,"",O807/P807)</f>
        <v>#VALUE!</v>
      </c>
      <c r="Q808" s="140" t="s">
        <v>44</v>
      </c>
      <c r="R808" s="25"/>
    </row>
    <row r="809" spans="1:18" ht="15.75" customHeight="1" x14ac:dyDescent="0.25">
      <c r="A809" s="49">
        <v>3001</v>
      </c>
      <c r="B809" s="142"/>
      <c r="C809" s="142"/>
      <c r="D809" s="142"/>
      <c r="E809" s="142"/>
      <c r="F809" s="142"/>
      <c r="G809" s="142"/>
      <c r="H809" s="142"/>
      <c r="I809" s="142"/>
      <c r="J809" s="91"/>
      <c r="K809" s="79"/>
      <c r="L809" s="80"/>
      <c r="M809" s="81"/>
      <c r="N809" s="82"/>
      <c r="O809" s="83"/>
      <c r="P809" s="83"/>
      <c r="Q809" s="84"/>
      <c r="R809" s="25"/>
    </row>
    <row r="810" spans="1:18" ht="18" customHeight="1" x14ac:dyDescent="0.25">
      <c r="A810" s="31"/>
      <c r="B810" s="182" t="s">
        <v>63</v>
      </c>
      <c r="C810" s="182"/>
      <c r="D810" s="182"/>
      <c r="E810" s="182"/>
      <c r="F810" s="182"/>
      <c r="G810" s="182"/>
      <c r="H810" s="182"/>
      <c r="I810" s="182"/>
      <c r="J810" s="141">
        <f>SUM(J802:J806)</f>
        <v>0</v>
      </c>
      <c r="K810" s="86" t="str">
        <f>IF(J802=0,"",J802/B793)</f>
        <v/>
      </c>
      <c r="L810" s="86" t="str">
        <f>IF(J810=0,"",J810/B793)</f>
        <v/>
      </c>
      <c r="M810" s="86"/>
      <c r="N810" s="1"/>
      <c r="O810" s="25"/>
      <c r="P810" s="26"/>
      <c r="Q810" s="1"/>
      <c r="R810" s="25"/>
    </row>
    <row r="811" spans="1:18" ht="12.75" customHeight="1" x14ac:dyDescent="0.25">
      <c r="A811" s="31"/>
      <c r="B811" s="25"/>
      <c r="C811" s="92"/>
      <c r="D811" s="92"/>
      <c r="E811" s="92"/>
      <c r="F811" s="92"/>
      <c r="G811" s="92"/>
      <c r="H811" s="92"/>
      <c r="I811" s="92"/>
      <c r="J811" s="93"/>
      <c r="K811" s="94"/>
      <c r="L811" s="94"/>
      <c r="M811" s="94"/>
      <c r="N811" s="1"/>
      <c r="O811" s="25"/>
      <c r="P811" s="26"/>
      <c r="Q811" s="1"/>
      <c r="R811" s="25"/>
    </row>
    <row r="812" spans="1:18" ht="12.75" customHeight="1" x14ac:dyDescent="0.25">
      <c r="A812" s="31"/>
      <c r="B812" s="25"/>
      <c r="C812" s="92"/>
      <c r="D812" s="92"/>
      <c r="E812" s="92"/>
      <c r="F812" s="92"/>
      <c r="G812" s="92"/>
      <c r="H812" s="92"/>
      <c r="I812" s="92"/>
      <c r="J812" s="93"/>
      <c r="K812" s="94"/>
      <c r="L812" s="94"/>
      <c r="M812" s="94"/>
      <c r="N812" s="1"/>
      <c r="O812" s="25"/>
      <c r="P812" s="26"/>
      <c r="Q812" s="1"/>
      <c r="R812" s="25"/>
    </row>
    <row r="813" spans="1:18" ht="26.25" x14ac:dyDescent="0.4">
      <c r="A813" s="154"/>
      <c r="B813" s="179" t="s">
        <v>53</v>
      </c>
      <c r="C813" s="179"/>
      <c r="D813" s="179"/>
      <c r="E813" s="179"/>
      <c r="F813" s="179"/>
      <c r="G813" s="179"/>
      <c r="H813" s="179"/>
      <c r="I813" s="179"/>
      <c r="J813" s="153" t="s">
        <v>80</v>
      </c>
      <c r="K813" s="25"/>
      <c r="L813" s="1"/>
      <c r="M813" s="1"/>
      <c r="N813" s="25"/>
      <c r="O813" s="1"/>
      <c r="P813" s="25"/>
      <c r="Q813" s="25"/>
      <c r="R813" s="25"/>
    </row>
    <row r="814" spans="1:18" ht="20.25" x14ac:dyDescent="0.2">
      <c r="A814" s="172" t="s">
        <v>9</v>
      </c>
      <c r="B814" s="173" t="s">
        <v>54</v>
      </c>
      <c r="C814" s="174"/>
      <c r="D814" s="174"/>
      <c r="E814" s="174"/>
      <c r="F814" s="174"/>
      <c r="G814" s="174"/>
      <c r="H814" s="174"/>
      <c r="I814" s="175"/>
      <c r="J814" s="176" t="s">
        <v>10</v>
      </c>
      <c r="K814" s="171" t="s">
        <v>2</v>
      </c>
      <c r="L814" s="171" t="s">
        <v>3</v>
      </c>
      <c r="M814" s="178" t="s">
        <v>4</v>
      </c>
      <c r="N814" s="171" t="s">
        <v>5</v>
      </c>
      <c r="O814" s="169" t="s">
        <v>6</v>
      </c>
      <c r="P814" s="169" t="s">
        <v>7</v>
      </c>
      <c r="Q814" s="171" t="s">
        <v>8</v>
      </c>
      <c r="R814" s="25"/>
    </row>
    <row r="815" spans="1:18" ht="15.75" x14ac:dyDescent="0.25">
      <c r="A815" s="170"/>
      <c r="B815" s="49" t="s">
        <v>55</v>
      </c>
      <c r="C815" s="49" t="s">
        <v>56</v>
      </c>
      <c r="D815" s="49" t="s">
        <v>57</v>
      </c>
      <c r="E815" s="49" t="s">
        <v>58</v>
      </c>
      <c r="F815" s="49" t="s">
        <v>59</v>
      </c>
      <c r="G815" s="49" t="s">
        <v>60</v>
      </c>
      <c r="H815" s="49" t="s">
        <v>61</v>
      </c>
      <c r="I815" s="49" t="s">
        <v>62</v>
      </c>
      <c r="J815" s="177"/>
      <c r="K815" s="170"/>
      <c r="L815" s="170"/>
      <c r="M815" s="170"/>
      <c r="N815" s="170"/>
      <c r="O815" s="170"/>
      <c r="P815" s="170"/>
      <c r="Q815" s="170"/>
      <c r="R815" s="25"/>
    </row>
    <row r="816" spans="1:18" ht="15.75" x14ac:dyDescent="0.25">
      <c r="A816" s="49">
        <v>2202</v>
      </c>
      <c r="B816" s="50">
        <v>23</v>
      </c>
      <c r="C816" s="50"/>
      <c r="D816" s="50"/>
      <c r="E816" s="50"/>
      <c r="F816" s="50"/>
      <c r="G816" s="50"/>
      <c r="H816" s="50"/>
      <c r="I816" s="50"/>
      <c r="J816" s="91"/>
      <c r="K816" s="51"/>
      <c r="L816" s="52"/>
      <c r="M816" s="53"/>
      <c r="N816" s="54"/>
      <c r="O816" s="55">
        <v>23</v>
      </c>
      <c r="P816" s="56"/>
      <c r="Q816" s="54"/>
      <c r="R816" s="25"/>
    </row>
    <row r="817" spans="1:18" ht="15.75" x14ac:dyDescent="0.25">
      <c r="A817" s="49">
        <v>2301</v>
      </c>
      <c r="B817" s="50"/>
      <c r="C817" s="50">
        <v>16</v>
      </c>
      <c r="D817" s="50"/>
      <c r="E817" s="50"/>
      <c r="F817" s="50"/>
      <c r="G817" s="50"/>
      <c r="H817" s="50"/>
      <c r="I817" s="50"/>
      <c r="J817" s="91"/>
      <c r="K817" s="57"/>
      <c r="L817" s="58"/>
      <c r="M817" s="59"/>
      <c r="N817" s="60">
        <f>IF(C817=0,"",C817/B816)</f>
        <v>0.69565217391304346</v>
      </c>
      <c r="O817" s="61">
        <v>16</v>
      </c>
      <c r="P817" s="62">
        <f t="shared" ref="P817:P823" si="80">IF(O817=0,"",O817/O816)</f>
        <v>0.69565217391304346</v>
      </c>
      <c r="Q817" s="62">
        <f t="shared" ref="Q817:Q823" si="81">IF(O817=0,"",100%-P817)</f>
        <v>0.30434782608695654</v>
      </c>
      <c r="R817" s="25"/>
    </row>
    <row r="818" spans="1:18" ht="15.75" x14ac:dyDescent="0.25">
      <c r="A818" s="49">
        <v>2302</v>
      </c>
      <c r="B818" s="50"/>
      <c r="C818" s="50"/>
      <c r="D818" s="50">
        <v>12</v>
      </c>
      <c r="E818" s="50"/>
      <c r="F818" s="50"/>
      <c r="G818" s="50"/>
      <c r="H818" s="50"/>
      <c r="I818" s="50"/>
      <c r="J818" s="91"/>
      <c r="K818" s="57"/>
      <c r="L818" s="58"/>
      <c r="M818" s="59"/>
      <c r="N818" s="60">
        <f>IF(D818=0,"",D818/C817)</f>
        <v>0.75</v>
      </c>
      <c r="O818" s="61">
        <v>12</v>
      </c>
      <c r="P818" s="62">
        <f t="shared" si="80"/>
        <v>0.75</v>
      </c>
      <c r="Q818" s="62">
        <f t="shared" si="81"/>
        <v>0.25</v>
      </c>
      <c r="R818" s="63">
        <f>O818/O816</f>
        <v>0.52173913043478259</v>
      </c>
    </row>
    <row r="819" spans="1:18" ht="15.75" x14ac:dyDescent="0.25">
      <c r="A819" s="49">
        <v>2401</v>
      </c>
      <c r="B819" s="50"/>
      <c r="C819" s="50"/>
      <c r="D819" s="50"/>
      <c r="E819" s="50">
        <v>10</v>
      </c>
      <c r="F819" s="50"/>
      <c r="G819" s="50"/>
      <c r="H819" s="50"/>
      <c r="I819" s="50"/>
      <c r="J819" s="91"/>
      <c r="K819" s="57"/>
      <c r="L819" s="58"/>
      <c r="M819" s="59"/>
      <c r="N819" s="60">
        <f>IF(E819=0,"",E819/D818)</f>
        <v>0.83333333333333337</v>
      </c>
      <c r="O819" s="61">
        <v>12</v>
      </c>
      <c r="P819" s="62">
        <f t="shared" si="80"/>
        <v>1</v>
      </c>
      <c r="Q819" s="62">
        <f t="shared" si="81"/>
        <v>0</v>
      </c>
      <c r="R819" s="25"/>
    </row>
    <row r="820" spans="1:18" ht="15.75" x14ac:dyDescent="0.25">
      <c r="A820" s="49">
        <v>2402</v>
      </c>
      <c r="B820" s="50"/>
      <c r="C820" s="50"/>
      <c r="D820" s="50"/>
      <c r="E820" s="50"/>
      <c r="F820" s="50">
        <v>10</v>
      </c>
      <c r="G820" s="50"/>
      <c r="H820" s="50"/>
      <c r="I820" s="50"/>
      <c r="J820" s="91"/>
      <c r="K820" s="57"/>
      <c r="L820" s="58"/>
      <c r="M820" s="59"/>
      <c r="N820" s="60">
        <f>IF(F820=0,"",F820/E819)</f>
        <v>1</v>
      </c>
      <c r="O820" s="61">
        <v>12</v>
      </c>
      <c r="P820" s="62">
        <f t="shared" si="80"/>
        <v>1</v>
      </c>
      <c r="Q820" s="62">
        <f t="shared" si="81"/>
        <v>0</v>
      </c>
      <c r="R820" s="25"/>
    </row>
    <row r="821" spans="1:18" ht="15.75" x14ac:dyDescent="0.25">
      <c r="A821" s="49">
        <v>2501</v>
      </c>
      <c r="B821" s="50"/>
      <c r="C821" s="50"/>
      <c r="D821" s="50"/>
      <c r="E821" s="50"/>
      <c r="F821" s="50"/>
      <c r="G821" s="50">
        <v>10</v>
      </c>
      <c r="H821" s="50"/>
      <c r="I821" s="50"/>
      <c r="J821" s="91"/>
      <c r="K821" s="57"/>
      <c r="L821" s="58"/>
      <c r="M821" s="59"/>
      <c r="N821" s="60">
        <f>IF(G821=0,"",G821/F820)</f>
        <v>1</v>
      </c>
      <c r="O821" s="61">
        <v>12</v>
      </c>
      <c r="P821" s="62">
        <f t="shared" si="80"/>
        <v>1</v>
      </c>
      <c r="Q821" s="62">
        <f t="shared" si="81"/>
        <v>0</v>
      </c>
      <c r="R821" s="25"/>
    </row>
    <row r="822" spans="1:18" ht="15.75" x14ac:dyDescent="0.25">
      <c r="A822" s="49">
        <v>2502</v>
      </c>
      <c r="B822" s="50"/>
      <c r="C822" s="50"/>
      <c r="D822" s="50"/>
      <c r="E822" s="50"/>
      <c r="F822" s="50"/>
      <c r="G822" s="50"/>
      <c r="H822" s="50"/>
      <c r="I822" s="50"/>
      <c r="J822" s="91"/>
      <c r="K822" s="57"/>
      <c r="L822" s="58"/>
      <c r="M822" s="59"/>
      <c r="N822" s="60" t="str">
        <f>IF(H822=0,"",H822/G821)</f>
        <v/>
      </c>
      <c r="O822" s="61"/>
      <c r="P822" s="62" t="str">
        <f t="shared" si="80"/>
        <v/>
      </c>
      <c r="Q822" s="62" t="str">
        <f t="shared" si="81"/>
        <v/>
      </c>
      <c r="R822" s="25"/>
    </row>
    <row r="823" spans="1:18" ht="15.75" x14ac:dyDescent="0.25">
      <c r="A823" s="49">
        <v>2601</v>
      </c>
      <c r="B823" s="50"/>
      <c r="C823" s="50"/>
      <c r="D823" s="50"/>
      <c r="E823" s="50"/>
      <c r="F823" s="50"/>
      <c r="G823" s="50"/>
      <c r="H823" s="50"/>
      <c r="I823" s="50"/>
      <c r="J823" s="91"/>
      <c r="K823" s="57"/>
      <c r="L823" s="58"/>
      <c r="M823" s="59"/>
      <c r="N823" s="60" t="str">
        <f>IF(I823=0,"",I823/H822)</f>
        <v/>
      </c>
      <c r="O823" s="61"/>
      <c r="P823" s="62" t="str">
        <f t="shared" si="80"/>
        <v/>
      </c>
      <c r="Q823" s="62" t="str">
        <f t="shared" si="81"/>
        <v/>
      </c>
      <c r="R823" s="25"/>
    </row>
    <row r="824" spans="1:18" ht="15.75" x14ac:dyDescent="0.25">
      <c r="A824" s="49">
        <v>2602</v>
      </c>
      <c r="B824" s="50"/>
      <c r="C824" s="50"/>
      <c r="D824" s="50"/>
      <c r="E824" s="50"/>
      <c r="F824" s="50"/>
      <c r="G824" s="50"/>
      <c r="H824" s="50"/>
      <c r="I824" s="50"/>
      <c r="J824" s="91"/>
      <c r="K824" s="57"/>
      <c r="L824" s="58"/>
      <c r="M824" s="58"/>
      <c r="N824" s="68"/>
      <c r="O824" s="61"/>
      <c r="P824" s="69"/>
      <c r="Q824" s="68"/>
      <c r="R824" s="25"/>
    </row>
    <row r="825" spans="1:18" ht="15.75" x14ac:dyDescent="0.25">
      <c r="A825" s="49">
        <v>2701</v>
      </c>
      <c r="B825" s="50"/>
      <c r="C825" s="50"/>
      <c r="D825" s="50"/>
      <c r="E825" s="50"/>
      <c r="F825" s="50"/>
      <c r="G825" s="50"/>
      <c r="H825" s="50"/>
      <c r="I825" s="50"/>
      <c r="J825" s="91"/>
      <c r="K825" s="57"/>
      <c r="L825" s="58"/>
      <c r="M825" s="58"/>
      <c r="N825" s="68"/>
      <c r="O825" s="61"/>
      <c r="P825" s="69"/>
      <c r="Q825" s="68"/>
      <c r="R825" s="25"/>
    </row>
    <row r="826" spans="1:18" ht="15.75" x14ac:dyDescent="0.25">
      <c r="A826" s="49">
        <v>2702</v>
      </c>
      <c r="B826" s="50"/>
      <c r="C826" s="50"/>
      <c r="D826" s="50"/>
      <c r="E826" s="50"/>
      <c r="F826" s="50"/>
      <c r="G826" s="50"/>
      <c r="H826" s="50"/>
      <c r="I826" s="50"/>
      <c r="J826" s="91"/>
      <c r="K826" s="57"/>
      <c r="L826" s="58"/>
      <c r="M826" s="58"/>
      <c r="N826" s="68"/>
      <c r="O826" s="66"/>
      <c r="P826" s="69"/>
      <c r="Q826" s="68"/>
      <c r="R826" s="25"/>
    </row>
    <row r="827" spans="1:18" ht="15.75" x14ac:dyDescent="0.25">
      <c r="A827" s="49">
        <v>2801</v>
      </c>
      <c r="B827" s="50"/>
      <c r="C827" s="50"/>
      <c r="D827" s="50"/>
      <c r="E827" s="50"/>
      <c r="F827" s="50"/>
      <c r="G827" s="50"/>
      <c r="H827" s="50"/>
      <c r="I827" s="50"/>
      <c r="J827" s="91"/>
      <c r="K827" s="57"/>
      <c r="L827" s="58"/>
      <c r="M827" s="58"/>
      <c r="N827" s="68"/>
      <c r="O827" s="66"/>
      <c r="P827" s="69"/>
      <c r="Q827" s="68"/>
      <c r="R827" s="25"/>
    </row>
    <row r="828" spans="1:18" ht="15.75" x14ac:dyDescent="0.25">
      <c r="A828" s="49">
        <v>2802</v>
      </c>
      <c r="B828" s="50"/>
      <c r="C828" s="50"/>
      <c r="D828" s="50"/>
      <c r="E828" s="50"/>
      <c r="F828" s="50"/>
      <c r="G828" s="50"/>
      <c r="H828" s="50"/>
      <c r="I828" s="50"/>
      <c r="J828" s="91"/>
      <c r="K828" s="57"/>
      <c r="L828" s="58"/>
      <c r="M828" s="64"/>
      <c r="N828" s="68"/>
      <c r="O828" s="66"/>
      <c r="P828" s="69"/>
      <c r="Q828" s="68"/>
      <c r="R828" s="25"/>
    </row>
    <row r="829" spans="1:18" ht="15.75" x14ac:dyDescent="0.25">
      <c r="A829" s="49">
        <v>2901</v>
      </c>
      <c r="B829" s="50"/>
      <c r="C829" s="50"/>
      <c r="D829" s="50"/>
      <c r="E829" s="50"/>
      <c r="F829" s="50"/>
      <c r="G829" s="50"/>
      <c r="H829" s="50"/>
      <c r="I829" s="50"/>
      <c r="J829" s="91"/>
      <c r="K829" s="57"/>
      <c r="L829" s="58"/>
      <c r="M829" s="64"/>
      <c r="N829" s="58"/>
      <c r="O829" s="64"/>
      <c r="P829" s="106"/>
      <c r="Q829" s="68"/>
      <c r="R829" s="25"/>
    </row>
    <row r="830" spans="1:18" ht="15.75" x14ac:dyDescent="0.25">
      <c r="A830" s="49">
        <v>2902</v>
      </c>
      <c r="B830" s="50"/>
      <c r="C830" s="50"/>
      <c r="D830" s="50"/>
      <c r="E830" s="50"/>
      <c r="F830" s="50"/>
      <c r="G830" s="50"/>
      <c r="H830" s="50"/>
      <c r="I830" s="50"/>
      <c r="J830" s="91"/>
      <c r="K830" s="57"/>
      <c r="L830" s="58"/>
      <c r="M830" s="64"/>
      <c r="N830" s="137" t="s">
        <v>42</v>
      </c>
      <c r="O830" s="72"/>
      <c r="P830" s="73" t="str">
        <f>IF(SUM(J822:J829)=0,"",SUM(J822:J829))</f>
        <v/>
      </c>
      <c r="Q830" s="139" t="s">
        <v>10</v>
      </c>
      <c r="R830" s="25"/>
    </row>
    <row r="831" spans="1:18" ht="15.75" x14ac:dyDescent="0.25">
      <c r="A831" s="49">
        <v>3001</v>
      </c>
      <c r="B831" s="50"/>
      <c r="C831" s="50"/>
      <c r="D831" s="50"/>
      <c r="E831" s="50"/>
      <c r="F831" s="50"/>
      <c r="G831" s="50"/>
      <c r="H831" s="50"/>
      <c r="I831" s="50"/>
      <c r="J831" s="91"/>
      <c r="K831" s="57"/>
      <c r="L831" s="58"/>
      <c r="M831" s="64"/>
      <c r="N831" s="138" t="s">
        <v>43</v>
      </c>
      <c r="O831" s="76" t="str">
        <f>IF(O830/B816=0,"",O830/B816)</f>
        <v/>
      </c>
      <c r="P831" s="77" t="e">
        <f>IF(O830/P830=0,"",O830/P830)</f>
        <v>#VALUE!</v>
      </c>
      <c r="Q831" s="140" t="s">
        <v>44</v>
      </c>
      <c r="R831" s="25"/>
    </row>
    <row r="832" spans="1:18" ht="15.75" x14ac:dyDescent="0.25">
      <c r="A832" s="49">
        <v>3002</v>
      </c>
      <c r="B832" s="142"/>
      <c r="C832" s="142"/>
      <c r="D832" s="142"/>
      <c r="E832" s="142"/>
      <c r="F832" s="142"/>
      <c r="G832" s="142"/>
      <c r="H832" s="142"/>
      <c r="I832" s="142"/>
      <c r="J832" s="91"/>
      <c r="K832" s="79"/>
      <c r="L832" s="80"/>
      <c r="M832" s="81"/>
      <c r="N832" s="82"/>
      <c r="O832" s="83"/>
      <c r="P832" s="83"/>
      <c r="Q832" s="84"/>
      <c r="R832" s="25"/>
    </row>
    <row r="833" spans="1:18" ht="18" x14ac:dyDescent="0.25">
      <c r="A833" s="31"/>
      <c r="B833" s="182" t="s">
        <v>63</v>
      </c>
      <c r="C833" s="182"/>
      <c r="D833" s="182"/>
      <c r="E833" s="182"/>
      <c r="F833" s="182"/>
      <c r="G833" s="182"/>
      <c r="H833" s="182"/>
      <c r="I833" s="182"/>
      <c r="J833" s="141">
        <f>SUM(J825:J829)</f>
        <v>0</v>
      </c>
      <c r="K833" s="86" t="str">
        <f>IF(J825=0,"",J825/B816)</f>
        <v/>
      </c>
      <c r="L833" s="86" t="str">
        <f>IF(J833=0,"",J833/B816)</f>
        <v/>
      </c>
      <c r="M833" s="86"/>
      <c r="N833" s="1"/>
      <c r="O833" s="25"/>
      <c r="P833" s="26"/>
      <c r="Q833" s="1"/>
      <c r="R833" s="25"/>
    </row>
    <row r="834" spans="1:18" ht="12.75" customHeight="1" x14ac:dyDescent="0.25">
      <c r="A834" s="31"/>
      <c r="B834" s="25"/>
      <c r="C834" s="92"/>
      <c r="D834" s="92"/>
      <c r="E834" s="92"/>
      <c r="F834" s="92"/>
      <c r="G834" s="92"/>
      <c r="H834" s="92"/>
      <c r="I834" s="92"/>
      <c r="J834" s="93"/>
      <c r="K834" s="94"/>
      <c r="L834" s="94"/>
      <c r="M834" s="94"/>
      <c r="N834" s="1"/>
      <c r="O834" s="25"/>
      <c r="P834" s="26"/>
      <c r="Q834" s="1"/>
      <c r="R834" s="25"/>
    </row>
    <row r="835" spans="1:18" ht="12.75" customHeight="1" x14ac:dyDescent="0.25">
      <c r="A835" s="31"/>
      <c r="B835" s="25"/>
      <c r="C835" s="92"/>
      <c r="D835" s="92"/>
      <c r="E835" s="92"/>
      <c r="F835" s="92"/>
      <c r="G835" s="92"/>
      <c r="H835" s="92"/>
      <c r="I835" s="92"/>
      <c r="J835" s="93"/>
      <c r="K835" s="94"/>
      <c r="L835" s="94"/>
      <c r="M835" s="94"/>
      <c r="N835" s="1"/>
      <c r="O835" s="25"/>
      <c r="P835" s="26"/>
      <c r="Q835" s="1"/>
      <c r="R835" s="25"/>
    </row>
    <row r="836" spans="1:18" ht="26.25" x14ac:dyDescent="0.4">
      <c r="A836" s="154"/>
      <c r="B836" s="179" t="s">
        <v>53</v>
      </c>
      <c r="C836" s="179"/>
      <c r="D836" s="179"/>
      <c r="E836" s="179"/>
      <c r="F836" s="179"/>
      <c r="G836" s="179"/>
      <c r="H836" s="179"/>
      <c r="I836" s="179"/>
      <c r="J836" s="153" t="s">
        <v>104</v>
      </c>
      <c r="K836" s="25"/>
      <c r="L836" s="1"/>
      <c r="M836" s="1"/>
      <c r="N836" s="25"/>
      <c r="O836" s="1"/>
      <c r="P836" s="25"/>
      <c r="Q836" s="25"/>
      <c r="R836" s="25"/>
    </row>
    <row r="837" spans="1:18" ht="20.25" x14ac:dyDescent="0.2">
      <c r="A837" s="172" t="s">
        <v>9</v>
      </c>
      <c r="B837" s="173" t="s">
        <v>54</v>
      </c>
      <c r="C837" s="174"/>
      <c r="D837" s="174"/>
      <c r="E837" s="174"/>
      <c r="F837" s="174"/>
      <c r="G837" s="174"/>
      <c r="H837" s="174"/>
      <c r="I837" s="175"/>
      <c r="J837" s="176" t="s">
        <v>10</v>
      </c>
      <c r="K837" s="171" t="s">
        <v>2</v>
      </c>
      <c r="L837" s="171" t="s">
        <v>3</v>
      </c>
      <c r="M837" s="178" t="s">
        <v>4</v>
      </c>
      <c r="N837" s="171" t="s">
        <v>5</v>
      </c>
      <c r="O837" s="169" t="s">
        <v>6</v>
      </c>
      <c r="P837" s="169" t="s">
        <v>7</v>
      </c>
      <c r="Q837" s="171" t="s">
        <v>8</v>
      </c>
      <c r="R837" s="25"/>
    </row>
    <row r="838" spans="1:18" ht="15.75" x14ac:dyDescent="0.25">
      <c r="A838" s="170"/>
      <c r="B838" s="49" t="s">
        <v>55</v>
      </c>
      <c r="C838" s="49" t="s">
        <v>56</v>
      </c>
      <c r="D838" s="49" t="s">
        <v>57</v>
      </c>
      <c r="E838" s="49" t="s">
        <v>58</v>
      </c>
      <c r="F838" s="49" t="s">
        <v>59</v>
      </c>
      <c r="G838" s="49" t="s">
        <v>60</v>
      </c>
      <c r="H838" s="49" t="s">
        <v>61</v>
      </c>
      <c r="I838" s="49" t="s">
        <v>62</v>
      </c>
      <c r="J838" s="177"/>
      <c r="K838" s="170"/>
      <c r="L838" s="170"/>
      <c r="M838" s="170"/>
      <c r="N838" s="170"/>
      <c r="O838" s="170"/>
      <c r="P838" s="170"/>
      <c r="Q838" s="170"/>
      <c r="R838" s="25"/>
    </row>
    <row r="839" spans="1:18" ht="15.75" x14ac:dyDescent="0.25">
      <c r="A839" s="49">
        <v>2301</v>
      </c>
      <c r="B839" s="50">
        <v>28</v>
      </c>
      <c r="C839" s="50"/>
      <c r="D839" s="50"/>
      <c r="E839" s="50"/>
      <c r="F839" s="50"/>
      <c r="G839" s="50"/>
      <c r="H839" s="50"/>
      <c r="I839" s="50"/>
      <c r="J839" s="91"/>
      <c r="K839" s="51"/>
      <c r="L839" s="52"/>
      <c r="M839" s="53"/>
      <c r="N839" s="54"/>
      <c r="O839" s="55">
        <f>B839</f>
        <v>28</v>
      </c>
      <c r="P839" s="56"/>
      <c r="Q839" s="54"/>
      <c r="R839" s="25"/>
    </row>
    <row r="840" spans="1:18" ht="15.75" x14ac:dyDescent="0.25">
      <c r="A840" s="49">
        <v>2302</v>
      </c>
      <c r="B840" s="50"/>
      <c r="C840" s="50">
        <v>18</v>
      </c>
      <c r="D840" s="50"/>
      <c r="E840" s="50"/>
      <c r="F840" s="50"/>
      <c r="G840" s="50"/>
      <c r="H840" s="50"/>
      <c r="I840" s="50"/>
      <c r="J840" s="91"/>
      <c r="K840" s="57"/>
      <c r="L840" s="58"/>
      <c r="M840" s="59"/>
      <c r="N840" s="60">
        <f>IF(C840=0,"",C840/B839)</f>
        <v>0.6428571428571429</v>
      </c>
      <c r="O840" s="61">
        <v>21</v>
      </c>
      <c r="P840" s="62">
        <f t="shared" ref="P840:P846" si="82">IF(O840=0,"",O840/O839)</f>
        <v>0.75</v>
      </c>
      <c r="Q840" s="62">
        <f t="shared" ref="Q840:Q846" si="83">IF(O840=0,"",100%-P840)</f>
        <v>0.25</v>
      </c>
      <c r="R840" s="25"/>
    </row>
    <row r="841" spans="1:18" ht="15.75" x14ac:dyDescent="0.25">
      <c r="A841" s="49">
        <v>2401</v>
      </c>
      <c r="B841" s="50"/>
      <c r="C841" s="50"/>
      <c r="D841" s="50">
        <v>16</v>
      </c>
      <c r="E841" s="50"/>
      <c r="F841" s="50"/>
      <c r="G841" s="50"/>
      <c r="H841" s="50"/>
      <c r="I841" s="50"/>
      <c r="J841" s="91"/>
      <c r="K841" s="57"/>
      <c r="L841" s="58"/>
      <c r="M841" s="59"/>
      <c r="N841" s="60">
        <f>IF(D841=0,"",D841/C840)</f>
        <v>0.88888888888888884</v>
      </c>
      <c r="O841" s="61">
        <v>21</v>
      </c>
      <c r="P841" s="62">
        <f t="shared" si="82"/>
        <v>1</v>
      </c>
      <c r="Q841" s="62">
        <f t="shared" si="83"/>
        <v>0</v>
      </c>
      <c r="R841" s="63">
        <f>O841/O839</f>
        <v>0.75</v>
      </c>
    </row>
    <row r="842" spans="1:18" ht="15.75" x14ac:dyDescent="0.25">
      <c r="A842" s="49">
        <v>2402</v>
      </c>
      <c r="B842" s="50"/>
      <c r="C842" s="50"/>
      <c r="D842" s="50"/>
      <c r="E842" s="50">
        <v>15</v>
      </c>
      <c r="F842" s="50"/>
      <c r="G842" s="50"/>
      <c r="H842" s="50"/>
      <c r="I842" s="50"/>
      <c r="J842" s="91"/>
      <c r="K842" s="57"/>
      <c r="L842" s="58"/>
      <c r="M842" s="59"/>
      <c r="N842" s="60">
        <f>IF(E842=0,"",E842/D841)</f>
        <v>0.9375</v>
      </c>
      <c r="O842" s="61">
        <v>21</v>
      </c>
      <c r="P842" s="62">
        <f t="shared" si="82"/>
        <v>1</v>
      </c>
      <c r="Q842" s="62">
        <f t="shared" si="83"/>
        <v>0</v>
      </c>
      <c r="R842" s="25"/>
    </row>
    <row r="843" spans="1:18" ht="15.75" x14ac:dyDescent="0.25">
      <c r="A843" s="49">
        <v>2501</v>
      </c>
      <c r="B843" s="50"/>
      <c r="C843" s="50"/>
      <c r="D843" s="50"/>
      <c r="E843" s="50"/>
      <c r="F843" s="50">
        <v>10</v>
      </c>
      <c r="G843" s="50"/>
      <c r="H843" s="50"/>
      <c r="I843" s="50"/>
      <c r="J843" s="91"/>
      <c r="K843" s="57"/>
      <c r="L843" s="58"/>
      <c r="M843" s="59"/>
      <c r="N843" s="60">
        <f>IF(F843=0,"",F843/E842)</f>
        <v>0.66666666666666663</v>
      </c>
      <c r="O843" s="61">
        <v>17</v>
      </c>
      <c r="P843" s="62">
        <f t="shared" si="82"/>
        <v>0.80952380952380953</v>
      </c>
      <c r="Q843" s="62">
        <f t="shared" si="83"/>
        <v>0.19047619047619047</v>
      </c>
      <c r="R843" s="25"/>
    </row>
    <row r="844" spans="1:18" ht="15.75" x14ac:dyDescent="0.25">
      <c r="A844" s="49">
        <v>2502</v>
      </c>
      <c r="B844" s="50"/>
      <c r="C844" s="50"/>
      <c r="D844" s="50"/>
      <c r="E844" s="50"/>
      <c r="F844" s="50"/>
      <c r="G844" s="50"/>
      <c r="H844" s="50"/>
      <c r="I844" s="50"/>
      <c r="J844" s="91"/>
      <c r="K844" s="57"/>
      <c r="L844" s="58"/>
      <c r="M844" s="59"/>
      <c r="N844" s="60" t="str">
        <f>IF(G844=0,"",G844/F843)</f>
        <v/>
      </c>
      <c r="O844" s="61"/>
      <c r="P844" s="62" t="str">
        <f t="shared" si="82"/>
        <v/>
      </c>
      <c r="Q844" s="62" t="str">
        <f t="shared" si="83"/>
        <v/>
      </c>
      <c r="R844" s="25"/>
    </row>
    <row r="845" spans="1:18" ht="15.75" x14ac:dyDescent="0.25">
      <c r="A845" s="49">
        <v>2601</v>
      </c>
      <c r="B845" s="50"/>
      <c r="C845" s="50"/>
      <c r="D845" s="50"/>
      <c r="E845" s="50"/>
      <c r="F845" s="50"/>
      <c r="G845" s="50"/>
      <c r="H845" s="50"/>
      <c r="I845" s="50"/>
      <c r="J845" s="91"/>
      <c r="K845" s="57"/>
      <c r="L845" s="58"/>
      <c r="M845" s="59"/>
      <c r="N845" s="60" t="str">
        <f>IF(H845=0,"",H845/G844)</f>
        <v/>
      </c>
      <c r="O845" s="61"/>
      <c r="P845" s="62" t="str">
        <f t="shared" si="82"/>
        <v/>
      </c>
      <c r="Q845" s="62" t="str">
        <f t="shared" si="83"/>
        <v/>
      </c>
      <c r="R845" s="25"/>
    </row>
    <row r="846" spans="1:18" ht="15.75" x14ac:dyDescent="0.25">
      <c r="A846" s="49">
        <v>2602</v>
      </c>
      <c r="B846" s="50"/>
      <c r="C846" s="50"/>
      <c r="D846" s="50"/>
      <c r="E846" s="50"/>
      <c r="F846" s="50"/>
      <c r="G846" s="50"/>
      <c r="H846" s="50"/>
      <c r="I846" s="50"/>
      <c r="J846" s="91"/>
      <c r="K846" s="57"/>
      <c r="L846" s="58"/>
      <c r="M846" s="59"/>
      <c r="N846" s="60" t="str">
        <f>IF(I846=0,"",I846/H845)</f>
        <v/>
      </c>
      <c r="O846" s="61"/>
      <c r="P846" s="62" t="str">
        <f t="shared" si="82"/>
        <v/>
      </c>
      <c r="Q846" s="62" t="str">
        <f t="shared" si="83"/>
        <v/>
      </c>
      <c r="R846" s="25"/>
    </row>
    <row r="847" spans="1:18" ht="15.75" x14ac:dyDescent="0.25">
      <c r="A847" s="49">
        <v>2701</v>
      </c>
      <c r="B847" s="50"/>
      <c r="C847" s="50"/>
      <c r="D847" s="50"/>
      <c r="E847" s="50"/>
      <c r="F847" s="50"/>
      <c r="G847" s="50"/>
      <c r="H847" s="50"/>
      <c r="I847" s="50"/>
      <c r="J847" s="91"/>
      <c r="K847" s="57"/>
      <c r="L847" s="58"/>
      <c r="M847" s="58"/>
      <c r="N847" s="68"/>
      <c r="O847" s="61"/>
      <c r="P847" s="69"/>
      <c r="Q847" s="68"/>
      <c r="R847" s="25"/>
    </row>
    <row r="848" spans="1:18" ht="15.75" x14ac:dyDescent="0.25">
      <c r="A848" s="49">
        <v>2702</v>
      </c>
      <c r="B848" s="50"/>
      <c r="C848" s="50"/>
      <c r="D848" s="50"/>
      <c r="E848" s="50"/>
      <c r="F848" s="50"/>
      <c r="G848" s="50"/>
      <c r="H848" s="50"/>
      <c r="I848" s="50"/>
      <c r="J848" s="91"/>
      <c r="K848" s="57"/>
      <c r="L848" s="58"/>
      <c r="M848" s="58"/>
      <c r="N848" s="68"/>
      <c r="O848" s="61"/>
      <c r="P848" s="69"/>
      <c r="Q848" s="68"/>
      <c r="R848" s="25"/>
    </row>
    <row r="849" spans="1:18" ht="15.75" x14ac:dyDescent="0.25">
      <c r="A849" s="49">
        <v>2801</v>
      </c>
      <c r="B849" s="50"/>
      <c r="C849" s="50"/>
      <c r="D849" s="50"/>
      <c r="E849" s="50"/>
      <c r="F849" s="50"/>
      <c r="G849" s="50"/>
      <c r="H849" s="50"/>
      <c r="I849" s="50"/>
      <c r="J849" s="91"/>
      <c r="K849" s="57"/>
      <c r="L849" s="58"/>
      <c r="M849" s="58"/>
      <c r="N849" s="68"/>
      <c r="O849" s="66"/>
      <c r="P849" s="69"/>
      <c r="Q849" s="68"/>
      <c r="R849" s="25"/>
    </row>
    <row r="850" spans="1:18" ht="15.75" x14ac:dyDescent="0.25">
      <c r="A850" s="49">
        <v>2802</v>
      </c>
      <c r="B850" s="50"/>
      <c r="C850" s="50"/>
      <c r="D850" s="50"/>
      <c r="E850" s="50"/>
      <c r="F850" s="50"/>
      <c r="G850" s="50"/>
      <c r="H850" s="50"/>
      <c r="I850" s="50"/>
      <c r="J850" s="91"/>
      <c r="K850" s="57"/>
      <c r="L850" s="58"/>
      <c r="M850" s="58"/>
      <c r="N850" s="68"/>
      <c r="O850" s="66"/>
      <c r="P850" s="69"/>
      <c r="Q850" s="68"/>
      <c r="R850" s="25"/>
    </row>
    <row r="851" spans="1:18" ht="15.75" x14ac:dyDescent="0.25">
      <c r="A851" s="49">
        <v>2901</v>
      </c>
      <c r="B851" s="50"/>
      <c r="C851" s="50"/>
      <c r="D851" s="50"/>
      <c r="E851" s="50"/>
      <c r="F851" s="50"/>
      <c r="G851" s="50"/>
      <c r="H851" s="50"/>
      <c r="I851" s="50"/>
      <c r="J851" s="91"/>
      <c r="K851" s="57"/>
      <c r="L851" s="58"/>
      <c r="M851" s="64"/>
      <c r="N851" s="68"/>
      <c r="O851" s="66"/>
      <c r="P851" s="69"/>
      <c r="Q851" s="68"/>
      <c r="R851" s="25"/>
    </row>
    <row r="852" spans="1:18" ht="15.75" x14ac:dyDescent="0.25">
      <c r="A852" s="49">
        <v>2902</v>
      </c>
      <c r="B852" s="50"/>
      <c r="C852" s="50"/>
      <c r="D852" s="50"/>
      <c r="E852" s="50"/>
      <c r="F852" s="50"/>
      <c r="G852" s="50"/>
      <c r="H852" s="50"/>
      <c r="I852" s="50"/>
      <c r="J852" s="91"/>
      <c r="K852" s="57"/>
      <c r="L852" s="58"/>
      <c r="M852" s="64"/>
      <c r="N852" s="58"/>
      <c r="O852" s="64"/>
      <c r="P852" s="106"/>
      <c r="Q852" s="68"/>
      <c r="R852" s="25"/>
    </row>
    <row r="853" spans="1:18" ht="15.75" x14ac:dyDescent="0.25">
      <c r="A853" s="49">
        <v>3001</v>
      </c>
      <c r="B853" s="50"/>
      <c r="C853" s="50"/>
      <c r="D853" s="50"/>
      <c r="E853" s="50"/>
      <c r="F853" s="50"/>
      <c r="G853" s="50"/>
      <c r="H853" s="50"/>
      <c r="I853" s="50"/>
      <c r="J853" s="91"/>
      <c r="K853" s="57"/>
      <c r="L853" s="58"/>
      <c r="M853" s="64"/>
      <c r="N853" s="137" t="s">
        <v>42</v>
      </c>
      <c r="O853" s="72"/>
      <c r="P853" s="73" t="str">
        <f>IF(SUM(J845:J852)=0,"",SUM(J845:J852))</f>
        <v/>
      </c>
      <c r="Q853" s="139" t="s">
        <v>10</v>
      </c>
      <c r="R853" s="25"/>
    </row>
    <row r="854" spans="1:18" ht="15.75" x14ac:dyDescent="0.25">
      <c r="A854" s="49">
        <v>3002</v>
      </c>
      <c r="B854" s="50"/>
      <c r="C854" s="50"/>
      <c r="D854" s="50"/>
      <c r="E854" s="50"/>
      <c r="F854" s="50"/>
      <c r="G854" s="50"/>
      <c r="H854" s="50"/>
      <c r="I854" s="50"/>
      <c r="J854" s="91"/>
      <c r="K854" s="57"/>
      <c r="L854" s="58"/>
      <c r="M854" s="64"/>
      <c r="N854" s="138" t="s">
        <v>43</v>
      </c>
      <c r="O854" s="76" t="str">
        <f>IF(O853/B839=0,"",O853/B839)</f>
        <v/>
      </c>
      <c r="P854" s="77" t="e">
        <f>IF(O853/P853=0,"",O853/P853)</f>
        <v>#VALUE!</v>
      </c>
      <c r="Q854" s="140" t="s">
        <v>44</v>
      </c>
      <c r="R854" s="25"/>
    </row>
    <row r="855" spans="1:18" ht="15.75" x14ac:dyDescent="0.25">
      <c r="A855" s="49">
        <v>3101</v>
      </c>
      <c r="B855" s="142"/>
      <c r="C855" s="142"/>
      <c r="D855" s="142"/>
      <c r="E855" s="142"/>
      <c r="F855" s="142"/>
      <c r="G855" s="142"/>
      <c r="H855" s="142"/>
      <c r="I855" s="142"/>
      <c r="J855" s="91"/>
      <c r="K855" s="79"/>
      <c r="L855" s="80"/>
      <c r="M855" s="81"/>
      <c r="N855" s="82"/>
      <c r="O855" s="83"/>
      <c r="P855" s="83"/>
      <c r="Q855" s="84"/>
      <c r="R855" s="25"/>
    </row>
    <row r="856" spans="1:18" ht="18" x14ac:dyDescent="0.25">
      <c r="A856" s="31"/>
      <c r="B856" s="182" t="s">
        <v>63</v>
      </c>
      <c r="C856" s="182"/>
      <c r="D856" s="182"/>
      <c r="E856" s="182"/>
      <c r="F856" s="182"/>
      <c r="G856" s="182"/>
      <c r="H856" s="182"/>
      <c r="I856" s="182"/>
      <c r="J856" s="141">
        <f>SUM(J848:J852)</f>
        <v>0</v>
      </c>
      <c r="K856" s="86" t="str">
        <f>IF(J848=0,"",J848/B839)</f>
        <v/>
      </c>
      <c r="L856" s="86" t="str">
        <f>IF(J856=0,"",J856/B839)</f>
        <v/>
      </c>
      <c r="M856" s="86"/>
      <c r="N856" s="1"/>
      <c r="O856" s="25"/>
      <c r="P856" s="26"/>
      <c r="Q856" s="1"/>
      <c r="R856" s="25"/>
    </row>
    <row r="857" spans="1:18" ht="12.75" customHeight="1" x14ac:dyDescent="0.25">
      <c r="A857" s="31"/>
      <c r="B857" s="25"/>
      <c r="C857" s="92"/>
      <c r="D857" s="92"/>
      <c r="E857" s="92"/>
      <c r="F857" s="92"/>
      <c r="G857" s="92"/>
      <c r="H857" s="92"/>
      <c r="I857" s="92"/>
      <c r="J857" s="93"/>
      <c r="K857" s="94"/>
      <c r="L857" s="94"/>
      <c r="M857" s="94"/>
      <c r="N857" s="1"/>
      <c r="O857" s="25"/>
      <c r="P857" s="26"/>
      <c r="Q857" s="1"/>
      <c r="R857" s="25"/>
    </row>
    <row r="858" spans="1:18" ht="12.75" customHeight="1" x14ac:dyDescent="0.25">
      <c r="A858" s="31"/>
      <c r="B858" s="25"/>
      <c r="C858" s="92"/>
      <c r="D858" s="92"/>
      <c r="E858" s="92"/>
      <c r="F858" s="92"/>
      <c r="G858" s="92"/>
      <c r="H858" s="92"/>
      <c r="I858" s="92"/>
      <c r="J858" s="93"/>
      <c r="K858" s="94"/>
      <c r="L858" s="94"/>
      <c r="M858" s="94"/>
      <c r="N858" s="1"/>
      <c r="O858" s="25"/>
      <c r="P858" s="26"/>
      <c r="Q858" s="1"/>
      <c r="R858" s="25"/>
    </row>
    <row r="859" spans="1:18" ht="26.25" x14ac:dyDescent="0.4">
      <c r="A859" s="154"/>
      <c r="B859" s="179" t="s">
        <v>53</v>
      </c>
      <c r="C859" s="179"/>
      <c r="D859" s="179"/>
      <c r="E859" s="179"/>
      <c r="F859" s="179"/>
      <c r="G859" s="179"/>
      <c r="H859" s="179"/>
      <c r="I859" s="179"/>
      <c r="J859" s="153" t="s">
        <v>105</v>
      </c>
      <c r="K859" s="25"/>
      <c r="L859" s="1"/>
      <c r="M859" s="1"/>
      <c r="N859" s="25"/>
      <c r="O859" s="1"/>
      <c r="P859" s="25"/>
      <c r="Q859" s="25"/>
      <c r="R859" s="25"/>
    </row>
    <row r="860" spans="1:18" ht="20.25" x14ac:dyDescent="0.2">
      <c r="A860" s="172" t="s">
        <v>9</v>
      </c>
      <c r="B860" s="173" t="s">
        <v>54</v>
      </c>
      <c r="C860" s="174"/>
      <c r="D860" s="174"/>
      <c r="E860" s="174"/>
      <c r="F860" s="174"/>
      <c r="G860" s="174"/>
      <c r="H860" s="174"/>
      <c r="I860" s="175"/>
      <c r="J860" s="176" t="s">
        <v>10</v>
      </c>
      <c r="K860" s="171" t="s">
        <v>2</v>
      </c>
      <c r="L860" s="171" t="s">
        <v>3</v>
      </c>
      <c r="M860" s="178" t="s">
        <v>4</v>
      </c>
      <c r="N860" s="171" t="s">
        <v>5</v>
      </c>
      <c r="O860" s="169" t="s">
        <v>6</v>
      </c>
      <c r="P860" s="169" t="s">
        <v>7</v>
      </c>
      <c r="Q860" s="171" t="s">
        <v>8</v>
      </c>
      <c r="R860" s="25"/>
    </row>
    <row r="861" spans="1:18" ht="15.75" x14ac:dyDescent="0.25">
      <c r="A861" s="170"/>
      <c r="B861" s="49" t="s">
        <v>55</v>
      </c>
      <c r="C861" s="49" t="s">
        <v>56</v>
      </c>
      <c r="D861" s="49" t="s">
        <v>57</v>
      </c>
      <c r="E861" s="49" t="s">
        <v>58</v>
      </c>
      <c r="F861" s="49" t="s">
        <v>59</v>
      </c>
      <c r="G861" s="49" t="s">
        <v>60</v>
      </c>
      <c r="H861" s="49" t="s">
        <v>61</v>
      </c>
      <c r="I861" s="49" t="s">
        <v>62</v>
      </c>
      <c r="J861" s="177"/>
      <c r="K861" s="170"/>
      <c r="L861" s="170"/>
      <c r="M861" s="170"/>
      <c r="N861" s="170"/>
      <c r="O861" s="170"/>
      <c r="P861" s="170"/>
      <c r="Q861" s="170"/>
      <c r="R861" s="25"/>
    </row>
    <row r="862" spans="1:18" ht="15.75" x14ac:dyDescent="0.25">
      <c r="A862" s="49">
        <v>2302</v>
      </c>
      <c r="B862" s="50">
        <v>21</v>
      </c>
      <c r="C862" s="50"/>
      <c r="D862" s="50"/>
      <c r="E862" s="50"/>
      <c r="F862" s="50"/>
      <c r="G862" s="50"/>
      <c r="H862" s="50"/>
      <c r="I862" s="50"/>
      <c r="J862" s="91"/>
      <c r="K862" s="51"/>
      <c r="L862" s="52"/>
      <c r="M862" s="53"/>
      <c r="N862" s="54"/>
      <c r="O862" s="55">
        <f>B862</f>
        <v>21</v>
      </c>
      <c r="P862" s="56"/>
      <c r="Q862" s="54"/>
      <c r="R862" s="25"/>
    </row>
    <row r="863" spans="1:18" ht="15.75" x14ac:dyDescent="0.25">
      <c r="A863" s="49">
        <v>2401</v>
      </c>
      <c r="B863" s="50"/>
      <c r="C863" s="50">
        <v>12</v>
      </c>
      <c r="D863" s="50"/>
      <c r="E863" s="50"/>
      <c r="F863" s="50"/>
      <c r="G863" s="50"/>
      <c r="H863" s="50"/>
      <c r="I863" s="50"/>
      <c r="J863" s="91"/>
      <c r="K863" s="57"/>
      <c r="L863" s="58"/>
      <c r="M863" s="59"/>
      <c r="N863" s="60">
        <f>IF(C863=0,"",C863/B862)</f>
        <v>0.5714285714285714</v>
      </c>
      <c r="O863" s="61">
        <v>21</v>
      </c>
      <c r="P863" s="62">
        <f t="shared" ref="P863:P871" si="84">IF(O863=0,"",O863/O862)</f>
        <v>1</v>
      </c>
      <c r="Q863" s="62">
        <f t="shared" ref="Q863:Q871" si="85">IF(O863=0,"",100%-P863)</f>
        <v>0</v>
      </c>
      <c r="R863" s="25"/>
    </row>
    <row r="864" spans="1:18" ht="15.75" x14ac:dyDescent="0.25">
      <c r="A864" s="49">
        <v>2402</v>
      </c>
      <c r="B864" s="50"/>
      <c r="C864" s="50"/>
      <c r="D864" s="50">
        <v>11</v>
      </c>
      <c r="E864" s="50"/>
      <c r="F864" s="50"/>
      <c r="G864" s="50"/>
      <c r="H864" s="50"/>
      <c r="I864" s="50"/>
      <c r="J864" s="91">
        <v>4</v>
      </c>
      <c r="K864" s="57"/>
      <c r="L864" s="58"/>
      <c r="M864" s="59"/>
      <c r="N864" s="60">
        <f>IF(D864=0,"",D864/C863)</f>
        <v>0.91666666666666663</v>
      </c>
      <c r="O864" s="61">
        <v>19</v>
      </c>
      <c r="P864" s="62">
        <f t="shared" si="84"/>
        <v>0.90476190476190477</v>
      </c>
      <c r="Q864" s="62">
        <f t="shared" si="85"/>
        <v>9.5238095238095233E-2</v>
      </c>
      <c r="R864" s="63">
        <f>O864/O862</f>
        <v>0.90476190476190477</v>
      </c>
    </row>
    <row r="865" spans="1:18" ht="15.75" x14ac:dyDescent="0.25">
      <c r="A865" s="49">
        <v>2501</v>
      </c>
      <c r="B865" s="50"/>
      <c r="C865" s="50"/>
      <c r="D865" s="50"/>
      <c r="E865" s="50">
        <v>11</v>
      </c>
      <c r="F865" s="50"/>
      <c r="G865" s="50"/>
      <c r="H865" s="50"/>
      <c r="I865" s="50"/>
      <c r="J865" s="91"/>
      <c r="K865" s="57"/>
      <c r="L865" s="58"/>
      <c r="M865" s="59"/>
      <c r="N865" s="60">
        <f>IF(E865=0,"",E865/D864)</f>
        <v>1</v>
      </c>
      <c r="O865" s="61">
        <v>19</v>
      </c>
      <c r="P865" s="62">
        <f t="shared" si="84"/>
        <v>1</v>
      </c>
      <c r="Q865" s="62">
        <f t="shared" si="85"/>
        <v>0</v>
      </c>
      <c r="R865" s="25"/>
    </row>
    <row r="866" spans="1:18" ht="15.75" x14ac:dyDescent="0.25">
      <c r="A866" s="49">
        <v>2502</v>
      </c>
      <c r="B866" s="50"/>
      <c r="C866" s="50"/>
      <c r="D866" s="50"/>
      <c r="E866" s="50"/>
      <c r="F866" s="50"/>
      <c r="G866" s="50"/>
      <c r="H866" s="50"/>
      <c r="I866" s="50"/>
      <c r="J866" s="91"/>
      <c r="K866" s="57"/>
      <c r="L866" s="58"/>
      <c r="M866" s="59"/>
      <c r="N866" s="60" t="str">
        <f>IF(F866=0,"",F866/E865)</f>
        <v/>
      </c>
      <c r="O866" s="61"/>
      <c r="P866" s="62" t="str">
        <f t="shared" si="84"/>
        <v/>
      </c>
      <c r="Q866" s="62" t="str">
        <f t="shared" si="85"/>
        <v/>
      </c>
      <c r="R866" s="25"/>
    </row>
    <row r="867" spans="1:18" ht="15.75" x14ac:dyDescent="0.25">
      <c r="A867" s="49">
        <v>2601</v>
      </c>
      <c r="B867" s="50"/>
      <c r="C867" s="50"/>
      <c r="D867" s="50"/>
      <c r="E867" s="50"/>
      <c r="F867" s="50"/>
      <c r="G867" s="50"/>
      <c r="H867" s="50"/>
      <c r="I867" s="50"/>
      <c r="J867" s="91"/>
      <c r="K867" s="57"/>
      <c r="L867" s="58"/>
      <c r="M867" s="59"/>
      <c r="N867" s="60" t="str">
        <f>IF(G867=0,"",G867/F866)</f>
        <v/>
      </c>
      <c r="O867" s="61"/>
      <c r="P867" s="62" t="str">
        <f t="shared" si="84"/>
        <v/>
      </c>
      <c r="Q867" s="62" t="str">
        <f t="shared" si="85"/>
        <v/>
      </c>
      <c r="R867" s="25"/>
    </row>
    <row r="868" spans="1:18" ht="15.75" x14ac:dyDescent="0.25">
      <c r="A868" s="49">
        <v>2602</v>
      </c>
      <c r="B868" s="50"/>
      <c r="C868" s="50"/>
      <c r="D868" s="50"/>
      <c r="E868" s="50"/>
      <c r="F868" s="50"/>
      <c r="G868" s="50"/>
      <c r="H868" s="50"/>
      <c r="I868" s="50"/>
      <c r="J868" s="91"/>
      <c r="K868" s="57"/>
      <c r="L868" s="58"/>
      <c r="M868" s="59"/>
      <c r="N868" s="60" t="str">
        <f>IF(H868=0,"",H868/G867)</f>
        <v/>
      </c>
      <c r="O868" s="61"/>
      <c r="P868" s="62" t="str">
        <f t="shared" si="84"/>
        <v/>
      </c>
      <c r="Q868" s="62" t="str">
        <f t="shared" si="85"/>
        <v/>
      </c>
      <c r="R868" s="25"/>
    </row>
    <row r="869" spans="1:18" ht="15.75" x14ac:dyDescent="0.25">
      <c r="A869" s="49">
        <v>2701</v>
      </c>
      <c r="B869" s="50"/>
      <c r="C869" s="50"/>
      <c r="D869" s="50"/>
      <c r="E869" s="50"/>
      <c r="F869" s="50"/>
      <c r="G869" s="50"/>
      <c r="H869" s="50"/>
      <c r="I869" s="50"/>
      <c r="J869" s="91"/>
      <c r="K869" s="57"/>
      <c r="L869" s="58"/>
      <c r="M869" s="59"/>
      <c r="N869" s="60" t="str">
        <f>IF(I869=0,"",I869/H868)</f>
        <v/>
      </c>
      <c r="O869" s="61"/>
      <c r="P869" s="62" t="str">
        <f t="shared" si="84"/>
        <v/>
      </c>
      <c r="Q869" s="62" t="str">
        <f t="shared" si="85"/>
        <v/>
      </c>
      <c r="R869" s="25"/>
    </row>
    <row r="870" spans="1:18" ht="15.75" x14ac:dyDescent="0.25">
      <c r="A870" s="49">
        <v>2702</v>
      </c>
      <c r="B870" s="50"/>
      <c r="C870" s="50"/>
      <c r="D870" s="50"/>
      <c r="E870" s="50"/>
      <c r="F870" s="50"/>
      <c r="G870" s="50"/>
      <c r="H870" s="50"/>
      <c r="I870" s="50"/>
      <c r="J870" s="91"/>
      <c r="K870" s="57"/>
      <c r="L870" s="58"/>
      <c r="M870" s="59"/>
      <c r="N870" s="60"/>
      <c r="O870" s="61"/>
      <c r="P870" s="62" t="str">
        <f t="shared" si="84"/>
        <v/>
      </c>
      <c r="Q870" s="62" t="str">
        <f t="shared" si="85"/>
        <v/>
      </c>
      <c r="R870" s="25"/>
    </row>
    <row r="871" spans="1:18" ht="15.75" x14ac:dyDescent="0.25">
      <c r="A871" s="49">
        <v>2801</v>
      </c>
      <c r="B871" s="50"/>
      <c r="C871" s="50"/>
      <c r="D871" s="50"/>
      <c r="E871" s="50"/>
      <c r="F871" s="50"/>
      <c r="G871" s="50"/>
      <c r="H871" s="50"/>
      <c r="I871" s="50"/>
      <c r="J871" s="91"/>
      <c r="K871" s="57"/>
      <c r="L871" s="58"/>
      <c r="M871" s="59"/>
      <c r="N871" s="60"/>
      <c r="O871" s="61"/>
      <c r="P871" s="62" t="str">
        <f t="shared" si="84"/>
        <v/>
      </c>
      <c r="Q871" s="62" t="str">
        <f t="shared" si="85"/>
        <v/>
      </c>
      <c r="R871" s="25"/>
    </row>
    <row r="872" spans="1:18" ht="15.75" x14ac:dyDescent="0.25">
      <c r="A872" s="49">
        <v>2802</v>
      </c>
      <c r="B872" s="50"/>
      <c r="C872" s="50"/>
      <c r="D872" s="50"/>
      <c r="E872" s="50"/>
      <c r="F872" s="50"/>
      <c r="G872" s="50"/>
      <c r="H872" s="50"/>
      <c r="I872" s="50"/>
      <c r="J872" s="91"/>
      <c r="K872" s="57"/>
      <c r="L872" s="58"/>
      <c r="M872" s="64"/>
      <c r="N872" s="65"/>
      <c r="O872" s="66"/>
      <c r="P872" s="67"/>
      <c r="Q872" s="65"/>
      <c r="R872" s="25"/>
    </row>
    <row r="873" spans="1:18" ht="15.75" x14ac:dyDescent="0.25">
      <c r="A873" s="49">
        <v>2901</v>
      </c>
      <c r="B873" s="50"/>
      <c r="C873" s="50"/>
      <c r="D873" s="50"/>
      <c r="E873" s="50"/>
      <c r="F873" s="50"/>
      <c r="G873" s="50"/>
      <c r="H873" s="50"/>
      <c r="I873" s="50"/>
      <c r="J873" s="91"/>
      <c r="K873" s="57"/>
      <c r="L873" s="58"/>
      <c r="M873" s="64"/>
      <c r="N873" s="68"/>
      <c r="O873" s="66"/>
      <c r="P873" s="69"/>
      <c r="Q873" s="68"/>
      <c r="R873" s="25"/>
    </row>
    <row r="874" spans="1:18" ht="15.75" x14ac:dyDescent="0.25">
      <c r="A874" s="49">
        <v>2902</v>
      </c>
      <c r="B874" s="50"/>
      <c r="C874" s="50"/>
      <c r="D874" s="50"/>
      <c r="E874" s="50"/>
      <c r="F874" s="50"/>
      <c r="G874" s="50"/>
      <c r="H874" s="50"/>
      <c r="I874" s="50"/>
      <c r="J874" s="91"/>
      <c r="K874" s="57"/>
      <c r="L874" s="58"/>
      <c r="M874" s="64"/>
      <c r="N874" s="68"/>
      <c r="O874" s="66"/>
      <c r="P874" s="69"/>
      <c r="Q874" s="68"/>
      <c r="R874" s="25"/>
    </row>
    <row r="875" spans="1:18" ht="15.75" x14ac:dyDescent="0.25">
      <c r="A875" s="49">
        <v>3001</v>
      </c>
      <c r="B875" s="50"/>
      <c r="C875" s="50"/>
      <c r="D875" s="50"/>
      <c r="E875" s="50"/>
      <c r="F875" s="50"/>
      <c r="G875" s="50"/>
      <c r="H875" s="50"/>
      <c r="I875" s="50"/>
      <c r="J875" s="91"/>
      <c r="K875" s="57"/>
      <c r="L875" s="58"/>
      <c r="M875" s="64"/>
      <c r="N875" s="58"/>
      <c r="O875" s="64"/>
      <c r="P875" s="106"/>
      <c r="Q875" s="68"/>
      <c r="R875" s="25"/>
    </row>
    <row r="876" spans="1:18" ht="15.75" x14ac:dyDescent="0.25">
      <c r="A876" s="49">
        <v>3002</v>
      </c>
      <c r="B876" s="50"/>
      <c r="C876" s="50"/>
      <c r="D876" s="50"/>
      <c r="E876" s="50"/>
      <c r="F876" s="50"/>
      <c r="G876" s="50"/>
      <c r="H876" s="50"/>
      <c r="I876" s="50"/>
      <c r="J876" s="91"/>
      <c r="K876" s="57"/>
      <c r="L876" s="58"/>
      <c r="M876" s="64"/>
      <c r="N876" s="137" t="s">
        <v>42</v>
      </c>
      <c r="O876" s="72">
        <v>6</v>
      </c>
      <c r="P876" s="73">
        <f>J879</f>
        <v>4</v>
      </c>
      <c r="Q876" s="139" t="s">
        <v>10</v>
      </c>
      <c r="R876" s="25"/>
    </row>
    <row r="877" spans="1:18" ht="15.75" x14ac:dyDescent="0.25">
      <c r="A877" s="49">
        <v>3101</v>
      </c>
      <c r="B877" s="50"/>
      <c r="C877" s="50"/>
      <c r="D877" s="50"/>
      <c r="E877" s="50"/>
      <c r="F877" s="50"/>
      <c r="G877" s="50"/>
      <c r="H877" s="50"/>
      <c r="I877" s="50"/>
      <c r="J877" s="91"/>
      <c r="K877" s="57"/>
      <c r="L877" s="58"/>
      <c r="M877" s="64"/>
      <c r="N877" s="138" t="s">
        <v>43</v>
      </c>
      <c r="O877" s="76">
        <f>IF(O876/B862=0,"",O876/B862)</f>
        <v>0.2857142857142857</v>
      </c>
      <c r="P877" s="77">
        <f>IF(O876/P876=0,"",O876/P876)</f>
        <v>1.5</v>
      </c>
      <c r="Q877" s="140" t="s">
        <v>44</v>
      </c>
      <c r="R877" s="25"/>
    </row>
    <row r="878" spans="1:18" ht="15.75" x14ac:dyDescent="0.25">
      <c r="A878" s="49">
        <v>3102</v>
      </c>
      <c r="B878" s="142"/>
      <c r="C878" s="142"/>
      <c r="D878" s="142"/>
      <c r="E878" s="142"/>
      <c r="F878" s="142"/>
      <c r="G878" s="142"/>
      <c r="H878" s="142"/>
      <c r="I878" s="142"/>
      <c r="J878" s="91"/>
      <c r="K878" s="79"/>
      <c r="L878" s="80"/>
      <c r="M878" s="81"/>
      <c r="N878" s="82"/>
      <c r="O878" s="83"/>
      <c r="P878" s="83"/>
      <c r="Q878" s="84"/>
      <c r="R878" s="25"/>
    </row>
    <row r="879" spans="1:18" ht="18" x14ac:dyDescent="0.25">
      <c r="A879" s="31"/>
      <c r="B879" s="182" t="s">
        <v>63</v>
      </c>
      <c r="C879" s="182"/>
      <c r="D879" s="182"/>
      <c r="E879" s="182"/>
      <c r="F879" s="182"/>
      <c r="G879" s="182"/>
      <c r="H879" s="182"/>
      <c r="I879" s="182"/>
      <c r="J879" s="141">
        <f>SUM(J864:J875)</f>
        <v>4</v>
      </c>
      <c r="K879" s="86">
        <f>SUM(J864:J869)/B862</f>
        <v>0.19047619047619047</v>
      </c>
      <c r="L879" s="86">
        <f>IF(J879=0,"",J879/B862)</f>
        <v>0.19047619047619047</v>
      </c>
      <c r="M879" s="86">
        <f>L879-K879</f>
        <v>0</v>
      </c>
      <c r="N879" s="1"/>
      <c r="O879" s="25"/>
      <c r="P879" s="26"/>
      <c r="Q879" s="1"/>
      <c r="R879" s="25"/>
    </row>
    <row r="880" spans="1:18" ht="12.75" customHeight="1" x14ac:dyDescent="0.25">
      <c r="A880" s="31"/>
      <c r="B880" s="25"/>
      <c r="C880" s="92"/>
      <c r="D880" s="92"/>
      <c r="E880" s="92"/>
      <c r="F880" s="92"/>
      <c r="G880" s="92"/>
      <c r="H880" s="92"/>
      <c r="I880" s="92"/>
      <c r="J880" s="93"/>
      <c r="K880" s="94"/>
      <c r="L880" s="94"/>
      <c r="M880" s="94"/>
      <c r="N880" s="1"/>
      <c r="O880" s="25"/>
      <c r="P880" s="26"/>
      <c r="Q880" s="1"/>
      <c r="R880" s="25"/>
    </row>
    <row r="881" spans="1:18" ht="12.75" customHeight="1" x14ac:dyDescent="0.25">
      <c r="A881" s="31"/>
      <c r="B881" s="25"/>
      <c r="C881" s="92"/>
      <c r="D881" s="92"/>
      <c r="E881" s="92"/>
      <c r="F881" s="92"/>
      <c r="G881" s="92"/>
      <c r="H881" s="92"/>
      <c r="I881" s="92"/>
      <c r="J881" s="93"/>
      <c r="K881" s="94"/>
      <c r="L881" s="94"/>
      <c r="M881" s="94"/>
      <c r="N881" s="1"/>
      <c r="O881" s="25"/>
      <c r="P881" s="26"/>
      <c r="Q881" s="1"/>
      <c r="R881" s="25"/>
    </row>
    <row r="882" spans="1:18" ht="26.25" x14ac:dyDescent="0.4">
      <c r="A882" s="154"/>
      <c r="B882" s="179" t="s">
        <v>53</v>
      </c>
      <c r="C882" s="179"/>
      <c r="D882" s="179"/>
      <c r="E882" s="179"/>
      <c r="F882" s="179"/>
      <c r="G882" s="179"/>
      <c r="H882" s="179"/>
      <c r="I882" s="179"/>
      <c r="J882" s="153" t="s">
        <v>106</v>
      </c>
      <c r="K882" s="25"/>
      <c r="L882" s="1"/>
      <c r="M882" s="1"/>
      <c r="N882" s="25"/>
      <c r="O882" s="1"/>
      <c r="P882" s="25"/>
      <c r="Q882" s="25"/>
      <c r="R882" s="25"/>
    </row>
    <row r="883" spans="1:18" ht="20.25" x14ac:dyDescent="0.2">
      <c r="A883" s="172" t="s">
        <v>9</v>
      </c>
      <c r="B883" s="173" t="s">
        <v>54</v>
      </c>
      <c r="C883" s="174"/>
      <c r="D883" s="174"/>
      <c r="E883" s="174"/>
      <c r="F883" s="174"/>
      <c r="G883" s="174"/>
      <c r="H883" s="174"/>
      <c r="I883" s="175"/>
      <c r="J883" s="176" t="s">
        <v>10</v>
      </c>
      <c r="K883" s="171" t="s">
        <v>2</v>
      </c>
      <c r="L883" s="171" t="s">
        <v>3</v>
      </c>
      <c r="M883" s="178" t="s">
        <v>4</v>
      </c>
      <c r="N883" s="171" t="s">
        <v>5</v>
      </c>
      <c r="O883" s="169" t="s">
        <v>6</v>
      </c>
      <c r="P883" s="169" t="s">
        <v>7</v>
      </c>
      <c r="Q883" s="171" t="s">
        <v>8</v>
      </c>
      <c r="R883" s="25"/>
    </row>
    <row r="884" spans="1:18" ht="15.75" x14ac:dyDescent="0.25">
      <c r="A884" s="170"/>
      <c r="B884" s="49" t="s">
        <v>55</v>
      </c>
      <c r="C884" s="49" t="s">
        <v>56</v>
      </c>
      <c r="D884" s="49" t="s">
        <v>57</v>
      </c>
      <c r="E884" s="49" t="s">
        <v>58</v>
      </c>
      <c r="F884" s="49" t="s">
        <v>59</v>
      </c>
      <c r="G884" s="49" t="s">
        <v>60</v>
      </c>
      <c r="H884" s="49" t="s">
        <v>61</v>
      </c>
      <c r="I884" s="49" t="s">
        <v>62</v>
      </c>
      <c r="J884" s="177"/>
      <c r="K884" s="170"/>
      <c r="L884" s="170"/>
      <c r="M884" s="170"/>
      <c r="N884" s="170"/>
      <c r="O884" s="170"/>
      <c r="P884" s="170"/>
      <c r="Q884" s="170"/>
      <c r="R884" s="25"/>
    </row>
    <row r="885" spans="1:18" ht="15.75" x14ac:dyDescent="0.25">
      <c r="A885" s="49">
        <v>2401</v>
      </c>
      <c r="B885" s="50">
        <v>30</v>
      </c>
      <c r="C885" s="50"/>
      <c r="D885" s="50"/>
      <c r="E885" s="50"/>
      <c r="F885" s="50"/>
      <c r="G885" s="50"/>
      <c r="H885" s="50"/>
      <c r="I885" s="50"/>
      <c r="J885" s="91"/>
      <c r="K885" s="51"/>
      <c r="L885" s="52"/>
      <c r="M885" s="53"/>
      <c r="N885" s="54"/>
      <c r="O885" s="55">
        <f>B885</f>
        <v>30</v>
      </c>
      <c r="P885" s="56"/>
      <c r="Q885" s="54"/>
      <c r="R885" s="25"/>
    </row>
    <row r="886" spans="1:18" ht="15.75" x14ac:dyDescent="0.25">
      <c r="A886" s="49">
        <v>2402</v>
      </c>
      <c r="B886" s="50"/>
      <c r="C886" s="50">
        <v>30</v>
      </c>
      <c r="D886" s="50"/>
      <c r="E886" s="50"/>
      <c r="F886" s="50"/>
      <c r="G886" s="50"/>
      <c r="H886" s="50"/>
      <c r="I886" s="50"/>
      <c r="J886" s="91"/>
      <c r="K886" s="57"/>
      <c r="L886" s="58"/>
      <c r="M886" s="59"/>
      <c r="N886" s="60">
        <f>IF(C886=0,"",C886/B885)</f>
        <v>1</v>
      </c>
      <c r="O886" s="61">
        <v>30</v>
      </c>
      <c r="P886" s="62">
        <f t="shared" ref="P886:P894" si="86">IF(O886=0,"",O886/O885)</f>
        <v>1</v>
      </c>
      <c r="Q886" s="62">
        <f t="shared" ref="Q886:Q894" si="87">IF(O886=0,"",100%-P886)</f>
        <v>0</v>
      </c>
      <c r="R886" s="25"/>
    </row>
    <row r="887" spans="1:18" ht="15.75" x14ac:dyDescent="0.25">
      <c r="A887" s="49">
        <v>2501</v>
      </c>
      <c r="B887" s="50"/>
      <c r="C887" s="50"/>
      <c r="D887" s="50">
        <v>23</v>
      </c>
      <c r="E887" s="50"/>
      <c r="F887" s="50"/>
      <c r="G887" s="50"/>
      <c r="H887" s="50"/>
      <c r="I887" s="50"/>
      <c r="J887" s="91"/>
      <c r="K887" s="57"/>
      <c r="L887" s="58"/>
      <c r="M887" s="59"/>
      <c r="N887" s="60">
        <f>IF(D887=0,"",D887/C886)</f>
        <v>0.76666666666666672</v>
      </c>
      <c r="O887" s="61">
        <v>26</v>
      </c>
      <c r="P887" s="62">
        <f t="shared" si="86"/>
        <v>0.8666666666666667</v>
      </c>
      <c r="Q887" s="62">
        <f t="shared" si="87"/>
        <v>0.1333333333333333</v>
      </c>
      <c r="R887" s="63">
        <f>O887/O885</f>
        <v>0.8666666666666667</v>
      </c>
    </row>
    <row r="888" spans="1:18" ht="15.75" x14ac:dyDescent="0.25">
      <c r="A888" s="49">
        <v>2502</v>
      </c>
      <c r="B888" s="50"/>
      <c r="C888" s="50"/>
      <c r="D888" s="50"/>
      <c r="E888" s="50"/>
      <c r="F888" s="50"/>
      <c r="G888" s="50"/>
      <c r="H888" s="50"/>
      <c r="I888" s="50"/>
      <c r="J888" s="91"/>
      <c r="K888" s="57"/>
      <c r="L888" s="58"/>
      <c r="M888" s="59"/>
      <c r="N888" s="60" t="str">
        <f>IF(E888=0,"",E888/D887)</f>
        <v/>
      </c>
      <c r="O888" s="61"/>
      <c r="P888" s="62" t="str">
        <f t="shared" si="86"/>
        <v/>
      </c>
      <c r="Q888" s="62" t="str">
        <f t="shared" si="87"/>
        <v/>
      </c>
      <c r="R888" s="25"/>
    </row>
    <row r="889" spans="1:18" ht="15.75" x14ac:dyDescent="0.25">
      <c r="A889" s="49">
        <v>2601</v>
      </c>
      <c r="B889" s="50"/>
      <c r="C889" s="50"/>
      <c r="D889" s="50"/>
      <c r="E889" s="50"/>
      <c r="F889" s="50"/>
      <c r="G889" s="50"/>
      <c r="H889" s="50"/>
      <c r="I889" s="50"/>
      <c r="J889" s="91"/>
      <c r="K889" s="57"/>
      <c r="L889" s="58"/>
      <c r="M889" s="59"/>
      <c r="N889" s="60" t="str">
        <f>IF(F889=0,"",F889/E888)</f>
        <v/>
      </c>
      <c r="O889" s="61"/>
      <c r="P889" s="62" t="str">
        <f t="shared" si="86"/>
        <v/>
      </c>
      <c r="Q889" s="62" t="str">
        <f t="shared" si="87"/>
        <v/>
      </c>
      <c r="R889" s="25"/>
    </row>
    <row r="890" spans="1:18" ht="15.75" x14ac:dyDescent="0.25">
      <c r="A890" s="49">
        <v>2602</v>
      </c>
      <c r="B890" s="50"/>
      <c r="C890" s="50"/>
      <c r="D890" s="50"/>
      <c r="E890" s="50"/>
      <c r="F890" s="50"/>
      <c r="G890" s="50"/>
      <c r="H890" s="50"/>
      <c r="I890" s="50"/>
      <c r="J890" s="91"/>
      <c r="K890" s="57"/>
      <c r="L890" s="58"/>
      <c r="M890" s="59"/>
      <c r="N890" s="60" t="str">
        <f>IF(G890=0,"",G890/F889)</f>
        <v/>
      </c>
      <c r="O890" s="61"/>
      <c r="P890" s="62" t="str">
        <f t="shared" si="86"/>
        <v/>
      </c>
      <c r="Q890" s="62" t="str">
        <f t="shared" si="87"/>
        <v/>
      </c>
      <c r="R890" s="25"/>
    </row>
    <row r="891" spans="1:18" ht="15.75" x14ac:dyDescent="0.25">
      <c r="A891" s="49">
        <v>2701</v>
      </c>
      <c r="B891" s="50"/>
      <c r="C891" s="50"/>
      <c r="D891" s="50"/>
      <c r="E891" s="50"/>
      <c r="F891" s="50"/>
      <c r="G891" s="50"/>
      <c r="H891" s="50"/>
      <c r="I891" s="50"/>
      <c r="J891" s="91"/>
      <c r="K891" s="57"/>
      <c r="L891" s="58"/>
      <c r="M891" s="59"/>
      <c r="N891" s="60" t="str">
        <f>IF(H891=0,"",H891/G890)</f>
        <v/>
      </c>
      <c r="O891" s="61"/>
      <c r="P891" s="62" t="str">
        <f t="shared" si="86"/>
        <v/>
      </c>
      <c r="Q891" s="62" t="str">
        <f t="shared" si="87"/>
        <v/>
      </c>
      <c r="R891" s="25"/>
    </row>
    <row r="892" spans="1:18" ht="15.75" x14ac:dyDescent="0.25">
      <c r="A892" s="49">
        <v>2702</v>
      </c>
      <c r="B892" s="50"/>
      <c r="C892" s="50"/>
      <c r="D892" s="50"/>
      <c r="E892" s="50"/>
      <c r="F892" s="50"/>
      <c r="G892" s="50"/>
      <c r="H892" s="50"/>
      <c r="I892" s="50"/>
      <c r="J892" s="91"/>
      <c r="K892" s="57"/>
      <c r="L892" s="58"/>
      <c r="M892" s="59"/>
      <c r="N892" s="60" t="str">
        <f>IF(I892=0,"",I892/H891)</f>
        <v/>
      </c>
      <c r="O892" s="61"/>
      <c r="P892" s="62" t="str">
        <f t="shared" si="86"/>
        <v/>
      </c>
      <c r="Q892" s="62" t="str">
        <f t="shared" si="87"/>
        <v/>
      </c>
      <c r="R892" s="25"/>
    </row>
    <row r="893" spans="1:18" ht="15.75" x14ac:dyDescent="0.25">
      <c r="A893" s="49">
        <v>2801</v>
      </c>
      <c r="B893" s="50"/>
      <c r="C893" s="50"/>
      <c r="D893" s="50"/>
      <c r="E893" s="50"/>
      <c r="F893" s="50"/>
      <c r="G893" s="50"/>
      <c r="H893" s="50"/>
      <c r="I893" s="50"/>
      <c r="J893" s="91"/>
      <c r="K893" s="57"/>
      <c r="L893" s="58"/>
      <c r="M893" s="59"/>
      <c r="N893" s="60"/>
      <c r="O893" s="61"/>
      <c r="P893" s="62" t="str">
        <f t="shared" si="86"/>
        <v/>
      </c>
      <c r="Q893" s="62" t="str">
        <f t="shared" si="87"/>
        <v/>
      </c>
      <c r="R893" s="25"/>
    </row>
    <row r="894" spans="1:18" ht="15.75" x14ac:dyDescent="0.25">
      <c r="A894" s="49">
        <v>2802</v>
      </c>
      <c r="B894" s="50"/>
      <c r="C894" s="50"/>
      <c r="D894" s="50"/>
      <c r="E894" s="50"/>
      <c r="F894" s="50"/>
      <c r="G894" s="50"/>
      <c r="H894" s="50"/>
      <c r="I894" s="50"/>
      <c r="J894" s="91"/>
      <c r="K894" s="57"/>
      <c r="L894" s="58"/>
      <c r="M894" s="59"/>
      <c r="N894" s="60"/>
      <c r="O894" s="61"/>
      <c r="P894" s="62" t="str">
        <f t="shared" si="86"/>
        <v/>
      </c>
      <c r="Q894" s="62" t="str">
        <f t="shared" si="87"/>
        <v/>
      </c>
      <c r="R894" s="25"/>
    </row>
    <row r="895" spans="1:18" ht="15.75" x14ac:dyDescent="0.25">
      <c r="A895" s="49">
        <v>2901</v>
      </c>
      <c r="B895" s="50"/>
      <c r="C895" s="50"/>
      <c r="D895" s="50"/>
      <c r="E895" s="50"/>
      <c r="F895" s="50"/>
      <c r="G895" s="50"/>
      <c r="H895" s="50"/>
      <c r="I895" s="50"/>
      <c r="J895" s="91"/>
      <c r="K895" s="57"/>
      <c r="L895" s="58"/>
      <c r="M895" s="64"/>
      <c r="N895" s="65"/>
      <c r="O895" s="66"/>
      <c r="P895" s="67"/>
      <c r="Q895" s="65"/>
      <c r="R895" s="25"/>
    </row>
    <row r="896" spans="1:18" ht="15.75" x14ac:dyDescent="0.25">
      <c r="A896" s="49">
        <v>2902</v>
      </c>
      <c r="B896" s="50"/>
      <c r="C896" s="50"/>
      <c r="D896" s="50"/>
      <c r="E896" s="50"/>
      <c r="F896" s="50"/>
      <c r="G896" s="50"/>
      <c r="H896" s="50"/>
      <c r="I896" s="50"/>
      <c r="J896" s="91"/>
      <c r="K896" s="57"/>
      <c r="L896" s="58"/>
      <c r="M896" s="64"/>
      <c r="N896" s="68"/>
      <c r="O896" s="66"/>
      <c r="P896" s="69"/>
      <c r="Q896" s="68"/>
      <c r="R896" s="25"/>
    </row>
    <row r="897" spans="1:18" ht="15.75" x14ac:dyDescent="0.25">
      <c r="A897" s="49">
        <v>3001</v>
      </c>
      <c r="B897" s="50"/>
      <c r="C897" s="50"/>
      <c r="D897" s="50"/>
      <c r="E897" s="50"/>
      <c r="F897" s="50"/>
      <c r="G897" s="50"/>
      <c r="H897" s="50"/>
      <c r="I897" s="50"/>
      <c r="J897" s="91"/>
      <c r="K897" s="57"/>
      <c r="L897" s="58"/>
      <c r="M897" s="64"/>
      <c r="N897" s="68"/>
      <c r="O897" s="66"/>
      <c r="P897" s="69"/>
      <c r="Q897" s="68"/>
      <c r="R897" s="25"/>
    </row>
    <row r="898" spans="1:18" ht="15.75" x14ac:dyDescent="0.25">
      <c r="A898" s="49">
        <v>3002</v>
      </c>
      <c r="B898" s="50"/>
      <c r="C898" s="50"/>
      <c r="D898" s="50"/>
      <c r="E898" s="50"/>
      <c r="F898" s="50"/>
      <c r="G898" s="50"/>
      <c r="H898" s="50"/>
      <c r="I898" s="50"/>
      <c r="J898" s="91"/>
      <c r="K898" s="57"/>
      <c r="L898" s="58"/>
      <c r="M898" s="64"/>
      <c r="N898" s="58"/>
      <c r="O898" s="64"/>
      <c r="P898" s="106"/>
      <c r="Q898" s="68"/>
      <c r="R898" s="25"/>
    </row>
    <row r="899" spans="1:18" ht="15.75" x14ac:dyDescent="0.25">
      <c r="A899" s="49">
        <v>3101</v>
      </c>
      <c r="B899" s="50"/>
      <c r="C899" s="50"/>
      <c r="D899" s="50"/>
      <c r="E899" s="50"/>
      <c r="F899" s="50"/>
      <c r="G899" s="50"/>
      <c r="H899" s="50"/>
      <c r="I899" s="50"/>
      <c r="J899" s="91"/>
      <c r="K899" s="57"/>
      <c r="L899" s="58"/>
      <c r="M899" s="64"/>
      <c r="N899" s="137" t="s">
        <v>42</v>
      </c>
      <c r="O899" s="72"/>
      <c r="P899" s="73" t="str">
        <f>IF(SUM(J891:J898)=0,"",SUM(J891:J898))</f>
        <v/>
      </c>
      <c r="Q899" s="139" t="s">
        <v>10</v>
      </c>
      <c r="R899" s="25"/>
    </row>
    <row r="900" spans="1:18" ht="15.75" x14ac:dyDescent="0.25">
      <c r="A900" s="49">
        <v>3102</v>
      </c>
      <c r="B900" s="50"/>
      <c r="C900" s="50"/>
      <c r="D900" s="50"/>
      <c r="E900" s="50"/>
      <c r="F900" s="50"/>
      <c r="G900" s="50"/>
      <c r="H900" s="50"/>
      <c r="I900" s="50"/>
      <c r="J900" s="91"/>
      <c r="K900" s="57"/>
      <c r="L900" s="58"/>
      <c r="M900" s="64"/>
      <c r="N900" s="138" t="s">
        <v>43</v>
      </c>
      <c r="O900" s="76" t="str">
        <f>IF(O899/B885=0,"",O899/B885)</f>
        <v/>
      </c>
      <c r="P900" s="77" t="e">
        <f>IF(O899/P899=0,"",O899/P899)</f>
        <v>#VALUE!</v>
      </c>
      <c r="Q900" s="140" t="s">
        <v>44</v>
      </c>
      <c r="R900" s="25"/>
    </row>
    <row r="901" spans="1:18" ht="15.75" x14ac:dyDescent="0.25">
      <c r="A901" s="49">
        <v>3201</v>
      </c>
      <c r="B901" s="142"/>
      <c r="C901" s="142"/>
      <c r="D901" s="142"/>
      <c r="E901" s="142"/>
      <c r="F901" s="142"/>
      <c r="G901" s="142"/>
      <c r="H901" s="142"/>
      <c r="I901" s="142"/>
      <c r="J901" s="91"/>
      <c r="K901" s="79"/>
      <c r="L901" s="80"/>
      <c r="M901" s="81"/>
      <c r="N901" s="82"/>
      <c r="O901" s="83"/>
      <c r="P901" s="83"/>
      <c r="Q901" s="84"/>
      <c r="R901" s="25"/>
    </row>
    <row r="902" spans="1:18" ht="18" x14ac:dyDescent="0.25">
      <c r="A902" s="31"/>
      <c r="B902" s="182" t="s">
        <v>63</v>
      </c>
      <c r="C902" s="182"/>
      <c r="D902" s="182"/>
      <c r="E902" s="182"/>
      <c r="F902" s="182"/>
      <c r="G902" s="182"/>
      <c r="H902" s="182"/>
      <c r="I902" s="182"/>
      <c r="J902" s="141">
        <f>SUM(J894:J898)</f>
        <v>0</v>
      </c>
      <c r="K902" s="86" t="str">
        <f>IF(J894=0,"",J894/B885)</f>
        <v/>
      </c>
      <c r="L902" s="86" t="str">
        <f>IF(J902=0,"",J902/B885)</f>
        <v/>
      </c>
      <c r="M902" s="86"/>
      <c r="N902" s="1"/>
      <c r="O902" s="25"/>
      <c r="P902" s="26"/>
      <c r="Q902" s="1"/>
      <c r="R902" s="25"/>
    </row>
    <row r="903" spans="1:18" ht="12.75" customHeight="1" x14ac:dyDescent="0.25">
      <c r="A903" s="31"/>
      <c r="B903" s="25"/>
      <c r="C903" s="92"/>
      <c r="D903" s="92"/>
      <c r="E903" s="92"/>
      <c r="F903" s="92"/>
      <c r="G903" s="92"/>
      <c r="H903" s="92"/>
      <c r="I903" s="92"/>
      <c r="J903" s="93"/>
      <c r="K903" s="94"/>
      <c r="L903" s="94"/>
      <c r="M903" s="94"/>
      <c r="N903" s="1"/>
      <c r="O903" s="25"/>
      <c r="P903" s="26"/>
      <c r="Q903" s="1"/>
      <c r="R903" s="25"/>
    </row>
    <row r="904" spans="1:18" ht="12.75" customHeight="1" x14ac:dyDescent="0.25">
      <c r="A904" s="31"/>
      <c r="B904" s="25"/>
      <c r="C904" s="92"/>
      <c r="D904" s="92"/>
      <c r="E904" s="92"/>
      <c r="F904" s="92"/>
      <c r="G904" s="92"/>
      <c r="H904" s="92"/>
      <c r="I904" s="92"/>
      <c r="J904" s="93"/>
      <c r="K904" s="94"/>
      <c r="L904" s="94"/>
      <c r="M904" s="94"/>
      <c r="N904" s="1"/>
      <c r="O904" s="25"/>
      <c r="P904" s="26"/>
      <c r="Q904" s="1"/>
      <c r="R904" s="25"/>
    </row>
    <row r="905" spans="1:18" ht="26.25" x14ac:dyDescent="0.4">
      <c r="A905" s="154"/>
      <c r="B905" s="179" t="s">
        <v>53</v>
      </c>
      <c r="C905" s="179"/>
      <c r="D905" s="179"/>
      <c r="E905" s="179"/>
      <c r="F905" s="179"/>
      <c r="G905" s="179"/>
      <c r="H905" s="179"/>
      <c r="I905" s="179"/>
      <c r="J905" s="153" t="s">
        <v>108</v>
      </c>
      <c r="K905" s="25"/>
      <c r="L905" s="1"/>
      <c r="M905" s="1"/>
      <c r="N905" s="25"/>
      <c r="O905" s="1"/>
      <c r="P905" s="25"/>
      <c r="Q905" s="25"/>
      <c r="R905" s="25"/>
    </row>
    <row r="906" spans="1:18" ht="20.25" x14ac:dyDescent="0.2">
      <c r="A906" s="172" t="s">
        <v>9</v>
      </c>
      <c r="B906" s="173" t="s">
        <v>54</v>
      </c>
      <c r="C906" s="174"/>
      <c r="D906" s="174"/>
      <c r="E906" s="174"/>
      <c r="F906" s="174"/>
      <c r="G906" s="174"/>
      <c r="H906" s="174"/>
      <c r="I906" s="175"/>
      <c r="J906" s="176" t="s">
        <v>10</v>
      </c>
      <c r="K906" s="171" t="s">
        <v>2</v>
      </c>
      <c r="L906" s="171" t="s">
        <v>3</v>
      </c>
      <c r="M906" s="178" t="s">
        <v>4</v>
      </c>
      <c r="N906" s="171" t="s">
        <v>5</v>
      </c>
      <c r="O906" s="169" t="s">
        <v>6</v>
      </c>
      <c r="P906" s="169" t="s">
        <v>7</v>
      </c>
      <c r="Q906" s="171" t="s">
        <v>8</v>
      </c>
      <c r="R906" s="25"/>
    </row>
    <row r="907" spans="1:18" ht="15.75" x14ac:dyDescent="0.25">
      <c r="A907" s="170"/>
      <c r="B907" s="49" t="s">
        <v>55</v>
      </c>
      <c r="C907" s="49" t="s">
        <v>56</v>
      </c>
      <c r="D907" s="49" t="s">
        <v>57</v>
      </c>
      <c r="E907" s="49" t="s">
        <v>58</v>
      </c>
      <c r="F907" s="49" t="s">
        <v>59</v>
      </c>
      <c r="G907" s="49" t="s">
        <v>60</v>
      </c>
      <c r="H907" s="49" t="s">
        <v>61</v>
      </c>
      <c r="I907" s="49" t="s">
        <v>62</v>
      </c>
      <c r="J907" s="177"/>
      <c r="K907" s="170"/>
      <c r="L907" s="170"/>
      <c r="M907" s="170"/>
      <c r="N907" s="170"/>
      <c r="O907" s="170"/>
      <c r="P907" s="170"/>
      <c r="Q907" s="170"/>
      <c r="R907" s="25"/>
    </row>
    <row r="908" spans="1:18" ht="15.75" x14ac:dyDescent="0.25">
      <c r="A908" s="49">
        <v>2501</v>
      </c>
      <c r="B908" s="50">
        <v>20</v>
      </c>
      <c r="C908" s="50"/>
      <c r="D908" s="50"/>
      <c r="E908" s="50"/>
      <c r="F908" s="50"/>
      <c r="G908" s="50"/>
      <c r="H908" s="50"/>
      <c r="I908" s="50"/>
      <c r="J908" s="91"/>
      <c r="K908" s="51"/>
      <c r="L908" s="52"/>
      <c r="M908" s="53"/>
      <c r="N908" s="54"/>
      <c r="O908" s="55">
        <f>B908</f>
        <v>20</v>
      </c>
      <c r="P908" s="56"/>
      <c r="Q908" s="54"/>
      <c r="R908" s="25"/>
    </row>
    <row r="909" spans="1:18" ht="15.75" x14ac:dyDescent="0.25">
      <c r="A909" s="49">
        <v>2502</v>
      </c>
      <c r="B909" s="50"/>
      <c r="C909" s="50"/>
      <c r="D909" s="50"/>
      <c r="E909" s="50"/>
      <c r="F909" s="50"/>
      <c r="G909" s="50"/>
      <c r="H909" s="50"/>
      <c r="I909" s="50"/>
      <c r="J909" s="91"/>
      <c r="K909" s="57"/>
      <c r="L909" s="58"/>
      <c r="M909" s="59"/>
      <c r="N909" s="60" t="str">
        <f>IF(C909=0,"",C909/B908)</f>
        <v/>
      </c>
      <c r="O909" s="61"/>
      <c r="P909" s="62" t="str">
        <f t="shared" ref="P909:P917" si="88">IF(O909=0,"",O909/O908)</f>
        <v/>
      </c>
      <c r="Q909" s="62" t="str">
        <f t="shared" ref="Q909:Q917" si="89">IF(O909=0,"",100%-P909)</f>
        <v/>
      </c>
      <c r="R909" s="25"/>
    </row>
    <row r="910" spans="1:18" ht="15.75" x14ac:dyDescent="0.25">
      <c r="A910" s="49">
        <v>2601</v>
      </c>
      <c r="B910" s="50"/>
      <c r="C910" s="50"/>
      <c r="D910" s="50"/>
      <c r="E910" s="50"/>
      <c r="F910" s="50"/>
      <c r="G910" s="50"/>
      <c r="H910" s="50"/>
      <c r="I910" s="50"/>
      <c r="J910" s="91"/>
      <c r="K910" s="57"/>
      <c r="L910" s="58"/>
      <c r="M910" s="59"/>
      <c r="N910" s="60" t="str">
        <f>IF(D910=0,"",D910/C909)</f>
        <v/>
      </c>
      <c r="O910" s="61"/>
      <c r="P910" s="62" t="str">
        <f t="shared" si="88"/>
        <v/>
      </c>
      <c r="Q910" s="62" t="str">
        <f t="shared" si="89"/>
        <v/>
      </c>
      <c r="R910" s="63">
        <f>O910/O908</f>
        <v>0</v>
      </c>
    </row>
    <row r="911" spans="1:18" ht="15.75" x14ac:dyDescent="0.25">
      <c r="A911" s="49">
        <v>2602</v>
      </c>
      <c r="B911" s="50"/>
      <c r="C911" s="50"/>
      <c r="D911" s="50"/>
      <c r="E911" s="50"/>
      <c r="F911" s="50"/>
      <c r="G911" s="50"/>
      <c r="H911" s="50"/>
      <c r="I911" s="50"/>
      <c r="J911" s="91"/>
      <c r="K911" s="57"/>
      <c r="L911" s="58"/>
      <c r="M911" s="59"/>
      <c r="N911" s="60" t="str">
        <f>IF(E911=0,"",E911/D910)</f>
        <v/>
      </c>
      <c r="O911" s="61"/>
      <c r="P911" s="62" t="str">
        <f t="shared" si="88"/>
        <v/>
      </c>
      <c r="Q911" s="62" t="str">
        <f t="shared" si="89"/>
        <v/>
      </c>
      <c r="R911" s="25"/>
    </row>
    <row r="912" spans="1:18" ht="15.75" x14ac:dyDescent="0.25">
      <c r="A912" s="49">
        <v>2701</v>
      </c>
      <c r="B912" s="50"/>
      <c r="C912" s="50"/>
      <c r="D912" s="50"/>
      <c r="E912" s="50"/>
      <c r="F912" s="50"/>
      <c r="G912" s="50"/>
      <c r="H912" s="50"/>
      <c r="I912" s="50"/>
      <c r="J912" s="91"/>
      <c r="K912" s="57"/>
      <c r="L912" s="58"/>
      <c r="M912" s="59"/>
      <c r="N912" s="60" t="str">
        <f>IF(F912=0,"",F912/E911)</f>
        <v/>
      </c>
      <c r="O912" s="61"/>
      <c r="P912" s="62" t="str">
        <f t="shared" si="88"/>
        <v/>
      </c>
      <c r="Q912" s="62" t="str">
        <f t="shared" si="89"/>
        <v/>
      </c>
      <c r="R912" s="25"/>
    </row>
    <row r="913" spans="1:18" ht="15.75" x14ac:dyDescent="0.25">
      <c r="A913" s="49">
        <v>2702</v>
      </c>
      <c r="B913" s="50"/>
      <c r="C913" s="50"/>
      <c r="D913" s="50"/>
      <c r="E913" s="50"/>
      <c r="F913" s="50"/>
      <c r="G913" s="50"/>
      <c r="H913" s="50"/>
      <c r="I913" s="50"/>
      <c r="J913" s="91"/>
      <c r="K913" s="57"/>
      <c r="L913" s="58"/>
      <c r="M913" s="59"/>
      <c r="N913" s="60" t="str">
        <f>IF(G913=0,"",G913/F912)</f>
        <v/>
      </c>
      <c r="O913" s="61"/>
      <c r="P913" s="62" t="str">
        <f t="shared" si="88"/>
        <v/>
      </c>
      <c r="Q913" s="62" t="str">
        <f t="shared" si="89"/>
        <v/>
      </c>
      <c r="R913" s="25"/>
    </row>
    <row r="914" spans="1:18" ht="15.75" x14ac:dyDescent="0.25">
      <c r="A914" s="49">
        <v>2801</v>
      </c>
      <c r="B914" s="50"/>
      <c r="C914" s="50"/>
      <c r="D914" s="50"/>
      <c r="E914" s="50"/>
      <c r="F914" s="50"/>
      <c r="G914" s="50"/>
      <c r="H914" s="50"/>
      <c r="I914" s="50"/>
      <c r="J914" s="91"/>
      <c r="K914" s="57"/>
      <c r="L914" s="58"/>
      <c r="M914" s="59"/>
      <c r="N914" s="60" t="str">
        <f>IF(H914=0,"",H914/G913)</f>
        <v/>
      </c>
      <c r="O914" s="61"/>
      <c r="P914" s="62" t="str">
        <f t="shared" si="88"/>
        <v/>
      </c>
      <c r="Q914" s="62" t="str">
        <f t="shared" si="89"/>
        <v/>
      </c>
      <c r="R914" s="25"/>
    </row>
    <row r="915" spans="1:18" ht="15.75" x14ac:dyDescent="0.25">
      <c r="A915" s="49">
        <v>2802</v>
      </c>
      <c r="B915" s="50"/>
      <c r="C915" s="50"/>
      <c r="D915" s="50"/>
      <c r="E915" s="50"/>
      <c r="F915" s="50"/>
      <c r="G915" s="50"/>
      <c r="H915" s="50"/>
      <c r="I915" s="50"/>
      <c r="J915" s="91"/>
      <c r="K915" s="57"/>
      <c r="L915" s="58"/>
      <c r="M915" s="59"/>
      <c r="N915" s="60" t="str">
        <f>IF(I915=0,"",I915/H914)</f>
        <v/>
      </c>
      <c r="O915" s="61"/>
      <c r="P915" s="62" t="str">
        <f t="shared" si="88"/>
        <v/>
      </c>
      <c r="Q915" s="62" t="str">
        <f t="shared" si="89"/>
        <v/>
      </c>
      <c r="R915" s="25"/>
    </row>
    <row r="916" spans="1:18" ht="15.75" x14ac:dyDescent="0.25">
      <c r="A916" s="49">
        <v>2901</v>
      </c>
      <c r="B916" s="50"/>
      <c r="C916" s="50"/>
      <c r="D916" s="50"/>
      <c r="E916" s="50"/>
      <c r="F916" s="50"/>
      <c r="G916" s="50"/>
      <c r="H916" s="50"/>
      <c r="I916" s="50"/>
      <c r="J916" s="91"/>
      <c r="K916" s="57"/>
      <c r="L916" s="58"/>
      <c r="M916" s="59"/>
      <c r="N916" s="60"/>
      <c r="O916" s="61"/>
      <c r="P916" s="62" t="str">
        <f t="shared" si="88"/>
        <v/>
      </c>
      <c r="Q916" s="62" t="str">
        <f t="shared" si="89"/>
        <v/>
      </c>
      <c r="R916" s="25"/>
    </row>
    <row r="917" spans="1:18" ht="15.75" x14ac:dyDescent="0.25">
      <c r="A917" s="49">
        <v>2902</v>
      </c>
      <c r="B917" s="50"/>
      <c r="C917" s="50"/>
      <c r="D917" s="50"/>
      <c r="E917" s="50"/>
      <c r="F917" s="50"/>
      <c r="G917" s="50"/>
      <c r="H917" s="50"/>
      <c r="I917" s="50"/>
      <c r="J917" s="91"/>
      <c r="K917" s="57"/>
      <c r="L917" s="58"/>
      <c r="M917" s="59"/>
      <c r="N917" s="60"/>
      <c r="O917" s="61"/>
      <c r="P917" s="62" t="str">
        <f t="shared" si="88"/>
        <v/>
      </c>
      <c r="Q917" s="62" t="str">
        <f t="shared" si="89"/>
        <v/>
      </c>
      <c r="R917" s="25"/>
    </row>
    <row r="918" spans="1:18" ht="15.75" x14ac:dyDescent="0.25">
      <c r="A918" s="49">
        <v>3001</v>
      </c>
      <c r="B918" s="50"/>
      <c r="C918" s="50"/>
      <c r="D918" s="50"/>
      <c r="E918" s="50"/>
      <c r="F918" s="50"/>
      <c r="G918" s="50"/>
      <c r="H918" s="50"/>
      <c r="I918" s="50"/>
      <c r="J918" s="91"/>
      <c r="K918" s="57"/>
      <c r="L918" s="58"/>
      <c r="M918" s="64"/>
      <c r="N918" s="65"/>
      <c r="O918" s="66"/>
      <c r="P918" s="67"/>
      <c r="Q918" s="65"/>
      <c r="R918" s="25"/>
    </row>
    <row r="919" spans="1:18" ht="15.75" x14ac:dyDescent="0.25">
      <c r="A919" s="49">
        <v>3002</v>
      </c>
      <c r="B919" s="50"/>
      <c r="C919" s="50"/>
      <c r="D919" s="50"/>
      <c r="E919" s="50"/>
      <c r="F919" s="50"/>
      <c r="G919" s="50"/>
      <c r="H919" s="50"/>
      <c r="I919" s="50"/>
      <c r="J919" s="91"/>
      <c r="K919" s="57"/>
      <c r="L919" s="58"/>
      <c r="M919" s="64"/>
      <c r="N919" s="68"/>
      <c r="O919" s="66"/>
      <c r="P919" s="69"/>
      <c r="Q919" s="68"/>
      <c r="R919" s="25"/>
    </row>
    <row r="920" spans="1:18" ht="15.75" x14ac:dyDescent="0.25">
      <c r="A920" s="49">
        <v>3101</v>
      </c>
      <c r="B920" s="50"/>
      <c r="C920" s="50"/>
      <c r="D920" s="50"/>
      <c r="E920" s="50"/>
      <c r="F920" s="50"/>
      <c r="G920" s="50"/>
      <c r="H920" s="50"/>
      <c r="I920" s="50"/>
      <c r="J920" s="91"/>
      <c r="K920" s="57"/>
      <c r="L920" s="58"/>
      <c r="M920" s="64"/>
      <c r="N920" s="68"/>
      <c r="O920" s="66"/>
      <c r="P920" s="69"/>
      <c r="Q920" s="68"/>
      <c r="R920" s="25"/>
    </row>
    <row r="921" spans="1:18" ht="15.75" x14ac:dyDescent="0.25">
      <c r="A921" s="49">
        <v>3102</v>
      </c>
      <c r="B921" s="50"/>
      <c r="C921" s="50"/>
      <c r="D921" s="50"/>
      <c r="E921" s="50"/>
      <c r="F921" s="50"/>
      <c r="G921" s="50"/>
      <c r="H921" s="50"/>
      <c r="I921" s="50"/>
      <c r="J921" s="91"/>
      <c r="K921" s="57"/>
      <c r="L921" s="58"/>
      <c r="M921" s="64"/>
      <c r="N921" s="58"/>
      <c r="O921" s="64"/>
      <c r="P921" s="106"/>
      <c r="Q921" s="68"/>
      <c r="R921" s="25"/>
    </row>
    <row r="922" spans="1:18" ht="15.75" x14ac:dyDescent="0.25">
      <c r="A922" s="49">
        <v>3201</v>
      </c>
      <c r="B922" s="50"/>
      <c r="C922" s="50"/>
      <c r="D922" s="50"/>
      <c r="E922" s="50"/>
      <c r="F922" s="50"/>
      <c r="G922" s="50"/>
      <c r="H922" s="50"/>
      <c r="I922" s="50"/>
      <c r="J922" s="91"/>
      <c r="K922" s="57"/>
      <c r="L922" s="58"/>
      <c r="M922" s="64"/>
      <c r="N922" s="137" t="s">
        <v>42</v>
      </c>
      <c r="O922" s="72"/>
      <c r="P922" s="73" t="str">
        <f>IF(SUM(J914:J921)=0,"",SUM(J914:J921))</f>
        <v/>
      </c>
      <c r="Q922" s="139" t="s">
        <v>10</v>
      </c>
      <c r="R922" s="25"/>
    </row>
    <row r="923" spans="1:18" ht="15.75" x14ac:dyDescent="0.25">
      <c r="A923" s="49">
        <v>3301</v>
      </c>
      <c r="B923" s="50"/>
      <c r="C923" s="50"/>
      <c r="D923" s="50"/>
      <c r="E923" s="50"/>
      <c r="F923" s="50"/>
      <c r="G923" s="50"/>
      <c r="H923" s="50"/>
      <c r="I923" s="50"/>
      <c r="J923" s="91"/>
      <c r="K923" s="57"/>
      <c r="L923" s="58"/>
      <c r="M923" s="64"/>
      <c r="N923" s="138" t="s">
        <v>43</v>
      </c>
      <c r="O923" s="76" t="str">
        <f>IF(O922/B908=0,"",O922/B908)</f>
        <v/>
      </c>
      <c r="P923" s="77" t="e">
        <f>IF(O922/P922=0,"",O922/P922)</f>
        <v>#VALUE!</v>
      </c>
      <c r="Q923" s="140" t="s">
        <v>44</v>
      </c>
      <c r="R923" s="25"/>
    </row>
    <row r="924" spans="1:18" ht="15.75" x14ac:dyDescent="0.25">
      <c r="A924" s="49">
        <v>3302</v>
      </c>
      <c r="B924" s="142"/>
      <c r="C924" s="142"/>
      <c r="D924" s="142"/>
      <c r="E924" s="142"/>
      <c r="F924" s="142"/>
      <c r="G924" s="142"/>
      <c r="H924" s="142"/>
      <c r="I924" s="142"/>
      <c r="J924" s="91"/>
      <c r="K924" s="79"/>
      <c r="L924" s="80"/>
      <c r="M924" s="81"/>
      <c r="N924" s="82"/>
      <c r="O924" s="83"/>
      <c r="P924" s="83"/>
      <c r="Q924" s="84"/>
      <c r="R924" s="25"/>
    </row>
    <row r="925" spans="1:18" ht="18" customHeight="1" x14ac:dyDescent="0.25">
      <c r="A925" s="31"/>
      <c r="B925" s="182" t="s">
        <v>63</v>
      </c>
      <c r="C925" s="182"/>
      <c r="D925" s="182"/>
      <c r="E925" s="182"/>
      <c r="F925" s="182"/>
      <c r="G925" s="182"/>
      <c r="H925" s="182"/>
      <c r="I925" s="182"/>
      <c r="J925" s="141">
        <f>SUM(J917:J921)</f>
        <v>0</v>
      </c>
      <c r="K925" s="86" t="str">
        <f>IF(J917=0,"",J917/B908)</f>
        <v/>
      </c>
      <c r="L925" s="86" t="str">
        <f>IF(J925=0,"",J925/B908)</f>
        <v/>
      </c>
      <c r="M925" s="86"/>
      <c r="N925" s="1"/>
      <c r="O925" s="25"/>
      <c r="P925" s="26"/>
      <c r="Q925" s="1"/>
      <c r="R925" s="25"/>
    </row>
    <row r="926" spans="1:18" ht="12.75" customHeight="1" x14ac:dyDescent="0.25">
      <c r="A926" s="31"/>
      <c r="B926" s="25"/>
      <c r="C926" s="92"/>
      <c r="D926" s="92"/>
      <c r="E926" s="92"/>
      <c r="F926" s="92"/>
      <c r="G926" s="92"/>
      <c r="H926" s="92"/>
      <c r="I926" s="92"/>
      <c r="J926" s="93"/>
      <c r="K926" s="94"/>
      <c r="L926" s="94"/>
      <c r="M926" s="94"/>
      <c r="N926" s="1"/>
      <c r="O926" s="25"/>
      <c r="P926" s="26"/>
      <c r="Q926" s="1"/>
      <c r="R926" s="25"/>
    </row>
    <row r="927" spans="1:18" ht="12.75" customHeight="1" x14ac:dyDescent="0.25">
      <c r="A927" s="31"/>
      <c r="B927" s="25"/>
      <c r="C927" s="92"/>
      <c r="D927" s="92"/>
      <c r="E927" s="92"/>
      <c r="F927" s="92"/>
      <c r="G927" s="92"/>
      <c r="H927" s="92"/>
      <c r="I927" s="92"/>
      <c r="J927" s="93"/>
      <c r="K927" s="94"/>
      <c r="L927" s="94"/>
      <c r="M927" s="94"/>
      <c r="N927" s="1"/>
      <c r="O927" s="25"/>
      <c r="P927" s="26"/>
      <c r="Q927" s="1"/>
      <c r="R927" s="25"/>
    </row>
    <row r="928" spans="1:18" ht="12.75" customHeight="1" x14ac:dyDescent="0.25">
      <c r="A928" s="31"/>
      <c r="B928" s="25"/>
      <c r="C928" s="92"/>
      <c r="D928" s="92"/>
      <c r="E928" s="92"/>
      <c r="F928" s="92"/>
      <c r="G928" s="92"/>
      <c r="H928" s="92"/>
      <c r="I928" s="92"/>
      <c r="J928" s="93"/>
      <c r="K928" s="94"/>
      <c r="L928" s="94"/>
      <c r="M928" s="94"/>
      <c r="N928" s="1"/>
      <c r="O928" s="25"/>
      <c r="P928" s="26"/>
      <c r="Q928" s="1"/>
      <c r="R928" s="25"/>
    </row>
    <row r="929" spans="1:18" ht="12.75" customHeight="1" x14ac:dyDescent="0.25">
      <c r="A929" s="31"/>
      <c r="B929" s="25"/>
      <c r="C929" s="92"/>
      <c r="D929" s="92"/>
      <c r="E929" s="92"/>
      <c r="F929" s="92"/>
      <c r="G929" s="92"/>
      <c r="H929" s="92"/>
      <c r="I929" s="92"/>
      <c r="J929" s="93"/>
      <c r="K929" s="94"/>
      <c r="L929" s="94"/>
      <c r="M929" s="94"/>
      <c r="N929" s="1"/>
      <c r="O929" s="25"/>
      <c r="P929" s="26"/>
      <c r="Q929" s="1"/>
      <c r="R929" s="25"/>
    </row>
    <row r="930" spans="1:18" ht="12.75" customHeight="1" x14ac:dyDescent="0.25">
      <c r="A930" s="31"/>
      <c r="B930" s="25"/>
      <c r="C930" s="92"/>
      <c r="D930" s="92"/>
      <c r="E930" s="92"/>
      <c r="F930" s="92"/>
      <c r="G930" s="92"/>
      <c r="H930" s="92"/>
      <c r="I930" s="92"/>
      <c r="J930" s="93"/>
      <c r="K930" s="94"/>
      <c r="L930" s="94"/>
      <c r="M930" s="94"/>
      <c r="N930" s="1"/>
      <c r="O930" s="25"/>
      <c r="P930" s="26"/>
      <c r="Q930" s="1"/>
      <c r="R930" s="25"/>
    </row>
    <row r="931" spans="1:18" ht="12.75" customHeight="1" x14ac:dyDescent="0.25">
      <c r="A931" s="31"/>
      <c r="B931" s="25"/>
      <c r="C931" s="92"/>
      <c r="D931" s="92"/>
      <c r="E931" s="92"/>
      <c r="F931" s="92"/>
      <c r="G931" s="92"/>
      <c r="H931" s="92"/>
      <c r="I931" s="92"/>
      <c r="J931" s="93"/>
      <c r="K931" s="94"/>
      <c r="L931" s="94"/>
      <c r="M931" s="94"/>
      <c r="N931" s="1"/>
      <c r="O931" s="25"/>
      <c r="P931" s="26"/>
      <c r="Q931" s="1"/>
      <c r="R931" s="25"/>
    </row>
    <row r="932" spans="1:18" ht="12.75" customHeight="1" x14ac:dyDescent="0.25">
      <c r="A932" s="31"/>
      <c r="B932" s="25"/>
      <c r="C932" s="92"/>
      <c r="D932" s="92"/>
      <c r="E932" s="92"/>
      <c r="F932" s="92"/>
      <c r="G932" s="92"/>
      <c r="H932" s="92"/>
      <c r="I932" s="92"/>
      <c r="J932" s="93"/>
      <c r="K932" s="94"/>
      <c r="L932" s="94"/>
      <c r="M932" s="94"/>
      <c r="N932" s="1"/>
      <c r="O932" s="25"/>
      <c r="P932" s="26"/>
      <c r="Q932" s="1"/>
      <c r="R932" s="25"/>
    </row>
    <row r="933" spans="1:18" ht="12.75" customHeight="1" x14ac:dyDescent="0.25">
      <c r="A933" s="31"/>
      <c r="B933" s="25"/>
      <c r="C933" s="92"/>
      <c r="D933" s="92"/>
      <c r="E933" s="92"/>
      <c r="F933" s="92"/>
      <c r="G933" s="92"/>
      <c r="H933" s="92"/>
      <c r="I933" s="92"/>
      <c r="J933" s="93"/>
      <c r="K933" s="94"/>
      <c r="L933" s="94"/>
      <c r="M933" s="94"/>
      <c r="N933" s="1"/>
      <c r="O933" s="25"/>
      <c r="P933" s="26"/>
      <c r="Q933" s="1"/>
      <c r="R933" s="25"/>
    </row>
    <row r="934" spans="1:18" ht="12.75" customHeight="1" x14ac:dyDescent="0.25">
      <c r="A934" s="31"/>
      <c r="B934" s="25"/>
      <c r="C934" s="92"/>
      <c r="D934" s="92"/>
      <c r="E934" s="92"/>
      <c r="F934" s="92"/>
      <c r="G934" s="92"/>
      <c r="H934" s="92"/>
      <c r="I934" s="92"/>
      <c r="J934" s="93"/>
      <c r="K934" s="94"/>
      <c r="L934" s="94"/>
      <c r="M934" s="94"/>
      <c r="N934" s="1"/>
      <c r="O934" s="25"/>
      <c r="P934" s="26"/>
      <c r="Q934" s="1"/>
      <c r="R934" s="25"/>
    </row>
    <row r="935" spans="1:18" ht="12.75" customHeight="1" x14ac:dyDescent="0.25">
      <c r="A935" s="31"/>
      <c r="B935" s="25"/>
      <c r="C935" s="92"/>
      <c r="D935" s="92"/>
      <c r="E935" s="92"/>
      <c r="F935" s="92"/>
      <c r="G935" s="92"/>
      <c r="H935" s="92"/>
      <c r="I935" s="92"/>
      <c r="J935" s="93"/>
      <c r="K935" s="94"/>
      <c r="L935" s="94"/>
      <c r="M935" s="94"/>
      <c r="N935" s="1"/>
      <c r="O935" s="25"/>
      <c r="P935" s="26"/>
      <c r="Q935" s="1"/>
      <c r="R935" s="25"/>
    </row>
    <row r="936" spans="1:18" ht="12.75" customHeight="1" x14ac:dyDescent="0.25">
      <c r="A936" s="31"/>
      <c r="B936" s="25"/>
      <c r="C936" s="92"/>
      <c r="D936" s="92"/>
      <c r="E936" s="92"/>
      <c r="F936" s="92"/>
      <c r="G936" s="92"/>
      <c r="H936" s="92"/>
      <c r="I936" s="92"/>
      <c r="J936" s="93"/>
      <c r="K936" s="94"/>
      <c r="L936" s="94"/>
      <c r="M936" s="94"/>
      <c r="N936" s="1"/>
      <c r="O936" s="25"/>
      <c r="P936" s="26"/>
      <c r="Q936" s="1"/>
      <c r="R936" s="25"/>
    </row>
    <row r="937" spans="1:18" ht="12.75" customHeight="1" x14ac:dyDescent="0.25">
      <c r="A937" s="31"/>
      <c r="B937" s="25"/>
      <c r="C937" s="92"/>
      <c r="D937" s="92"/>
      <c r="E937" s="92"/>
      <c r="F937" s="92"/>
      <c r="G937" s="92"/>
      <c r="H937" s="92"/>
      <c r="I937" s="92"/>
      <c r="J937" s="93"/>
      <c r="K937" s="94"/>
      <c r="L937" s="94"/>
      <c r="M937" s="94"/>
      <c r="N937" s="1"/>
      <c r="O937" s="25"/>
      <c r="P937" s="26"/>
      <c r="Q937" s="1"/>
      <c r="R937" s="25"/>
    </row>
    <row r="938" spans="1:18" ht="12.75" customHeight="1" x14ac:dyDescent="0.25">
      <c r="A938" s="31"/>
      <c r="B938" s="25"/>
      <c r="C938" s="92"/>
      <c r="D938" s="92"/>
      <c r="E938" s="92"/>
      <c r="F938" s="92"/>
      <c r="G938" s="92"/>
      <c r="H938" s="92"/>
      <c r="I938" s="92"/>
      <c r="J938" s="93"/>
      <c r="K938" s="94"/>
      <c r="L938" s="94"/>
      <c r="M938" s="94"/>
      <c r="N938" s="1"/>
      <c r="O938" s="25"/>
      <c r="P938" s="26"/>
      <c r="Q938" s="1"/>
      <c r="R938" s="25"/>
    </row>
    <row r="939" spans="1:18" ht="12.75" customHeight="1" x14ac:dyDescent="0.25">
      <c r="A939" s="31"/>
      <c r="B939" s="25"/>
      <c r="C939" s="92"/>
      <c r="D939" s="92"/>
      <c r="E939" s="92"/>
      <c r="F939" s="92"/>
      <c r="G939" s="92"/>
      <c r="H939" s="92"/>
      <c r="I939" s="92"/>
      <c r="J939" s="93"/>
      <c r="K939" s="94"/>
      <c r="L939" s="94"/>
      <c r="M939" s="94"/>
      <c r="N939" s="1"/>
      <c r="O939" s="25"/>
      <c r="P939" s="26"/>
      <c r="Q939" s="1"/>
      <c r="R939" s="25"/>
    </row>
    <row r="940" spans="1:18" ht="12.75" customHeight="1" x14ac:dyDescent="0.25">
      <c r="A940" s="31"/>
      <c r="B940" s="25"/>
      <c r="C940" s="92"/>
      <c r="D940" s="92"/>
      <c r="E940" s="92"/>
      <c r="F940" s="92"/>
      <c r="G940" s="92"/>
      <c r="H940" s="92"/>
      <c r="I940" s="92"/>
      <c r="J940" s="93"/>
      <c r="K940" s="94"/>
      <c r="L940" s="94"/>
      <c r="M940" s="94"/>
      <c r="N940" s="1"/>
      <c r="O940" s="25"/>
      <c r="P940" s="26"/>
      <c r="Q940" s="1"/>
      <c r="R940" s="25"/>
    </row>
    <row r="941" spans="1:18" ht="12.75" customHeight="1" x14ac:dyDescent="0.25">
      <c r="A941" s="31"/>
      <c r="B941" s="25"/>
      <c r="C941" s="92"/>
      <c r="D941" s="92"/>
      <c r="E941" s="92"/>
      <c r="F941" s="92"/>
      <c r="G941" s="92"/>
      <c r="H941" s="92"/>
      <c r="I941" s="92"/>
      <c r="J941" s="93"/>
      <c r="K941" s="94"/>
      <c r="L941" s="94"/>
      <c r="M941" s="94"/>
      <c r="N941" s="1"/>
      <c r="O941" s="25"/>
      <c r="P941" s="26"/>
      <c r="Q941" s="1"/>
      <c r="R941" s="25"/>
    </row>
    <row r="942" spans="1:18" ht="12.75" customHeight="1" x14ac:dyDescent="0.25">
      <c r="A942" s="31"/>
      <c r="B942" s="25"/>
      <c r="C942" s="92"/>
      <c r="D942" s="92"/>
      <c r="E942" s="92"/>
      <c r="F942" s="92"/>
      <c r="G942" s="92"/>
      <c r="H942" s="92"/>
      <c r="I942" s="92"/>
      <c r="J942" s="93"/>
      <c r="K942" s="94"/>
      <c r="L942" s="94"/>
      <c r="M942" s="94"/>
      <c r="N942" s="1"/>
      <c r="O942" s="25"/>
      <c r="P942" s="26"/>
      <c r="Q942" s="1"/>
      <c r="R942" s="25"/>
    </row>
    <row r="943" spans="1:18" ht="12.75" customHeight="1" x14ac:dyDescent="0.25">
      <c r="A943" s="31"/>
      <c r="B943" s="25"/>
      <c r="C943" s="92"/>
      <c r="D943" s="92"/>
      <c r="E943" s="92"/>
      <c r="F943" s="92"/>
      <c r="G943" s="92"/>
      <c r="H943" s="92"/>
      <c r="I943" s="92"/>
      <c r="J943" s="93"/>
      <c r="K943" s="94"/>
      <c r="L943" s="94"/>
      <c r="M943" s="94"/>
      <c r="N943" s="1"/>
      <c r="O943" s="25"/>
      <c r="P943" s="26"/>
      <c r="Q943" s="1"/>
      <c r="R943" s="25"/>
    </row>
    <row r="944" spans="1:18" ht="12.75" customHeight="1" x14ac:dyDescent="0.25">
      <c r="A944" s="31"/>
      <c r="B944" s="25"/>
      <c r="C944" s="92"/>
      <c r="D944" s="92"/>
      <c r="E944" s="92"/>
      <c r="F944" s="92"/>
      <c r="G944" s="92"/>
      <c r="H944" s="92"/>
      <c r="I944" s="92"/>
      <c r="J944" s="93"/>
      <c r="K944" s="94"/>
      <c r="L944" s="94"/>
      <c r="M944" s="94"/>
      <c r="N944" s="1"/>
      <c r="O944" s="25"/>
      <c r="P944" s="26"/>
      <c r="Q944" s="1"/>
      <c r="R944" s="25"/>
    </row>
    <row r="945" spans="1:18" ht="12.75" customHeight="1" x14ac:dyDescent="0.25">
      <c r="A945" s="31"/>
      <c r="B945" s="25"/>
      <c r="C945" s="92"/>
      <c r="D945" s="92"/>
      <c r="E945" s="92"/>
      <c r="F945" s="92"/>
      <c r="G945" s="92"/>
      <c r="H945" s="92"/>
      <c r="I945" s="92"/>
      <c r="J945" s="93"/>
      <c r="K945" s="94"/>
      <c r="L945" s="94"/>
      <c r="M945" s="94"/>
      <c r="N945" s="1"/>
      <c r="O945" s="25"/>
      <c r="P945" s="26"/>
      <c r="Q945" s="1"/>
      <c r="R945" s="25"/>
    </row>
    <row r="946" spans="1:18" ht="12.75" customHeight="1" x14ac:dyDescent="0.25">
      <c r="A946" s="31"/>
      <c r="B946" s="25"/>
      <c r="C946" s="92"/>
      <c r="D946" s="92"/>
      <c r="E946" s="92"/>
      <c r="F946" s="92"/>
      <c r="G946" s="92"/>
      <c r="H946" s="92"/>
      <c r="I946" s="92"/>
      <c r="J946" s="93"/>
      <c r="K946" s="94"/>
      <c r="L946" s="94"/>
      <c r="M946" s="94"/>
      <c r="N946" s="1"/>
      <c r="O946" s="25"/>
      <c r="P946" s="26"/>
      <c r="Q946" s="1"/>
      <c r="R946" s="25"/>
    </row>
    <row r="947" spans="1:18" ht="12.75" customHeight="1" x14ac:dyDescent="0.25">
      <c r="A947" s="31"/>
      <c r="B947" s="25"/>
      <c r="C947" s="92"/>
      <c r="D947" s="92"/>
      <c r="E947" s="92"/>
      <c r="F947" s="92"/>
      <c r="G947" s="92"/>
      <c r="H947" s="92"/>
      <c r="I947" s="92"/>
      <c r="J947" s="93"/>
      <c r="K947" s="94"/>
      <c r="L947" s="94"/>
      <c r="M947" s="94"/>
      <c r="N947" s="1"/>
      <c r="O947" s="25"/>
      <c r="P947" s="26"/>
      <c r="Q947" s="1"/>
      <c r="R947" s="25"/>
    </row>
    <row r="948" spans="1:18" ht="12.75" customHeight="1" x14ac:dyDescent="0.25">
      <c r="A948" s="31"/>
      <c r="B948" s="25"/>
      <c r="C948" s="92"/>
      <c r="D948" s="92"/>
      <c r="E948" s="92"/>
      <c r="F948" s="92"/>
      <c r="G948" s="92"/>
      <c r="H948" s="92"/>
      <c r="I948" s="92"/>
      <c r="J948" s="93"/>
      <c r="K948" s="94"/>
      <c r="L948" s="94"/>
      <c r="M948" s="94"/>
      <c r="N948" s="1"/>
      <c r="O948" s="25"/>
      <c r="P948" s="26"/>
      <c r="Q948" s="1"/>
      <c r="R948" s="25"/>
    </row>
    <row r="949" spans="1:18" ht="12.75" customHeight="1" x14ac:dyDescent="0.25">
      <c r="A949" s="31"/>
      <c r="B949" s="25"/>
      <c r="C949" s="92"/>
      <c r="D949" s="92"/>
      <c r="E949" s="92"/>
      <c r="F949" s="92"/>
      <c r="G949" s="92"/>
      <c r="H949" s="92"/>
      <c r="I949" s="92"/>
      <c r="J949" s="93"/>
      <c r="K949" s="94"/>
      <c r="L949" s="94"/>
      <c r="M949" s="94"/>
      <c r="N949" s="1"/>
      <c r="O949" s="25"/>
      <c r="P949" s="26"/>
      <c r="Q949" s="1"/>
      <c r="R949" s="25"/>
    </row>
    <row r="950" spans="1:18" ht="12.75" customHeight="1" x14ac:dyDescent="0.25">
      <c r="A950" s="31"/>
      <c r="B950" s="25"/>
      <c r="C950" s="92"/>
      <c r="D950" s="92"/>
      <c r="E950" s="92"/>
      <c r="F950" s="92"/>
      <c r="G950" s="92"/>
      <c r="H950" s="92"/>
      <c r="I950" s="92"/>
      <c r="J950" s="93"/>
      <c r="K950" s="94"/>
      <c r="L950" s="94"/>
      <c r="M950" s="94"/>
      <c r="N950" s="1"/>
      <c r="O950" s="25"/>
      <c r="P950" s="26"/>
      <c r="Q950" s="1"/>
      <c r="R950" s="25"/>
    </row>
    <row r="951" spans="1:18" ht="12.75" customHeight="1" x14ac:dyDescent="0.25">
      <c r="A951" s="31"/>
      <c r="B951" s="25"/>
      <c r="C951" s="92"/>
      <c r="D951" s="92"/>
      <c r="E951" s="92"/>
      <c r="F951" s="92"/>
      <c r="G951" s="92"/>
      <c r="H951" s="92"/>
      <c r="I951" s="92"/>
      <c r="J951" s="93"/>
      <c r="K951" s="94"/>
      <c r="L951" s="94"/>
      <c r="M951" s="94"/>
      <c r="N951" s="1"/>
      <c r="O951" s="25"/>
      <c r="P951" s="26"/>
      <c r="Q951" s="1"/>
      <c r="R951" s="25"/>
    </row>
    <row r="952" spans="1:18" ht="12.75" customHeight="1" x14ac:dyDescent="0.25">
      <c r="A952" s="31"/>
      <c r="B952" s="25"/>
      <c r="C952" s="92"/>
      <c r="D952" s="92"/>
      <c r="E952" s="92"/>
      <c r="F952" s="92"/>
      <c r="G952" s="92"/>
      <c r="H952" s="92"/>
      <c r="I952" s="92"/>
      <c r="J952" s="93"/>
      <c r="K952" s="94"/>
      <c r="L952" s="94"/>
      <c r="M952" s="94"/>
      <c r="N952" s="1"/>
      <c r="O952" s="25"/>
      <c r="P952" s="26"/>
      <c r="Q952" s="1"/>
      <c r="R952" s="25"/>
    </row>
    <row r="953" spans="1:18" ht="12.75" customHeight="1" x14ac:dyDescent="0.25">
      <c r="A953" s="31"/>
      <c r="B953" s="25"/>
      <c r="C953" s="92"/>
      <c r="D953" s="92"/>
      <c r="E953" s="92"/>
      <c r="F953" s="92"/>
      <c r="G953" s="92"/>
      <c r="H953" s="92"/>
      <c r="I953" s="92"/>
      <c r="J953" s="93"/>
      <c r="K953" s="94"/>
      <c r="L953" s="94"/>
      <c r="M953" s="94"/>
      <c r="N953" s="1"/>
      <c r="O953" s="25"/>
      <c r="P953" s="26"/>
      <c r="Q953" s="1"/>
      <c r="R953" s="25"/>
    </row>
    <row r="954" spans="1:18" ht="12.75" customHeight="1" x14ac:dyDescent="0.25">
      <c r="A954" s="31"/>
      <c r="B954" s="25"/>
      <c r="C954" s="92"/>
      <c r="D954" s="92"/>
      <c r="E954" s="92"/>
      <c r="F954" s="92"/>
      <c r="G954" s="92"/>
      <c r="H954" s="92"/>
      <c r="I954" s="92"/>
      <c r="J954" s="93"/>
      <c r="K954" s="94"/>
      <c r="L954" s="94"/>
      <c r="M954" s="94"/>
      <c r="N954" s="1"/>
      <c r="O954" s="25"/>
      <c r="P954" s="26"/>
      <c r="Q954" s="1"/>
      <c r="R954" s="25"/>
    </row>
    <row r="955" spans="1:18" ht="12.75" customHeight="1" x14ac:dyDescent="0.25">
      <c r="A955" s="31"/>
      <c r="B955" s="25"/>
      <c r="C955" s="92"/>
      <c r="D955" s="92"/>
      <c r="E955" s="92"/>
      <c r="F955" s="92"/>
      <c r="G955" s="92"/>
      <c r="H955" s="92"/>
      <c r="I955" s="92"/>
      <c r="J955" s="93"/>
      <c r="K955" s="94"/>
      <c r="L955" s="94"/>
      <c r="M955" s="94"/>
      <c r="N955" s="1"/>
      <c r="O955" s="25"/>
      <c r="P955" s="26"/>
      <c r="Q955" s="1"/>
      <c r="R955" s="25"/>
    </row>
    <row r="956" spans="1:18" ht="12.75" customHeight="1" x14ac:dyDescent="0.25">
      <c r="A956" s="31"/>
      <c r="B956" s="25"/>
      <c r="C956" s="92"/>
      <c r="D956" s="92"/>
      <c r="E956" s="92"/>
      <c r="F956" s="92"/>
      <c r="G956" s="92"/>
      <c r="H956" s="92"/>
      <c r="I956" s="92"/>
      <c r="J956" s="93"/>
      <c r="K956" s="94"/>
      <c r="L956" s="94"/>
      <c r="M956" s="94"/>
      <c r="N956" s="1"/>
      <c r="O956" s="25"/>
      <c r="P956" s="26"/>
      <c r="Q956" s="1"/>
      <c r="R956" s="25"/>
    </row>
    <row r="957" spans="1:18" ht="12.75" customHeight="1" x14ac:dyDescent="0.25">
      <c r="A957" s="31"/>
      <c r="B957" s="25"/>
      <c r="C957" s="92"/>
      <c r="D957" s="92"/>
      <c r="E957" s="92"/>
      <c r="F957" s="92"/>
      <c r="G957" s="92"/>
      <c r="H957" s="92"/>
      <c r="I957" s="92"/>
      <c r="J957" s="93"/>
      <c r="K957" s="94"/>
      <c r="L957" s="94"/>
      <c r="M957" s="94"/>
      <c r="N957" s="1"/>
      <c r="O957" s="25"/>
      <c r="P957" s="26"/>
      <c r="Q957" s="1"/>
      <c r="R957" s="25"/>
    </row>
    <row r="958" spans="1:18" ht="12.75" customHeight="1" x14ac:dyDescent="0.25">
      <c r="A958" s="31"/>
      <c r="B958" s="25"/>
      <c r="C958" s="92"/>
      <c r="D958" s="92"/>
      <c r="E958" s="92"/>
      <c r="F958" s="92"/>
      <c r="G958" s="92"/>
      <c r="H958" s="92"/>
      <c r="I958" s="92"/>
      <c r="J958" s="93"/>
      <c r="K958" s="94"/>
      <c r="L958" s="94"/>
      <c r="M958" s="94"/>
      <c r="N958" s="1"/>
      <c r="O958" s="25"/>
      <c r="P958" s="26"/>
      <c r="Q958" s="1"/>
      <c r="R958" s="25"/>
    </row>
    <row r="959" spans="1:18" ht="12.75" customHeight="1" x14ac:dyDescent="0.25">
      <c r="A959" s="31"/>
      <c r="B959" s="25"/>
      <c r="C959" s="92"/>
      <c r="D959" s="92"/>
      <c r="E959" s="92"/>
      <c r="F959" s="92"/>
      <c r="G959" s="92"/>
      <c r="H959" s="92"/>
      <c r="I959" s="92"/>
      <c r="J959" s="93"/>
      <c r="K959" s="94"/>
      <c r="L959" s="94"/>
      <c r="M959" s="94"/>
      <c r="N959" s="1"/>
      <c r="O959" s="25"/>
      <c r="P959" s="26"/>
      <c r="Q959" s="1"/>
      <c r="R959" s="25"/>
    </row>
    <row r="960" spans="1:18" ht="12.75" customHeight="1" x14ac:dyDescent="0.25">
      <c r="A960" s="31"/>
      <c r="B960" s="25"/>
      <c r="C960" s="92"/>
      <c r="D960" s="92"/>
      <c r="E960" s="92"/>
      <c r="F960" s="92"/>
      <c r="G960" s="92"/>
      <c r="H960" s="92"/>
      <c r="I960" s="92"/>
      <c r="J960" s="93"/>
      <c r="K960" s="94"/>
      <c r="L960" s="94"/>
      <c r="M960" s="94"/>
      <c r="N960" s="1"/>
      <c r="O960" s="25"/>
      <c r="P960" s="26"/>
      <c r="Q960" s="1"/>
      <c r="R960" s="25"/>
    </row>
    <row r="961" spans="1:18" ht="12.75" customHeight="1" x14ac:dyDescent="0.25">
      <c r="A961" s="31"/>
      <c r="B961" s="25"/>
      <c r="C961" s="92"/>
      <c r="D961" s="92"/>
      <c r="E961" s="92"/>
      <c r="F961" s="92"/>
      <c r="G961" s="92"/>
      <c r="H961" s="92"/>
      <c r="I961" s="92"/>
      <c r="J961" s="93"/>
      <c r="K961" s="94"/>
      <c r="L961" s="94"/>
      <c r="M961" s="94"/>
      <c r="N961" s="1"/>
      <c r="O961" s="25"/>
      <c r="P961" s="26"/>
      <c r="Q961" s="1"/>
      <c r="R961" s="25"/>
    </row>
    <row r="962" spans="1:18" ht="12.75" customHeight="1" x14ac:dyDescent="0.25">
      <c r="A962" s="31"/>
      <c r="B962" s="25"/>
      <c r="C962" s="92"/>
      <c r="D962" s="92"/>
      <c r="E962" s="92"/>
      <c r="F962" s="92"/>
      <c r="G962" s="92"/>
      <c r="H962" s="92"/>
      <c r="I962" s="92"/>
      <c r="J962" s="93"/>
      <c r="K962" s="94"/>
      <c r="L962" s="94"/>
      <c r="M962" s="94"/>
      <c r="N962" s="1"/>
      <c r="O962" s="25"/>
      <c r="P962" s="26"/>
      <c r="Q962" s="1"/>
      <c r="R962" s="25"/>
    </row>
    <row r="963" spans="1:18" ht="12.75" customHeight="1" x14ac:dyDescent="0.25">
      <c r="A963" s="31"/>
      <c r="B963" s="25"/>
      <c r="C963" s="92"/>
      <c r="D963" s="92"/>
      <c r="E963" s="92"/>
      <c r="F963" s="92"/>
      <c r="G963" s="92"/>
      <c r="H963" s="92"/>
      <c r="I963" s="92"/>
      <c r="J963" s="93"/>
      <c r="K963" s="94"/>
      <c r="L963" s="94"/>
      <c r="M963" s="94"/>
      <c r="N963" s="1"/>
      <c r="O963" s="25"/>
      <c r="P963" s="26"/>
      <c r="Q963" s="1"/>
      <c r="R963" s="25"/>
    </row>
    <row r="964" spans="1:18" ht="12.75" customHeight="1" x14ac:dyDescent="0.25">
      <c r="A964" s="31"/>
      <c r="B964" s="25"/>
      <c r="C964" s="92"/>
      <c r="D964" s="92"/>
      <c r="E964" s="92"/>
      <c r="F964" s="92"/>
      <c r="G964" s="92"/>
      <c r="H964" s="92"/>
      <c r="I964" s="92"/>
      <c r="J964" s="93"/>
      <c r="K964" s="94"/>
      <c r="L964" s="94"/>
      <c r="M964" s="94"/>
      <c r="N964" s="1"/>
      <c r="O964" s="25"/>
      <c r="P964" s="26"/>
      <c r="Q964" s="1"/>
      <c r="R964" s="25"/>
    </row>
    <row r="965" spans="1:18" ht="12.75" customHeight="1" x14ac:dyDescent="0.25">
      <c r="A965" s="31"/>
      <c r="B965" s="25"/>
      <c r="C965" s="92"/>
      <c r="D965" s="92"/>
      <c r="E965" s="92"/>
      <c r="F965" s="92"/>
      <c r="G965" s="92"/>
      <c r="H965" s="92"/>
      <c r="I965" s="92"/>
      <c r="J965" s="93"/>
      <c r="K965" s="94"/>
      <c r="L965" s="94"/>
      <c r="M965" s="94"/>
      <c r="N965" s="1"/>
      <c r="O965" s="25"/>
      <c r="P965" s="26"/>
      <c r="Q965" s="1"/>
      <c r="R965" s="25"/>
    </row>
    <row r="966" spans="1:18" ht="12.75" customHeight="1" x14ac:dyDescent="0.25">
      <c r="A966" s="31"/>
      <c r="B966" s="25"/>
      <c r="C966" s="92"/>
      <c r="D966" s="92"/>
      <c r="E966" s="92"/>
      <c r="F966" s="92"/>
      <c r="G966" s="92"/>
      <c r="H966" s="92"/>
      <c r="I966" s="92"/>
      <c r="J966" s="93"/>
      <c r="K966" s="94"/>
      <c r="L966" s="94"/>
      <c r="M966" s="94"/>
      <c r="N966" s="1"/>
      <c r="O966" s="25"/>
      <c r="P966" s="26"/>
      <c r="Q966" s="1"/>
      <c r="R966" s="25"/>
    </row>
    <row r="967" spans="1:18" ht="12.75" customHeight="1" x14ac:dyDescent="0.25">
      <c r="A967" s="31"/>
      <c r="B967" s="25"/>
      <c r="C967" s="92"/>
      <c r="D967" s="92"/>
      <c r="E967" s="92"/>
      <c r="F967" s="92"/>
      <c r="G967" s="92"/>
      <c r="H967" s="92"/>
      <c r="I967" s="92"/>
      <c r="J967" s="93"/>
      <c r="K967" s="94"/>
      <c r="L967" s="94"/>
      <c r="M967" s="94"/>
      <c r="N967" s="1"/>
      <c r="O967" s="25"/>
      <c r="P967" s="26"/>
      <c r="Q967" s="1"/>
      <c r="R967" s="25"/>
    </row>
    <row r="968" spans="1:18" ht="12.75" customHeight="1" x14ac:dyDescent="0.25">
      <c r="A968" s="31"/>
      <c r="B968" s="25"/>
      <c r="C968" s="92"/>
      <c r="D968" s="92"/>
      <c r="E968" s="92"/>
      <c r="F968" s="92"/>
      <c r="G968" s="92"/>
      <c r="H968" s="92"/>
      <c r="I968" s="92"/>
      <c r="J968" s="93"/>
      <c r="K968" s="94"/>
      <c r="L968" s="94"/>
      <c r="M968" s="94"/>
      <c r="N968" s="1"/>
      <c r="O968" s="25"/>
      <c r="P968" s="26"/>
      <c r="Q968" s="1"/>
      <c r="R968" s="25"/>
    </row>
    <row r="969" spans="1:18" ht="12.75" customHeight="1" x14ac:dyDescent="0.25">
      <c r="A969" s="31"/>
      <c r="B969" s="25"/>
      <c r="C969" s="92"/>
      <c r="D969" s="92"/>
      <c r="E969" s="92"/>
      <c r="F969" s="92"/>
      <c r="G969" s="92"/>
      <c r="H969" s="92"/>
      <c r="I969" s="92"/>
      <c r="J969" s="93"/>
      <c r="K969" s="94"/>
      <c r="L969" s="94"/>
      <c r="M969" s="94"/>
      <c r="N969" s="1"/>
      <c r="O969" s="25"/>
      <c r="P969" s="26"/>
      <c r="Q969" s="1"/>
      <c r="R969" s="25"/>
    </row>
    <row r="970" spans="1:18" ht="12.75" customHeight="1" x14ac:dyDescent="0.25">
      <c r="A970" s="31"/>
      <c r="B970" s="25"/>
      <c r="C970" s="92"/>
      <c r="D970" s="92"/>
      <c r="E970" s="92"/>
      <c r="F970" s="92"/>
      <c r="G970" s="92"/>
      <c r="H970" s="92"/>
      <c r="I970" s="92"/>
      <c r="J970" s="93"/>
      <c r="K970" s="94"/>
      <c r="L970" s="94"/>
      <c r="M970" s="94"/>
      <c r="N970" s="1"/>
      <c r="O970" s="25"/>
      <c r="P970" s="26"/>
      <c r="Q970" s="1"/>
      <c r="R970" s="25"/>
    </row>
    <row r="971" spans="1:18" ht="12.75" customHeight="1" x14ac:dyDescent="0.25">
      <c r="A971" s="31"/>
      <c r="B971" s="25"/>
      <c r="C971" s="92"/>
      <c r="D971" s="92"/>
      <c r="E971" s="92"/>
      <c r="F971" s="92"/>
      <c r="G971" s="92"/>
      <c r="H971" s="92"/>
      <c r="I971" s="92"/>
      <c r="J971" s="93"/>
      <c r="K971" s="94"/>
      <c r="L971" s="94"/>
      <c r="M971" s="94"/>
      <c r="N971" s="1"/>
      <c r="O971" s="25"/>
      <c r="P971" s="26"/>
      <c r="Q971" s="1"/>
      <c r="R971" s="25"/>
    </row>
    <row r="972" spans="1:18" ht="12.75" customHeight="1" x14ac:dyDescent="0.25">
      <c r="A972" s="31"/>
      <c r="B972" s="25"/>
      <c r="C972" s="92"/>
      <c r="D972" s="92"/>
      <c r="E972" s="92"/>
      <c r="F972" s="92"/>
      <c r="G972" s="92"/>
      <c r="H972" s="92"/>
      <c r="I972" s="92"/>
      <c r="J972" s="93"/>
      <c r="K972" s="94"/>
      <c r="L972" s="94"/>
      <c r="M972" s="94"/>
      <c r="N972" s="1"/>
      <c r="O972" s="25"/>
      <c r="P972" s="26"/>
      <c r="Q972" s="1"/>
      <c r="R972" s="25"/>
    </row>
    <row r="973" spans="1:18" ht="12.75" customHeight="1" x14ac:dyDescent="0.25">
      <c r="A973" s="31"/>
      <c r="B973" s="25"/>
      <c r="C973" s="92"/>
      <c r="D973" s="92"/>
      <c r="E973" s="92"/>
      <c r="F973" s="92"/>
      <c r="G973" s="92"/>
      <c r="H973" s="92"/>
      <c r="I973" s="92"/>
      <c r="J973" s="93"/>
      <c r="K973" s="94"/>
      <c r="L973" s="94"/>
      <c r="M973" s="94"/>
      <c r="N973" s="1"/>
      <c r="O973" s="25"/>
      <c r="P973" s="26"/>
      <c r="Q973" s="1"/>
      <c r="R973" s="25"/>
    </row>
    <row r="974" spans="1:18" ht="12.75" customHeight="1" x14ac:dyDescent="0.25">
      <c r="A974" s="31"/>
      <c r="B974" s="25"/>
      <c r="C974" s="92"/>
      <c r="D974" s="92"/>
      <c r="E974" s="92"/>
      <c r="F974" s="92"/>
      <c r="G974" s="92"/>
      <c r="H974" s="92"/>
      <c r="I974" s="92"/>
      <c r="J974" s="93"/>
      <c r="K974" s="94"/>
      <c r="L974" s="94"/>
      <c r="M974" s="94"/>
      <c r="N974" s="1"/>
      <c r="O974" s="25"/>
      <c r="P974" s="26"/>
      <c r="Q974" s="1"/>
      <c r="R974" s="25"/>
    </row>
    <row r="975" spans="1:18" ht="12.75" customHeight="1" x14ac:dyDescent="0.25">
      <c r="A975" s="31"/>
      <c r="B975" s="25"/>
      <c r="C975" s="92"/>
      <c r="D975" s="92"/>
      <c r="E975" s="92"/>
      <c r="F975" s="92"/>
      <c r="G975" s="92"/>
      <c r="H975" s="92"/>
      <c r="I975" s="92"/>
      <c r="J975" s="93"/>
      <c r="K975" s="94"/>
      <c r="L975" s="94"/>
      <c r="M975" s="94"/>
      <c r="N975" s="1"/>
      <c r="O975" s="25"/>
      <c r="P975" s="26"/>
      <c r="Q975" s="1"/>
      <c r="R975" s="25"/>
    </row>
    <row r="976" spans="1:18" ht="12.75" customHeight="1" x14ac:dyDescent="0.25">
      <c r="A976" s="31"/>
      <c r="B976" s="25"/>
      <c r="C976" s="92"/>
      <c r="D976" s="92"/>
      <c r="E976" s="92"/>
      <c r="F976" s="92"/>
      <c r="G976" s="92"/>
      <c r="H976" s="92"/>
      <c r="I976" s="92"/>
      <c r="J976" s="93"/>
      <c r="K976" s="94"/>
      <c r="L976" s="94"/>
      <c r="M976" s="94"/>
      <c r="N976" s="1"/>
      <c r="O976" s="25"/>
      <c r="P976" s="26"/>
      <c r="Q976" s="1"/>
      <c r="R976" s="25"/>
    </row>
    <row r="977" spans="1:18" ht="12.75" customHeight="1" x14ac:dyDescent="0.25">
      <c r="A977" s="31"/>
      <c r="B977" s="25"/>
      <c r="C977" s="92"/>
      <c r="D977" s="92"/>
      <c r="E977" s="92"/>
      <c r="F977" s="92"/>
      <c r="G977" s="92"/>
      <c r="H977" s="92"/>
      <c r="I977" s="92"/>
      <c r="J977" s="93"/>
      <c r="K977" s="94"/>
      <c r="L977" s="94"/>
      <c r="M977" s="94"/>
      <c r="N977" s="1"/>
      <c r="O977" s="25"/>
      <c r="P977" s="26"/>
      <c r="Q977" s="1"/>
      <c r="R977" s="25"/>
    </row>
    <row r="978" spans="1:18" ht="12.75" customHeight="1" x14ac:dyDescent="0.25">
      <c r="A978" s="31"/>
      <c r="B978" s="25"/>
      <c r="C978" s="92"/>
      <c r="D978" s="92"/>
      <c r="E978" s="92"/>
      <c r="F978" s="92"/>
      <c r="G978" s="92"/>
      <c r="H978" s="92"/>
      <c r="I978" s="92"/>
      <c r="J978" s="93"/>
      <c r="K978" s="94"/>
      <c r="L978" s="94"/>
      <c r="M978" s="94"/>
      <c r="N978" s="1"/>
      <c r="O978" s="25"/>
      <c r="P978" s="26"/>
      <c r="Q978" s="1"/>
      <c r="R978" s="25"/>
    </row>
    <row r="979" spans="1:18" ht="12.75" customHeight="1" x14ac:dyDescent="0.25">
      <c r="A979" s="31"/>
      <c r="B979" s="25"/>
      <c r="C979" s="92"/>
      <c r="D979" s="92"/>
      <c r="E979" s="92"/>
      <c r="F979" s="92"/>
      <c r="G979" s="92"/>
      <c r="H979" s="92"/>
      <c r="I979" s="92"/>
      <c r="J979" s="93"/>
      <c r="K979" s="94"/>
      <c r="L979" s="94"/>
      <c r="M979" s="94"/>
      <c r="N979" s="1"/>
      <c r="O979" s="25"/>
      <c r="P979" s="26"/>
      <c r="Q979" s="1"/>
      <c r="R979" s="25"/>
    </row>
    <row r="980" spans="1:18" ht="12.75" customHeight="1" x14ac:dyDescent="0.25">
      <c r="A980" s="31"/>
      <c r="B980" s="25"/>
      <c r="C980" s="92"/>
      <c r="D980" s="92"/>
      <c r="E980" s="92"/>
      <c r="F980" s="92"/>
      <c r="G980" s="92"/>
      <c r="H980" s="92"/>
      <c r="I980" s="92"/>
      <c r="J980" s="93"/>
      <c r="K980" s="94"/>
      <c r="L980" s="94"/>
      <c r="M980" s="94"/>
      <c r="N980" s="1"/>
      <c r="O980" s="25"/>
      <c r="P980" s="26"/>
      <c r="Q980" s="1"/>
      <c r="R980" s="25"/>
    </row>
    <row r="981" spans="1:18" ht="12.75" customHeight="1" x14ac:dyDescent="0.25">
      <c r="A981" s="31"/>
      <c r="B981" s="25"/>
      <c r="C981" s="92"/>
      <c r="D981" s="92"/>
      <c r="E981" s="92"/>
      <c r="F981" s="92"/>
      <c r="G981" s="92"/>
      <c r="H981" s="92"/>
      <c r="I981" s="92"/>
      <c r="J981" s="93"/>
      <c r="K981" s="94"/>
      <c r="L981" s="94"/>
      <c r="M981" s="94"/>
      <c r="N981" s="1"/>
      <c r="O981" s="25"/>
      <c r="P981" s="26"/>
      <c r="Q981" s="1"/>
      <c r="R981" s="25"/>
    </row>
    <row r="982" spans="1:18" ht="12.75" customHeight="1" x14ac:dyDescent="0.25">
      <c r="A982" s="31"/>
      <c r="B982" s="25"/>
      <c r="C982" s="92"/>
      <c r="D982" s="92"/>
      <c r="E982" s="92"/>
      <c r="F982" s="92"/>
      <c r="G982" s="92"/>
      <c r="H982" s="92"/>
      <c r="I982" s="92"/>
      <c r="J982" s="93"/>
      <c r="K982" s="94"/>
      <c r="L982" s="94"/>
      <c r="M982" s="94"/>
      <c r="N982" s="1"/>
      <c r="O982" s="25"/>
      <c r="P982" s="26"/>
      <c r="Q982" s="1"/>
      <c r="R982" s="25"/>
    </row>
    <row r="983" spans="1:18" ht="12.75" customHeight="1" x14ac:dyDescent="0.25">
      <c r="A983" s="31"/>
      <c r="B983" s="25"/>
      <c r="C983" s="92"/>
      <c r="D983" s="92"/>
      <c r="E983" s="92"/>
      <c r="F983" s="92"/>
      <c r="G983" s="92"/>
      <c r="H983" s="92"/>
      <c r="I983" s="92"/>
      <c r="J983" s="93"/>
      <c r="K983" s="94"/>
      <c r="L983" s="94"/>
      <c r="M983" s="94"/>
      <c r="N983" s="1"/>
      <c r="O983" s="25"/>
      <c r="P983" s="26"/>
      <c r="Q983" s="1"/>
      <c r="R983" s="25"/>
    </row>
    <row r="984" spans="1:18" ht="12.75" customHeight="1" x14ac:dyDescent="0.25">
      <c r="A984" s="31"/>
      <c r="B984" s="25"/>
      <c r="C984" s="92"/>
      <c r="D984" s="92"/>
      <c r="E984" s="92"/>
      <c r="F984" s="92"/>
      <c r="G984" s="92"/>
      <c r="H984" s="92"/>
      <c r="I984" s="92"/>
      <c r="J984" s="93"/>
      <c r="K984" s="94"/>
      <c r="L984" s="94"/>
      <c r="M984" s="94"/>
      <c r="N984" s="1"/>
      <c r="O984" s="25"/>
      <c r="P984" s="26"/>
      <c r="Q984" s="1"/>
      <c r="R984" s="25"/>
    </row>
    <row r="985" spans="1:18" ht="12.75" customHeight="1" x14ac:dyDescent="0.25">
      <c r="A985" s="31"/>
      <c r="B985" s="25"/>
      <c r="C985" s="92"/>
      <c r="D985" s="92"/>
      <c r="E985" s="92"/>
      <c r="F985" s="92"/>
      <c r="G985" s="92"/>
      <c r="H985" s="92"/>
      <c r="I985" s="92"/>
      <c r="J985" s="93"/>
      <c r="K985" s="94"/>
      <c r="L985" s="94"/>
      <c r="M985" s="94"/>
      <c r="N985" s="1"/>
      <c r="O985" s="25"/>
      <c r="P985" s="26"/>
      <c r="Q985" s="1"/>
      <c r="R985" s="25"/>
    </row>
    <row r="986" spans="1:18" ht="12.75" customHeight="1" x14ac:dyDescent="0.25">
      <c r="A986" s="31"/>
      <c r="B986" s="25"/>
      <c r="C986" s="92"/>
      <c r="D986" s="92"/>
      <c r="E986" s="92"/>
      <c r="F986" s="92"/>
      <c r="G986" s="92"/>
      <c r="H986" s="92"/>
      <c r="I986" s="92"/>
      <c r="J986" s="93"/>
      <c r="K986" s="94"/>
      <c r="L986" s="94"/>
      <c r="M986" s="94"/>
      <c r="N986" s="1"/>
      <c r="O986" s="25"/>
      <c r="P986" s="26"/>
      <c r="Q986" s="1"/>
      <c r="R986" s="25"/>
    </row>
    <row r="987" spans="1:18" ht="12.75" customHeight="1" x14ac:dyDescent="0.25">
      <c r="A987" s="31"/>
      <c r="B987" s="25"/>
      <c r="C987" s="92"/>
      <c r="D987" s="92"/>
      <c r="E987" s="92"/>
      <c r="F987" s="92"/>
      <c r="G987" s="92"/>
      <c r="H987" s="92"/>
      <c r="I987" s="92"/>
      <c r="J987" s="93"/>
      <c r="K987" s="94"/>
      <c r="L987" s="94"/>
      <c r="M987" s="94"/>
      <c r="N987" s="1"/>
      <c r="O987" s="25"/>
      <c r="P987" s="26"/>
      <c r="Q987" s="1"/>
      <c r="R987" s="25"/>
    </row>
    <row r="988" spans="1:18" ht="12.75" customHeight="1" x14ac:dyDescent="0.25">
      <c r="A988" s="31"/>
      <c r="B988" s="25"/>
      <c r="C988" s="92"/>
      <c r="D988" s="92"/>
      <c r="E988" s="92"/>
      <c r="F988" s="92"/>
      <c r="G988" s="92"/>
      <c r="H988" s="92"/>
      <c r="I988" s="92"/>
      <c r="J988" s="93"/>
      <c r="K988" s="94"/>
      <c r="L988" s="94"/>
      <c r="M988" s="94"/>
      <c r="N988" s="1"/>
      <c r="O988" s="25"/>
      <c r="P988" s="26"/>
      <c r="Q988" s="1"/>
      <c r="R988" s="25"/>
    </row>
    <row r="989" spans="1:18" ht="12.75" customHeight="1" x14ac:dyDescent="0.25">
      <c r="A989" s="31"/>
      <c r="B989" s="25"/>
      <c r="C989" s="92"/>
      <c r="D989" s="92"/>
      <c r="E989" s="92"/>
      <c r="F989" s="92"/>
      <c r="G989" s="92"/>
      <c r="H989" s="92"/>
      <c r="I989" s="92"/>
      <c r="J989" s="93"/>
      <c r="K989" s="94"/>
      <c r="L989" s="94"/>
      <c r="M989" s="94"/>
      <c r="N989" s="1"/>
      <c r="O989" s="25"/>
      <c r="P989" s="26"/>
      <c r="Q989" s="1"/>
      <c r="R989" s="25"/>
    </row>
    <row r="990" spans="1:18" ht="12.75" customHeight="1" x14ac:dyDescent="0.25">
      <c r="A990" s="31"/>
      <c r="B990" s="25"/>
      <c r="C990" s="92"/>
      <c r="D990" s="92"/>
      <c r="E990" s="92"/>
      <c r="F990" s="92"/>
      <c r="G990" s="92"/>
      <c r="H990" s="92"/>
      <c r="I990" s="92"/>
      <c r="J990" s="93"/>
      <c r="K990" s="94"/>
      <c r="L990" s="94"/>
      <c r="M990" s="94"/>
      <c r="N990" s="1"/>
      <c r="O990" s="25"/>
      <c r="P990" s="26"/>
      <c r="Q990" s="1"/>
      <c r="R990" s="25"/>
    </row>
    <row r="991" spans="1:18" ht="12.75" customHeight="1" x14ac:dyDescent="0.25">
      <c r="A991" s="31"/>
      <c r="B991" s="25"/>
      <c r="C991" s="92"/>
      <c r="D991" s="92"/>
      <c r="E991" s="92"/>
      <c r="F991" s="92"/>
      <c r="G991" s="92"/>
      <c r="H991" s="92"/>
      <c r="I991" s="92"/>
      <c r="J991" s="93"/>
      <c r="K991" s="94"/>
      <c r="L991" s="94"/>
      <c r="M991" s="94"/>
      <c r="N991" s="1"/>
      <c r="O991" s="25"/>
      <c r="P991" s="26"/>
      <c r="Q991" s="1"/>
      <c r="R991" s="25"/>
    </row>
    <row r="992" spans="1:18" ht="12.75" customHeight="1" x14ac:dyDescent="0.25">
      <c r="A992" s="31"/>
      <c r="B992" s="25"/>
      <c r="C992" s="92"/>
      <c r="D992" s="92"/>
      <c r="E992" s="92"/>
      <c r="F992" s="92"/>
      <c r="G992" s="92"/>
      <c r="H992" s="92"/>
      <c r="I992" s="92"/>
      <c r="J992" s="93"/>
      <c r="K992" s="94"/>
      <c r="L992" s="94"/>
      <c r="M992" s="94"/>
      <c r="N992" s="1"/>
      <c r="O992" s="25"/>
      <c r="P992" s="26"/>
      <c r="Q992" s="1"/>
      <c r="R992" s="25"/>
    </row>
    <row r="993" spans="1:18" ht="12.75" customHeight="1" x14ac:dyDescent="0.25">
      <c r="A993" s="31"/>
      <c r="B993" s="25"/>
      <c r="C993" s="92"/>
      <c r="D993" s="92"/>
      <c r="E993" s="92"/>
      <c r="F993" s="92"/>
      <c r="G993" s="92"/>
      <c r="H993" s="92"/>
      <c r="I993" s="92"/>
      <c r="J993" s="93"/>
      <c r="K993" s="94"/>
      <c r="L993" s="94"/>
      <c r="M993" s="94"/>
      <c r="N993" s="1"/>
      <c r="O993" s="25"/>
      <c r="P993" s="26"/>
      <c r="Q993" s="1"/>
      <c r="R993" s="25"/>
    </row>
    <row r="994" spans="1:18" ht="12.75" customHeight="1" x14ac:dyDescent="0.25">
      <c r="A994" s="31"/>
      <c r="B994" s="25"/>
      <c r="C994" s="92"/>
      <c r="D994" s="92"/>
      <c r="E994" s="92"/>
      <c r="F994" s="92"/>
      <c r="G994" s="92"/>
      <c r="H994" s="92"/>
      <c r="I994" s="92"/>
      <c r="J994" s="93"/>
      <c r="K994" s="94"/>
      <c r="L994" s="94"/>
      <c r="M994" s="94"/>
      <c r="N994" s="1"/>
      <c r="O994" s="25"/>
      <c r="P994" s="26"/>
      <c r="Q994" s="1"/>
      <c r="R994" s="25"/>
    </row>
    <row r="995" spans="1:18" ht="12.75" customHeight="1" x14ac:dyDescent="0.25">
      <c r="A995" s="31"/>
      <c r="B995" s="25"/>
      <c r="C995" s="92"/>
      <c r="D995" s="92"/>
      <c r="E995" s="92"/>
      <c r="F995" s="92"/>
      <c r="G995" s="92"/>
      <c r="H995" s="92"/>
      <c r="I995" s="92"/>
      <c r="J995" s="93"/>
      <c r="K995" s="94"/>
      <c r="L995" s="94"/>
      <c r="M995" s="94"/>
      <c r="N995" s="1"/>
      <c r="O995" s="25"/>
      <c r="P995" s="26"/>
      <c r="Q995" s="1"/>
      <c r="R995" s="25"/>
    </row>
    <row r="996" spans="1:18" ht="12.75" customHeight="1" x14ac:dyDescent="0.25">
      <c r="A996" s="31"/>
      <c r="B996" s="25"/>
      <c r="C996" s="92"/>
      <c r="D996" s="92"/>
      <c r="E996" s="92"/>
      <c r="F996" s="92"/>
      <c r="G996" s="92"/>
      <c r="H996" s="92"/>
      <c r="I996" s="92"/>
      <c r="J996" s="93"/>
      <c r="K996" s="94"/>
      <c r="L996" s="94"/>
      <c r="M996" s="94"/>
      <c r="N996" s="1"/>
      <c r="O996" s="25"/>
      <c r="P996" s="26"/>
      <c r="Q996" s="1"/>
      <c r="R996" s="25"/>
    </row>
    <row r="997" spans="1:18" ht="12.75" customHeight="1" x14ac:dyDescent="0.25">
      <c r="A997" s="31"/>
      <c r="B997" s="25"/>
      <c r="C997" s="92"/>
      <c r="D997" s="92"/>
      <c r="E997" s="92"/>
      <c r="F997" s="92"/>
      <c r="G997" s="92"/>
      <c r="H997" s="92"/>
      <c r="I997" s="92"/>
      <c r="J997" s="93"/>
      <c r="K997" s="94"/>
      <c r="L997" s="94"/>
      <c r="M997" s="94"/>
      <c r="N997" s="1"/>
      <c r="O997" s="25"/>
      <c r="P997" s="26"/>
      <c r="Q997" s="1"/>
      <c r="R997" s="25"/>
    </row>
    <row r="998" spans="1:18" ht="12.75" customHeight="1" x14ac:dyDescent="0.25">
      <c r="A998" s="31"/>
      <c r="B998" s="25"/>
      <c r="C998" s="92"/>
      <c r="D998" s="92"/>
      <c r="E998" s="92"/>
      <c r="F998" s="92"/>
      <c r="G998" s="92"/>
      <c r="H998" s="92"/>
      <c r="I998" s="92"/>
      <c r="J998" s="93"/>
      <c r="K998" s="94"/>
      <c r="L998" s="94"/>
      <c r="M998" s="94"/>
      <c r="N998" s="1"/>
      <c r="O998" s="25"/>
      <c r="P998" s="26"/>
      <c r="Q998" s="1"/>
      <c r="R998" s="25"/>
    </row>
    <row r="999" spans="1:18" ht="12.75" customHeight="1" x14ac:dyDescent="0.25">
      <c r="A999" s="31"/>
      <c r="B999" s="25"/>
      <c r="C999" s="92"/>
      <c r="D999" s="92"/>
      <c r="E999" s="92"/>
      <c r="F999" s="92"/>
      <c r="G999" s="92"/>
      <c r="H999" s="92"/>
      <c r="I999" s="92"/>
      <c r="J999" s="93"/>
      <c r="K999" s="94"/>
      <c r="L999" s="94"/>
      <c r="M999" s="94"/>
      <c r="N999" s="1"/>
      <c r="O999" s="25"/>
      <c r="P999" s="26"/>
      <c r="Q999" s="1"/>
      <c r="R999" s="25"/>
    </row>
    <row r="1000" spans="1:18" ht="12.75" customHeight="1" x14ac:dyDescent="0.25">
      <c r="A1000" s="31"/>
      <c r="B1000" s="25"/>
      <c r="C1000" s="92"/>
      <c r="D1000" s="92"/>
      <c r="E1000" s="92"/>
      <c r="F1000" s="92"/>
      <c r="G1000" s="92"/>
      <c r="H1000" s="92"/>
      <c r="I1000" s="92"/>
      <c r="J1000" s="93"/>
      <c r="K1000" s="94"/>
      <c r="L1000" s="94"/>
      <c r="M1000" s="94"/>
      <c r="N1000" s="1"/>
      <c r="O1000" s="25"/>
      <c r="P1000" s="26"/>
      <c r="Q1000" s="1"/>
      <c r="R1000" s="25"/>
    </row>
    <row r="1001" spans="1:18" ht="12.75" customHeight="1" x14ac:dyDescent="0.25">
      <c r="A1001" s="31"/>
      <c r="B1001" s="25"/>
      <c r="C1001" s="92"/>
      <c r="D1001" s="92"/>
      <c r="E1001" s="92"/>
      <c r="F1001" s="92"/>
      <c r="G1001" s="92"/>
      <c r="H1001" s="92"/>
      <c r="I1001" s="92"/>
      <c r="J1001" s="93"/>
      <c r="K1001" s="94"/>
      <c r="L1001" s="94"/>
      <c r="M1001" s="94"/>
      <c r="N1001" s="1"/>
      <c r="O1001" s="25"/>
      <c r="P1001" s="26"/>
      <c r="Q1001" s="1"/>
      <c r="R1001" s="25"/>
    </row>
    <row r="1002" spans="1:18" ht="12.75" customHeight="1" x14ac:dyDescent="0.25">
      <c r="A1002" s="31"/>
      <c r="B1002" s="25"/>
      <c r="C1002" s="92"/>
      <c r="D1002" s="92"/>
      <c r="E1002" s="92"/>
      <c r="F1002" s="92"/>
      <c r="G1002" s="92"/>
      <c r="H1002" s="92"/>
      <c r="I1002" s="92"/>
      <c r="J1002" s="93"/>
      <c r="K1002" s="94"/>
      <c r="L1002" s="94"/>
      <c r="M1002" s="94"/>
      <c r="N1002" s="1"/>
      <c r="O1002" s="25"/>
      <c r="P1002" s="26"/>
      <c r="Q1002" s="1"/>
      <c r="R1002" s="25"/>
    </row>
    <row r="1003" spans="1:18" ht="12.75" customHeight="1" x14ac:dyDescent="0.25">
      <c r="A1003" s="31"/>
      <c r="B1003" s="25"/>
      <c r="C1003" s="92"/>
      <c r="D1003" s="92"/>
      <c r="E1003" s="92"/>
      <c r="F1003" s="92"/>
      <c r="G1003" s="92"/>
      <c r="H1003" s="92"/>
      <c r="I1003" s="92"/>
      <c r="J1003" s="93"/>
      <c r="K1003" s="94"/>
      <c r="L1003" s="94"/>
      <c r="M1003" s="94"/>
      <c r="N1003" s="1"/>
      <c r="O1003" s="25"/>
      <c r="P1003" s="26"/>
      <c r="Q1003" s="1"/>
      <c r="R1003" s="25"/>
    </row>
    <row r="1004" spans="1:18" ht="12.75" customHeight="1" x14ac:dyDescent="0.25">
      <c r="A1004" s="31"/>
      <c r="B1004" s="25"/>
      <c r="C1004" s="92"/>
      <c r="D1004" s="92"/>
      <c r="E1004" s="92"/>
      <c r="F1004" s="92"/>
      <c r="G1004" s="92"/>
      <c r="H1004" s="92"/>
      <c r="I1004" s="92"/>
      <c r="J1004" s="93"/>
      <c r="K1004" s="94"/>
      <c r="L1004" s="94"/>
      <c r="M1004" s="94"/>
      <c r="N1004" s="1"/>
      <c r="O1004" s="25"/>
      <c r="P1004" s="26"/>
      <c r="Q1004" s="1"/>
      <c r="R1004" s="25"/>
    </row>
    <row r="1005" spans="1:18" ht="12.75" customHeight="1" x14ac:dyDescent="0.25">
      <c r="A1005" s="31"/>
      <c r="B1005" s="25"/>
      <c r="C1005" s="92"/>
      <c r="D1005" s="92"/>
      <c r="E1005" s="92"/>
      <c r="F1005" s="92"/>
      <c r="G1005" s="92"/>
      <c r="H1005" s="92"/>
      <c r="I1005" s="92"/>
      <c r="J1005" s="93"/>
      <c r="K1005" s="94"/>
      <c r="L1005" s="94"/>
      <c r="M1005" s="94"/>
      <c r="N1005" s="1"/>
      <c r="O1005" s="25"/>
      <c r="P1005" s="26"/>
      <c r="Q1005" s="1"/>
      <c r="R1005" s="25"/>
    </row>
    <row r="1006" spans="1:18" ht="12.75" customHeight="1" x14ac:dyDescent="0.25">
      <c r="A1006" s="31"/>
      <c r="B1006" s="25"/>
      <c r="C1006" s="92"/>
      <c r="D1006" s="92"/>
      <c r="E1006" s="92"/>
      <c r="F1006" s="92"/>
      <c r="G1006" s="92"/>
      <c r="H1006" s="92"/>
      <c r="I1006" s="92"/>
      <c r="J1006" s="93"/>
      <c r="K1006" s="94"/>
      <c r="L1006" s="94"/>
      <c r="M1006" s="94"/>
      <c r="N1006" s="1"/>
      <c r="O1006" s="25"/>
      <c r="P1006" s="26"/>
      <c r="Q1006" s="1"/>
      <c r="R1006" s="25"/>
    </row>
    <row r="1007" spans="1:18" ht="12.75" customHeight="1" x14ac:dyDescent="0.25">
      <c r="A1007" s="31"/>
      <c r="B1007" s="25"/>
      <c r="C1007" s="92"/>
      <c r="D1007" s="92"/>
      <c r="E1007" s="92"/>
      <c r="F1007" s="92"/>
      <c r="G1007" s="92"/>
      <c r="H1007" s="92"/>
      <c r="I1007" s="92"/>
      <c r="J1007" s="93"/>
      <c r="K1007" s="94"/>
      <c r="L1007" s="94"/>
      <c r="M1007" s="94"/>
      <c r="N1007" s="1"/>
      <c r="O1007" s="25"/>
      <c r="P1007" s="26"/>
      <c r="Q1007" s="1"/>
      <c r="R1007" s="25"/>
    </row>
    <row r="1008" spans="1:18" ht="12.75" customHeight="1" x14ac:dyDescent="0.25">
      <c r="A1008" s="31"/>
      <c r="B1008" s="25"/>
      <c r="C1008" s="92"/>
      <c r="D1008" s="92"/>
      <c r="E1008" s="92"/>
      <c r="F1008" s="92"/>
      <c r="G1008" s="92"/>
      <c r="H1008" s="92"/>
      <c r="I1008" s="92"/>
      <c r="J1008" s="93"/>
      <c r="K1008" s="94"/>
      <c r="L1008" s="94"/>
      <c r="M1008" s="94"/>
      <c r="N1008" s="1"/>
      <c r="O1008" s="25"/>
      <c r="P1008" s="26"/>
      <c r="Q1008" s="1"/>
      <c r="R1008" s="25"/>
    </row>
    <row r="1009" spans="1:18" ht="12.75" customHeight="1" x14ac:dyDescent="0.25">
      <c r="A1009" s="31"/>
      <c r="B1009" s="25"/>
      <c r="C1009" s="92"/>
      <c r="D1009" s="92"/>
      <c r="E1009" s="92"/>
      <c r="F1009" s="92"/>
      <c r="G1009" s="92"/>
      <c r="H1009" s="92"/>
      <c r="I1009" s="92"/>
      <c r="J1009" s="93"/>
      <c r="K1009" s="94"/>
      <c r="L1009" s="94"/>
      <c r="M1009" s="94"/>
      <c r="N1009" s="1"/>
      <c r="O1009" s="25"/>
      <c r="P1009" s="26"/>
      <c r="Q1009" s="1"/>
      <c r="R1009" s="25"/>
    </row>
    <row r="1010" spans="1:18" ht="12.75" customHeight="1" x14ac:dyDescent="0.25">
      <c r="A1010" s="31"/>
      <c r="B1010" s="25"/>
      <c r="C1010" s="92"/>
      <c r="D1010" s="92"/>
      <c r="E1010" s="92"/>
      <c r="F1010" s="92"/>
      <c r="G1010" s="92"/>
      <c r="H1010" s="92"/>
      <c r="I1010" s="92"/>
      <c r="J1010" s="93"/>
      <c r="K1010" s="94"/>
      <c r="L1010" s="94"/>
      <c r="M1010" s="94"/>
      <c r="N1010" s="1"/>
      <c r="O1010" s="25"/>
      <c r="P1010" s="26"/>
      <c r="Q1010" s="1"/>
      <c r="R1010" s="25"/>
    </row>
    <row r="1011" spans="1:18" ht="12.75" customHeight="1" x14ac:dyDescent="0.25">
      <c r="A1011" s="31"/>
      <c r="B1011" s="25"/>
      <c r="C1011" s="92"/>
      <c r="D1011" s="92"/>
      <c r="E1011" s="92"/>
      <c r="F1011" s="92"/>
      <c r="G1011" s="92"/>
      <c r="H1011" s="92"/>
      <c r="I1011" s="92"/>
      <c r="J1011" s="93"/>
      <c r="K1011" s="94"/>
      <c r="L1011" s="94"/>
      <c r="M1011" s="94"/>
      <c r="N1011" s="1"/>
      <c r="O1011" s="25"/>
      <c r="P1011" s="26"/>
      <c r="Q1011" s="1"/>
      <c r="R1011" s="25"/>
    </row>
    <row r="1012" spans="1:18" ht="12.75" customHeight="1" x14ac:dyDescent="0.25">
      <c r="A1012" s="31"/>
      <c r="B1012" s="25"/>
      <c r="C1012" s="92"/>
      <c r="D1012" s="92"/>
      <c r="E1012" s="92"/>
      <c r="F1012" s="92"/>
      <c r="G1012" s="92"/>
      <c r="H1012" s="92"/>
      <c r="I1012" s="92"/>
      <c r="J1012" s="93"/>
      <c r="K1012" s="94"/>
      <c r="L1012" s="94"/>
      <c r="M1012" s="94"/>
      <c r="N1012" s="1"/>
      <c r="O1012" s="25"/>
      <c r="P1012" s="26"/>
      <c r="Q1012" s="1"/>
      <c r="R1012" s="25"/>
    </row>
    <row r="1013" spans="1:18" ht="12.75" customHeight="1" x14ac:dyDescent="0.25">
      <c r="A1013" s="31"/>
      <c r="B1013" s="25"/>
      <c r="C1013" s="92"/>
      <c r="D1013" s="92"/>
      <c r="E1013" s="92"/>
      <c r="F1013" s="92"/>
      <c r="G1013" s="92"/>
      <c r="H1013" s="92"/>
      <c r="I1013" s="92"/>
      <c r="J1013" s="93"/>
      <c r="K1013" s="94"/>
      <c r="L1013" s="94"/>
      <c r="M1013" s="94"/>
      <c r="N1013" s="1"/>
      <c r="O1013" s="25"/>
      <c r="P1013" s="26"/>
      <c r="Q1013" s="1"/>
      <c r="R1013" s="25"/>
    </row>
    <row r="1014" spans="1:18" ht="12.75" customHeight="1" x14ac:dyDescent="0.25">
      <c r="A1014" s="31"/>
      <c r="B1014" s="25"/>
      <c r="C1014" s="92"/>
      <c r="D1014" s="92"/>
      <c r="E1014" s="92"/>
      <c r="F1014" s="92"/>
      <c r="G1014" s="92"/>
      <c r="H1014" s="92"/>
      <c r="I1014" s="92"/>
      <c r="J1014" s="93"/>
      <c r="K1014" s="94"/>
      <c r="L1014" s="94"/>
      <c r="M1014" s="94"/>
      <c r="N1014" s="1"/>
      <c r="O1014" s="25"/>
      <c r="P1014" s="26"/>
      <c r="Q1014" s="1"/>
      <c r="R1014" s="25"/>
    </row>
    <row r="1015" spans="1:18" ht="12.75" customHeight="1" x14ac:dyDescent="0.25">
      <c r="A1015" s="31"/>
      <c r="B1015" s="25"/>
      <c r="C1015" s="92"/>
      <c r="D1015" s="92"/>
      <c r="E1015" s="92"/>
      <c r="F1015" s="92"/>
      <c r="G1015" s="92"/>
      <c r="H1015" s="92"/>
      <c r="I1015" s="92"/>
      <c r="J1015" s="93"/>
      <c r="K1015" s="94"/>
      <c r="L1015" s="94"/>
      <c r="M1015" s="94"/>
      <c r="N1015" s="1"/>
      <c r="O1015" s="25"/>
      <c r="P1015" s="26"/>
      <c r="Q1015" s="1"/>
      <c r="R1015" s="25"/>
    </row>
    <row r="1016" spans="1:18" ht="12.75" customHeight="1" x14ac:dyDescent="0.25">
      <c r="A1016" s="31"/>
      <c r="B1016" s="25"/>
      <c r="C1016" s="92"/>
      <c r="D1016" s="92"/>
      <c r="E1016" s="92"/>
      <c r="F1016" s="92"/>
      <c r="G1016" s="92"/>
      <c r="H1016" s="92"/>
      <c r="I1016" s="92"/>
      <c r="J1016" s="93"/>
      <c r="K1016" s="94"/>
      <c r="L1016" s="94"/>
      <c r="M1016" s="94"/>
      <c r="N1016" s="1"/>
      <c r="O1016" s="25"/>
      <c r="P1016" s="26"/>
      <c r="Q1016" s="1"/>
      <c r="R1016" s="25"/>
    </row>
    <row r="1017" spans="1:18" ht="12.75" customHeight="1" x14ac:dyDescent="0.25">
      <c r="A1017" s="31"/>
      <c r="B1017" s="25"/>
      <c r="C1017" s="92"/>
      <c r="D1017" s="92"/>
      <c r="E1017" s="92"/>
      <c r="F1017" s="92"/>
      <c r="G1017" s="92"/>
      <c r="H1017" s="92"/>
      <c r="I1017" s="92"/>
      <c r="J1017" s="93"/>
      <c r="K1017" s="94"/>
      <c r="L1017" s="94"/>
      <c r="M1017" s="94"/>
      <c r="N1017" s="1"/>
      <c r="O1017" s="25"/>
      <c r="P1017" s="26"/>
      <c r="Q1017" s="1"/>
      <c r="R1017" s="25"/>
    </row>
    <row r="1018" spans="1:18" ht="12.75" customHeight="1" x14ac:dyDescent="0.25">
      <c r="A1018" s="31"/>
      <c r="B1018" s="25"/>
      <c r="C1018" s="92"/>
      <c r="D1018" s="92"/>
      <c r="E1018" s="92"/>
      <c r="F1018" s="92"/>
      <c r="G1018" s="92"/>
      <c r="H1018" s="92"/>
      <c r="I1018" s="92"/>
      <c r="J1018" s="93"/>
      <c r="K1018" s="94"/>
      <c r="L1018" s="94"/>
      <c r="M1018" s="94"/>
      <c r="N1018" s="1"/>
      <c r="O1018" s="25"/>
      <c r="P1018" s="26"/>
      <c r="Q1018" s="1"/>
      <c r="R1018" s="25"/>
    </row>
    <row r="1019" spans="1:18" ht="12.75" customHeight="1" x14ac:dyDescent="0.25">
      <c r="A1019" s="31"/>
      <c r="B1019" s="25"/>
      <c r="C1019" s="92"/>
      <c r="D1019" s="92"/>
      <c r="E1019" s="92"/>
      <c r="F1019" s="92"/>
      <c r="G1019" s="92"/>
      <c r="H1019" s="92"/>
      <c r="I1019" s="92"/>
      <c r="J1019" s="93"/>
      <c r="K1019" s="94"/>
      <c r="L1019" s="94"/>
      <c r="M1019" s="94"/>
      <c r="N1019" s="1"/>
      <c r="O1019" s="25"/>
      <c r="P1019" s="26"/>
      <c r="Q1019" s="1"/>
      <c r="R1019" s="25"/>
    </row>
    <row r="1020" spans="1:18" ht="12.75" customHeight="1" x14ac:dyDescent="0.25">
      <c r="A1020" s="31"/>
      <c r="B1020" s="25"/>
      <c r="C1020" s="92"/>
      <c r="D1020" s="92"/>
      <c r="E1020" s="92"/>
      <c r="F1020" s="92"/>
      <c r="G1020" s="92"/>
      <c r="H1020" s="92"/>
      <c r="I1020" s="92"/>
      <c r="J1020" s="93"/>
      <c r="K1020" s="94"/>
      <c r="L1020" s="94"/>
      <c r="M1020" s="94"/>
      <c r="N1020" s="1"/>
      <c r="O1020" s="25"/>
      <c r="P1020" s="26"/>
      <c r="Q1020" s="1"/>
      <c r="R1020" s="25"/>
    </row>
    <row r="1021" spans="1:18" ht="12.75" customHeight="1" x14ac:dyDescent="0.25">
      <c r="A1021" s="31"/>
      <c r="B1021" s="25"/>
      <c r="C1021" s="92"/>
      <c r="D1021" s="92"/>
      <c r="E1021" s="92"/>
      <c r="F1021" s="92"/>
      <c r="G1021" s="92"/>
      <c r="H1021" s="92"/>
      <c r="I1021" s="92"/>
      <c r="J1021" s="93"/>
      <c r="K1021" s="94"/>
      <c r="L1021" s="94"/>
      <c r="M1021" s="94"/>
      <c r="N1021" s="1"/>
      <c r="O1021" s="25"/>
      <c r="P1021" s="26"/>
      <c r="Q1021" s="1"/>
      <c r="R1021" s="25"/>
    </row>
    <row r="1022" spans="1:18" ht="12.75" customHeight="1" x14ac:dyDescent="0.25">
      <c r="A1022" s="31"/>
      <c r="B1022" s="25"/>
      <c r="C1022" s="92"/>
      <c r="D1022" s="92"/>
      <c r="E1022" s="92"/>
      <c r="F1022" s="92"/>
      <c r="G1022" s="92"/>
      <c r="H1022" s="92"/>
      <c r="I1022" s="92"/>
      <c r="J1022" s="93"/>
      <c r="K1022" s="94"/>
      <c r="L1022" s="94"/>
      <c r="M1022" s="94"/>
      <c r="N1022" s="1"/>
      <c r="O1022" s="25"/>
      <c r="P1022" s="26"/>
      <c r="Q1022" s="1"/>
      <c r="R1022" s="25"/>
    </row>
    <row r="1023" spans="1:18" ht="12.75" customHeight="1" x14ac:dyDescent="0.25">
      <c r="A1023" s="31"/>
      <c r="B1023" s="25"/>
      <c r="C1023" s="92"/>
      <c r="D1023" s="92"/>
      <c r="E1023" s="92"/>
      <c r="F1023" s="92"/>
      <c r="G1023" s="92"/>
      <c r="H1023" s="92"/>
      <c r="I1023" s="92"/>
      <c r="J1023" s="93"/>
      <c r="K1023" s="94"/>
      <c r="L1023" s="94"/>
      <c r="M1023" s="94"/>
      <c r="N1023" s="1"/>
      <c r="O1023" s="25"/>
      <c r="P1023" s="26"/>
      <c r="Q1023" s="1"/>
      <c r="R1023" s="25"/>
    </row>
    <row r="1024" spans="1:18" ht="12.75" customHeight="1" x14ac:dyDescent="0.25">
      <c r="A1024" s="31"/>
      <c r="B1024" s="25"/>
      <c r="C1024" s="92"/>
      <c r="D1024" s="92"/>
      <c r="E1024" s="92"/>
      <c r="F1024" s="92"/>
      <c r="G1024" s="92"/>
      <c r="H1024" s="92"/>
      <c r="I1024" s="92"/>
      <c r="J1024" s="93"/>
      <c r="K1024" s="94"/>
      <c r="L1024" s="94"/>
      <c r="M1024" s="94"/>
      <c r="N1024" s="1"/>
      <c r="O1024" s="25"/>
      <c r="P1024" s="26"/>
      <c r="Q1024" s="1"/>
      <c r="R1024" s="25"/>
    </row>
    <row r="1025" spans="1:18" ht="12.75" customHeight="1" x14ac:dyDescent="0.25">
      <c r="A1025" s="31"/>
      <c r="B1025" s="25"/>
      <c r="C1025" s="92"/>
      <c r="D1025" s="92"/>
      <c r="E1025" s="92"/>
      <c r="F1025" s="92"/>
      <c r="G1025" s="92"/>
      <c r="H1025" s="92"/>
      <c r="I1025" s="92"/>
      <c r="J1025" s="93"/>
      <c r="K1025" s="94"/>
      <c r="L1025" s="94"/>
      <c r="M1025" s="94"/>
      <c r="N1025" s="1"/>
      <c r="O1025" s="25"/>
      <c r="P1025" s="26"/>
      <c r="Q1025" s="1"/>
      <c r="R1025" s="25"/>
    </row>
    <row r="1026" spans="1:18" ht="12.75" customHeight="1" x14ac:dyDescent="0.25">
      <c r="A1026" s="31"/>
      <c r="B1026" s="25"/>
      <c r="C1026" s="92"/>
      <c r="D1026" s="92"/>
      <c r="E1026" s="92"/>
      <c r="F1026" s="92"/>
      <c r="G1026" s="92"/>
      <c r="H1026" s="92"/>
      <c r="I1026" s="92"/>
      <c r="J1026" s="93"/>
      <c r="K1026" s="94"/>
      <c r="L1026" s="94"/>
      <c r="M1026" s="94"/>
      <c r="N1026" s="1"/>
      <c r="O1026" s="25"/>
      <c r="P1026" s="26"/>
      <c r="Q1026" s="1"/>
      <c r="R1026" s="25"/>
    </row>
    <row r="1027" spans="1:18" ht="12.75" customHeight="1" x14ac:dyDescent="0.25">
      <c r="A1027" s="31"/>
      <c r="B1027" s="25"/>
      <c r="C1027" s="92"/>
      <c r="D1027" s="92"/>
      <c r="E1027" s="92"/>
      <c r="F1027" s="92"/>
      <c r="G1027" s="92"/>
      <c r="H1027" s="92"/>
      <c r="I1027" s="92"/>
      <c r="J1027" s="93"/>
      <c r="K1027" s="94"/>
      <c r="L1027" s="94"/>
      <c r="M1027" s="94"/>
      <c r="N1027" s="1"/>
      <c r="O1027" s="25"/>
      <c r="P1027" s="26"/>
      <c r="Q1027" s="1"/>
      <c r="R1027" s="25"/>
    </row>
    <row r="1028" spans="1:18" ht="12.75" customHeight="1" x14ac:dyDescent="0.25">
      <c r="A1028" s="31"/>
      <c r="B1028" s="25"/>
      <c r="C1028" s="92"/>
      <c r="D1028" s="92"/>
      <c r="E1028" s="92"/>
      <c r="F1028" s="92"/>
      <c r="G1028" s="92"/>
      <c r="H1028" s="92"/>
      <c r="I1028" s="92"/>
      <c r="J1028" s="93"/>
      <c r="K1028" s="94"/>
      <c r="L1028" s="94"/>
      <c r="M1028" s="94"/>
      <c r="N1028" s="1"/>
      <c r="O1028" s="25"/>
      <c r="P1028" s="26"/>
      <c r="Q1028" s="1"/>
      <c r="R1028" s="25"/>
    </row>
    <row r="1029" spans="1:18" ht="12.75" customHeight="1" x14ac:dyDescent="0.25">
      <c r="A1029" s="31"/>
      <c r="B1029" s="25"/>
      <c r="C1029" s="92"/>
      <c r="D1029" s="92"/>
      <c r="E1029" s="92"/>
      <c r="F1029" s="92"/>
      <c r="G1029" s="92"/>
      <c r="H1029" s="92"/>
      <c r="I1029" s="92"/>
      <c r="J1029" s="93"/>
      <c r="K1029" s="94"/>
      <c r="L1029" s="94"/>
      <c r="M1029" s="94"/>
      <c r="N1029" s="1"/>
      <c r="O1029" s="25"/>
      <c r="P1029" s="26"/>
      <c r="Q1029" s="1"/>
      <c r="R1029" s="25"/>
    </row>
    <row r="1030" spans="1:18" ht="12.75" customHeight="1" x14ac:dyDescent="0.25">
      <c r="A1030" s="31"/>
      <c r="B1030" s="25"/>
      <c r="C1030" s="92"/>
      <c r="D1030" s="92"/>
      <c r="E1030" s="92"/>
      <c r="F1030" s="92"/>
      <c r="G1030" s="92"/>
      <c r="H1030" s="92"/>
      <c r="I1030" s="92"/>
      <c r="J1030" s="93"/>
      <c r="K1030" s="94"/>
      <c r="L1030" s="94"/>
      <c r="M1030" s="94"/>
      <c r="N1030" s="1"/>
      <c r="O1030" s="25"/>
      <c r="P1030" s="26"/>
      <c r="Q1030" s="1"/>
      <c r="R1030" s="25"/>
    </row>
    <row r="1031" spans="1:18" ht="12.75" customHeight="1" x14ac:dyDescent="0.25">
      <c r="A1031" s="31"/>
      <c r="B1031" s="25"/>
      <c r="C1031" s="92"/>
      <c r="D1031" s="92"/>
      <c r="E1031" s="92"/>
      <c r="F1031" s="92"/>
      <c r="G1031" s="92"/>
      <c r="H1031" s="92"/>
      <c r="I1031" s="92"/>
      <c r="J1031" s="93"/>
      <c r="K1031" s="94"/>
      <c r="L1031" s="94"/>
      <c r="M1031" s="94"/>
      <c r="N1031" s="1"/>
      <c r="O1031" s="25"/>
      <c r="P1031" s="26"/>
      <c r="Q1031" s="1"/>
      <c r="R1031" s="25"/>
    </row>
    <row r="1032" spans="1:18" ht="12.75" customHeight="1" x14ac:dyDescent="0.25">
      <c r="A1032" s="31"/>
      <c r="B1032" s="25"/>
      <c r="C1032" s="92"/>
      <c r="D1032" s="92"/>
      <c r="E1032" s="92"/>
      <c r="F1032" s="92"/>
      <c r="G1032" s="92"/>
      <c r="H1032" s="92"/>
      <c r="I1032" s="92"/>
      <c r="J1032" s="93"/>
      <c r="K1032" s="94"/>
      <c r="L1032" s="94"/>
      <c r="M1032" s="94"/>
      <c r="N1032" s="1"/>
      <c r="O1032" s="25"/>
      <c r="P1032" s="26"/>
      <c r="Q1032" s="1"/>
      <c r="R1032" s="25"/>
    </row>
    <row r="1033" spans="1:18" ht="12.75" customHeight="1" x14ac:dyDescent="0.25">
      <c r="A1033" s="31"/>
      <c r="B1033" s="25"/>
      <c r="C1033" s="92"/>
      <c r="D1033" s="92"/>
      <c r="E1033" s="92"/>
      <c r="F1033" s="92"/>
      <c r="G1033" s="92"/>
      <c r="H1033" s="92"/>
      <c r="I1033" s="92"/>
      <c r="J1033" s="93"/>
      <c r="K1033" s="94"/>
      <c r="L1033" s="94"/>
      <c r="M1033" s="94"/>
      <c r="N1033" s="1"/>
      <c r="O1033" s="25"/>
      <c r="P1033" s="26"/>
      <c r="Q1033" s="1"/>
      <c r="R1033" s="25"/>
    </row>
    <row r="1034" spans="1:18" ht="12.75" customHeight="1" x14ac:dyDescent="0.25">
      <c r="A1034" s="31"/>
      <c r="B1034" s="25"/>
      <c r="C1034" s="92"/>
      <c r="D1034" s="92"/>
      <c r="E1034" s="92"/>
      <c r="F1034" s="92"/>
      <c r="G1034" s="92"/>
      <c r="H1034" s="92"/>
      <c r="I1034" s="92"/>
      <c r="J1034" s="93"/>
      <c r="K1034" s="94"/>
      <c r="L1034" s="94"/>
      <c r="M1034" s="94"/>
      <c r="N1034" s="1"/>
      <c r="O1034" s="25"/>
      <c r="P1034" s="26"/>
      <c r="Q1034" s="1"/>
      <c r="R1034" s="25"/>
    </row>
    <row r="1035" spans="1:18" ht="12.75" customHeight="1" x14ac:dyDescent="0.25">
      <c r="A1035" s="31"/>
      <c r="B1035" s="25"/>
      <c r="C1035" s="92"/>
      <c r="D1035" s="92"/>
      <c r="E1035" s="92"/>
      <c r="F1035" s="92"/>
      <c r="G1035" s="92"/>
      <c r="H1035" s="92"/>
      <c r="I1035" s="92"/>
      <c r="J1035" s="93"/>
      <c r="K1035" s="94"/>
      <c r="L1035" s="94"/>
      <c r="M1035" s="94"/>
      <c r="N1035" s="1"/>
      <c r="O1035" s="25"/>
      <c r="P1035" s="26"/>
      <c r="Q1035" s="1"/>
      <c r="R1035" s="25"/>
    </row>
    <row r="1036" spans="1:18" ht="12.75" customHeight="1" x14ac:dyDescent="0.25">
      <c r="A1036" s="31"/>
      <c r="B1036" s="25"/>
      <c r="C1036" s="92"/>
      <c r="D1036" s="92"/>
      <c r="E1036" s="92"/>
      <c r="F1036" s="92"/>
      <c r="G1036" s="92"/>
      <c r="H1036" s="92"/>
      <c r="I1036" s="92"/>
      <c r="J1036" s="93"/>
      <c r="K1036" s="94"/>
      <c r="L1036" s="94"/>
      <c r="M1036" s="94"/>
      <c r="N1036" s="1"/>
      <c r="O1036" s="25"/>
      <c r="P1036" s="26"/>
      <c r="Q1036" s="1"/>
      <c r="R1036" s="25"/>
    </row>
    <row r="1037" spans="1:18" ht="12.75" customHeight="1" x14ac:dyDescent="0.25">
      <c r="A1037" s="31"/>
      <c r="B1037" s="25"/>
      <c r="C1037" s="92"/>
      <c r="D1037" s="92"/>
      <c r="E1037" s="92"/>
      <c r="F1037" s="92"/>
      <c r="G1037" s="92"/>
      <c r="H1037" s="92"/>
      <c r="I1037" s="92"/>
      <c r="J1037" s="93"/>
      <c r="K1037" s="94"/>
      <c r="L1037" s="94"/>
      <c r="M1037" s="94"/>
      <c r="N1037" s="1"/>
      <c r="O1037" s="25"/>
      <c r="P1037" s="26"/>
      <c r="Q1037" s="1"/>
      <c r="R1037" s="25"/>
    </row>
    <row r="1038" spans="1:18" ht="12.75" customHeight="1" x14ac:dyDescent="0.25">
      <c r="A1038" s="31"/>
      <c r="B1038" s="25"/>
      <c r="C1038" s="92"/>
      <c r="D1038" s="92"/>
      <c r="E1038" s="92"/>
      <c r="F1038" s="92"/>
      <c r="G1038" s="92"/>
      <c r="H1038" s="92"/>
      <c r="I1038" s="92"/>
      <c r="J1038" s="93"/>
      <c r="K1038" s="94"/>
      <c r="L1038" s="94"/>
      <c r="M1038" s="94"/>
      <c r="N1038" s="1"/>
      <c r="O1038" s="25"/>
      <c r="P1038" s="26"/>
      <c r="Q1038" s="1"/>
      <c r="R1038" s="25"/>
    </row>
    <row r="1039" spans="1:18" ht="12.75" customHeight="1" x14ac:dyDescent="0.25">
      <c r="A1039" s="31"/>
      <c r="B1039" s="25"/>
      <c r="C1039" s="92"/>
      <c r="D1039" s="92"/>
      <c r="E1039" s="92"/>
      <c r="F1039" s="92"/>
      <c r="G1039" s="92"/>
      <c r="H1039" s="92"/>
      <c r="I1039" s="92"/>
      <c r="J1039" s="93"/>
      <c r="K1039" s="94"/>
      <c r="L1039" s="94"/>
      <c r="M1039" s="94"/>
      <c r="N1039" s="1"/>
      <c r="O1039" s="25"/>
      <c r="P1039" s="26"/>
      <c r="Q1039" s="1"/>
      <c r="R1039" s="25"/>
    </row>
    <row r="1040" spans="1:18" ht="12.75" customHeight="1" x14ac:dyDescent="0.25">
      <c r="A1040" s="31"/>
      <c r="B1040" s="25"/>
      <c r="C1040" s="92"/>
      <c r="D1040" s="92"/>
      <c r="E1040" s="92"/>
      <c r="F1040" s="92"/>
      <c r="G1040" s="92"/>
      <c r="H1040" s="92"/>
      <c r="I1040" s="92"/>
      <c r="J1040" s="93"/>
      <c r="K1040" s="94"/>
      <c r="L1040" s="94"/>
      <c r="M1040" s="94"/>
      <c r="N1040" s="1"/>
      <c r="O1040" s="25"/>
      <c r="P1040" s="26"/>
      <c r="Q1040" s="1"/>
      <c r="R1040" s="25"/>
    </row>
    <row r="1041" spans="1:18" ht="12.75" customHeight="1" x14ac:dyDescent="0.25">
      <c r="A1041" s="31"/>
      <c r="B1041" s="25"/>
      <c r="C1041" s="92"/>
      <c r="D1041" s="92"/>
      <c r="E1041" s="92"/>
      <c r="F1041" s="92"/>
      <c r="G1041" s="92"/>
      <c r="H1041" s="92"/>
      <c r="I1041" s="92"/>
      <c r="J1041" s="93"/>
      <c r="K1041" s="94"/>
      <c r="L1041" s="94"/>
      <c r="M1041" s="94"/>
      <c r="N1041" s="1"/>
      <c r="O1041" s="25"/>
      <c r="P1041" s="26"/>
      <c r="Q1041" s="1"/>
      <c r="R1041" s="25"/>
    </row>
    <row r="1042" spans="1:18" ht="12.75" customHeight="1" x14ac:dyDescent="0.25">
      <c r="A1042" s="31"/>
      <c r="B1042" s="25"/>
      <c r="C1042" s="92"/>
      <c r="D1042" s="92"/>
      <c r="E1042" s="92"/>
      <c r="F1042" s="92"/>
      <c r="G1042" s="92"/>
      <c r="H1042" s="92"/>
      <c r="I1042" s="92"/>
      <c r="J1042" s="93"/>
      <c r="K1042" s="94"/>
      <c r="L1042" s="94"/>
      <c r="M1042" s="94"/>
      <c r="N1042" s="1"/>
      <c r="O1042" s="25"/>
      <c r="P1042" s="26"/>
      <c r="Q1042" s="1"/>
      <c r="R1042" s="25"/>
    </row>
    <row r="1043" spans="1:18" ht="12.75" customHeight="1" x14ac:dyDescent="0.25">
      <c r="A1043" s="31"/>
      <c r="B1043" s="25"/>
      <c r="C1043" s="92"/>
      <c r="D1043" s="92"/>
      <c r="E1043" s="92"/>
      <c r="F1043" s="92"/>
      <c r="G1043" s="92"/>
      <c r="H1043" s="92"/>
      <c r="I1043" s="92"/>
      <c r="J1043" s="93"/>
      <c r="K1043" s="94"/>
      <c r="L1043" s="94"/>
      <c r="M1043" s="94"/>
      <c r="N1043" s="1"/>
      <c r="O1043" s="25"/>
      <c r="P1043" s="26"/>
      <c r="Q1043" s="1"/>
      <c r="R1043" s="25"/>
    </row>
    <row r="1044" spans="1:18" ht="12.75" customHeight="1" x14ac:dyDescent="0.25">
      <c r="A1044" s="31"/>
      <c r="B1044" s="25"/>
      <c r="C1044" s="92"/>
      <c r="D1044" s="92"/>
      <c r="E1044" s="92"/>
      <c r="F1044" s="92"/>
      <c r="G1044" s="92"/>
      <c r="H1044" s="92"/>
      <c r="I1044" s="92"/>
      <c r="J1044" s="93"/>
      <c r="K1044" s="94"/>
      <c r="L1044" s="94"/>
      <c r="M1044" s="94"/>
      <c r="N1044" s="1"/>
      <c r="O1044" s="25"/>
      <c r="P1044" s="26"/>
      <c r="Q1044" s="1"/>
      <c r="R1044" s="25"/>
    </row>
    <row r="1045" spans="1:18" ht="12.75" customHeight="1" x14ac:dyDescent="0.25">
      <c r="A1045" s="31"/>
      <c r="B1045" s="25"/>
      <c r="C1045" s="92"/>
      <c r="D1045" s="92"/>
      <c r="E1045" s="92"/>
      <c r="F1045" s="92"/>
      <c r="G1045" s="92"/>
      <c r="H1045" s="92"/>
      <c r="I1045" s="92"/>
      <c r="J1045" s="93"/>
      <c r="K1045" s="94"/>
      <c r="L1045" s="94"/>
      <c r="M1045" s="94"/>
      <c r="N1045" s="1"/>
      <c r="O1045" s="25"/>
      <c r="P1045" s="26"/>
      <c r="Q1045" s="1"/>
      <c r="R1045" s="25"/>
    </row>
    <row r="1046" spans="1:18" ht="12.75" customHeight="1" x14ac:dyDescent="0.25">
      <c r="A1046" s="31"/>
      <c r="B1046" s="25"/>
      <c r="C1046" s="92"/>
      <c r="D1046" s="92"/>
      <c r="E1046" s="92"/>
      <c r="F1046" s="92"/>
      <c r="G1046" s="92"/>
      <c r="H1046" s="92"/>
      <c r="I1046" s="92"/>
      <c r="J1046" s="93"/>
      <c r="K1046" s="94"/>
      <c r="L1046" s="94"/>
      <c r="M1046" s="94"/>
      <c r="N1046" s="1"/>
      <c r="O1046" s="25"/>
      <c r="P1046" s="26"/>
      <c r="Q1046" s="1"/>
      <c r="R1046" s="25"/>
    </row>
    <row r="1047" spans="1:18" ht="12.75" customHeight="1" x14ac:dyDescent="0.25">
      <c r="A1047" s="31"/>
      <c r="B1047" s="25"/>
      <c r="C1047" s="92"/>
      <c r="D1047" s="92"/>
      <c r="E1047" s="92"/>
      <c r="F1047" s="92"/>
      <c r="G1047" s="92"/>
      <c r="H1047" s="92"/>
      <c r="I1047" s="92"/>
      <c r="J1047" s="93"/>
      <c r="K1047" s="94"/>
      <c r="L1047" s="94"/>
      <c r="M1047" s="94"/>
      <c r="N1047" s="1"/>
      <c r="O1047" s="25"/>
      <c r="P1047" s="26"/>
      <c r="Q1047" s="1"/>
      <c r="R1047" s="25"/>
    </row>
    <row r="1048" spans="1:18" ht="12.75" customHeight="1" x14ac:dyDescent="0.25">
      <c r="A1048" s="31"/>
      <c r="B1048" s="25"/>
      <c r="C1048" s="92"/>
      <c r="D1048" s="92"/>
      <c r="E1048" s="92"/>
      <c r="F1048" s="92"/>
      <c r="G1048" s="92"/>
      <c r="H1048" s="92"/>
      <c r="I1048" s="92"/>
      <c r="J1048" s="93"/>
      <c r="K1048" s="94"/>
      <c r="L1048" s="94"/>
      <c r="M1048" s="94"/>
      <c r="N1048" s="1"/>
      <c r="O1048" s="25"/>
      <c r="P1048" s="26"/>
      <c r="Q1048" s="1"/>
      <c r="R1048" s="25"/>
    </row>
    <row r="1049" spans="1:18" ht="12.75" customHeight="1" x14ac:dyDescent="0.25">
      <c r="A1049" s="31"/>
      <c r="B1049" s="25"/>
      <c r="C1049" s="92"/>
      <c r="D1049" s="92"/>
      <c r="E1049" s="92"/>
      <c r="F1049" s="92"/>
      <c r="G1049" s="92"/>
      <c r="H1049" s="92"/>
      <c r="I1049" s="92"/>
      <c r="J1049" s="93"/>
      <c r="K1049" s="94"/>
      <c r="L1049" s="94"/>
      <c r="M1049" s="94"/>
      <c r="N1049" s="1"/>
      <c r="O1049" s="25"/>
      <c r="P1049" s="26"/>
      <c r="Q1049" s="1"/>
      <c r="R1049" s="25"/>
    </row>
    <row r="1050" spans="1:18" ht="12.75" customHeight="1" x14ac:dyDescent="0.25">
      <c r="A1050" s="31"/>
      <c r="B1050" s="25"/>
      <c r="C1050" s="92"/>
      <c r="D1050" s="92"/>
      <c r="E1050" s="92"/>
      <c r="F1050" s="92"/>
      <c r="G1050" s="92"/>
      <c r="H1050" s="92"/>
      <c r="I1050" s="92"/>
      <c r="J1050" s="93"/>
      <c r="K1050" s="94"/>
      <c r="L1050" s="94"/>
      <c r="M1050" s="94"/>
      <c r="N1050" s="1"/>
      <c r="O1050" s="25"/>
      <c r="P1050" s="26"/>
      <c r="Q1050" s="1"/>
      <c r="R1050" s="25"/>
    </row>
    <row r="1051" spans="1:18" ht="12.75" customHeight="1" x14ac:dyDescent="0.25">
      <c r="A1051" s="31"/>
      <c r="B1051" s="25"/>
      <c r="C1051" s="92"/>
      <c r="D1051" s="92"/>
      <c r="E1051" s="92"/>
      <c r="F1051" s="92"/>
      <c r="G1051" s="92"/>
      <c r="H1051" s="92"/>
      <c r="I1051" s="92"/>
      <c r="J1051" s="93"/>
      <c r="K1051" s="94"/>
      <c r="L1051" s="94"/>
      <c r="M1051" s="94"/>
      <c r="N1051" s="1"/>
      <c r="O1051" s="25"/>
      <c r="P1051" s="26"/>
      <c r="Q1051" s="1"/>
      <c r="R1051" s="25"/>
    </row>
    <row r="1052" spans="1:18" ht="12.75" customHeight="1" x14ac:dyDescent="0.25">
      <c r="A1052" s="31"/>
      <c r="B1052" s="25"/>
      <c r="C1052" s="92"/>
      <c r="D1052" s="92"/>
      <c r="E1052" s="92"/>
      <c r="F1052" s="92"/>
      <c r="G1052" s="92"/>
      <c r="H1052" s="92"/>
      <c r="I1052" s="92"/>
      <c r="J1052" s="93"/>
      <c r="K1052" s="94"/>
      <c r="L1052" s="94"/>
      <c r="M1052" s="94"/>
      <c r="N1052" s="1"/>
      <c r="O1052" s="25"/>
      <c r="P1052" s="26"/>
      <c r="Q1052" s="1"/>
      <c r="R1052" s="25"/>
    </row>
    <row r="1053" spans="1:18" ht="12.75" customHeight="1" x14ac:dyDescent="0.25">
      <c r="A1053" s="31"/>
      <c r="B1053" s="25"/>
      <c r="C1053" s="92"/>
      <c r="D1053" s="92"/>
      <c r="E1053" s="92"/>
      <c r="F1053" s="92"/>
      <c r="G1053" s="92"/>
      <c r="H1053" s="92"/>
      <c r="I1053" s="92"/>
      <c r="J1053" s="93"/>
      <c r="K1053" s="94"/>
      <c r="L1053" s="94"/>
      <c r="M1053" s="94"/>
      <c r="N1053" s="1"/>
      <c r="O1053" s="25"/>
      <c r="P1053" s="26"/>
      <c r="Q1053" s="1"/>
      <c r="R1053" s="25"/>
    </row>
    <row r="1054" spans="1:18" ht="12.75" customHeight="1" x14ac:dyDescent="0.25">
      <c r="A1054" s="31"/>
      <c r="B1054" s="25"/>
      <c r="C1054" s="92"/>
      <c r="D1054" s="92"/>
      <c r="E1054" s="92"/>
      <c r="F1054" s="92"/>
      <c r="G1054" s="92"/>
      <c r="H1054" s="92"/>
      <c r="I1054" s="92"/>
      <c r="J1054" s="93"/>
      <c r="K1054" s="94"/>
      <c r="L1054" s="94"/>
      <c r="M1054" s="94"/>
      <c r="N1054" s="1"/>
      <c r="O1054" s="25"/>
      <c r="P1054" s="26"/>
      <c r="Q1054" s="1"/>
      <c r="R1054" s="25"/>
    </row>
    <row r="1055" spans="1:18" ht="12.75" customHeight="1" x14ac:dyDescent="0.25">
      <c r="A1055" s="31"/>
      <c r="B1055" s="25"/>
      <c r="C1055" s="92"/>
      <c r="D1055" s="92"/>
      <c r="E1055" s="92"/>
      <c r="F1055" s="92"/>
      <c r="G1055" s="92"/>
      <c r="H1055" s="92"/>
      <c r="I1055" s="92"/>
      <c r="J1055" s="93"/>
      <c r="K1055" s="94"/>
      <c r="L1055" s="94"/>
      <c r="M1055" s="94"/>
      <c r="N1055" s="1"/>
      <c r="O1055" s="25"/>
      <c r="P1055" s="26"/>
      <c r="Q1055" s="1"/>
      <c r="R1055" s="25"/>
    </row>
    <row r="1056" spans="1:18" ht="12.75" customHeight="1" x14ac:dyDescent="0.25">
      <c r="A1056" s="31"/>
      <c r="B1056" s="25"/>
      <c r="C1056" s="92"/>
      <c r="D1056" s="92"/>
      <c r="E1056" s="92"/>
      <c r="F1056" s="92"/>
      <c r="G1056" s="92"/>
      <c r="H1056" s="92"/>
      <c r="I1056" s="92"/>
      <c r="J1056" s="93"/>
      <c r="K1056" s="94"/>
      <c r="L1056" s="94"/>
      <c r="M1056" s="94"/>
      <c r="N1056" s="1"/>
      <c r="O1056" s="25"/>
      <c r="P1056" s="26"/>
      <c r="Q1056" s="1"/>
      <c r="R1056" s="25"/>
    </row>
    <row r="1057" spans="1:18" ht="12.75" customHeight="1" x14ac:dyDescent="0.25">
      <c r="A1057" s="31"/>
      <c r="B1057" s="25"/>
      <c r="C1057" s="92"/>
      <c r="D1057" s="92"/>
      <c r="E1057" s="92"/>
      <c r="F1057" s="92"/>
      <c r="G1057" s="92"/>
      <c r="H1057" s="92"/>
      <c r="I1057" s="92"/>
      <c r="J1057" s="93"/>
      <c r="K1057" s="94"/>
      <c r="L1057" s="94"/>
      <c r="M1057" s="94"/>
      <c r="N1057" s="1"/>
      <c r="O1057" s="25"/>
      <c r="P1057" s="26"/>
      <c r="Q1057" s="1"/>
      <c r="R1057" s="25"/>
    </row>
    <row r="1058" spans="1:18" ht="12.75" customHeight="1" x14ac:dyDescent="0.25">
      <c r="A1058" s="31"/>
      <c r="B1058" s="25"/>
      <c r="C1058" s="92"/>
      <c r="D1058" s="92"/>
      <c r="E1058" s="92"/>
      <c r="F1058" s="92"/>
      <c r="G1058" s="92"/>
      <c r="H1058" s="92"/>
      <c r="I1058" s="92"/>
      <c r="J1058" s="93"/>
      <c r="K1058" s="94"/>
      <c r="L1058" s="94"/>
      <c r="M1058" s="94"/>
      <c r="N1058" s="1"/>
      <c r="O1058" s="25"/>
      <c r="P1058" s="26"/>
      <c r="Q1058" s="1"/>
      <c r="R1058" s="25"/>
    </row>
    <row r="1059" spans="1:18" ht="12.75" customHeight="1" x14ac:dyDescent="0.25">
      <c r="A1059" s="31"/>
      <c r="B1059" s="25"/>
      <c r="C1059" s="92"/>
      <c r="D1059" s="92"/>
      <c r="E1059" s="92"/>
      <c r="F1059" s="92"/>
      <c r="G1059" s="92"/>
      <c r="H1059" s="92"/>
      <c r="I1059" s="92"/>
      <c r="J1059" s="93"/>
      <c r="K1059" s="94"/>
      <c r="L1059" s="94"/>
      <c r="M1059" s="94"/>
      <c r="N1059" s="1"/>
      <c r="O1059" s="25"/>
      <c r="P1059" s="26"/>
      <c r="Q1059" s="1"/>
      <c r="R1059" s="25"/>
    </row>
    <row r="1060" spans="1:18" ht="12.75" customHeight="1" x14ac:dyDescent="0.25">
      <c r="A1060" s="31"/>
      <c r="B1060" s="25"/>
      <c r="C1060" s="92"/>
      <c r="D1060" s="92"/>
      <c r="E1060" s="92"/>
      <c r="F1060" s="92"/>
      <c r="G1060" s="92"/>
      <c r="H1060" s="92"/>
      <c r="I1060" s="92"/>
      <c r="J1060" s="93"/>
      <c r="K1060" s="94"/>
      <c r="L1060" s="94"/>
      <c r="M1060" s="94"/>
      <c r="N1060" s="1"/>
      <c r="O1060" s="25"/>
      <c r="P1060" s="26"/>
      <c r="Q1060" s="1"/>
      <c r="R1060" s="25"/>
    </row>
    <row r="1061" spans="1:18" ht="12.75" customHeight="1" x14ac:dyDescent="0.25">
      <c r="A1061" s="31"/>
      <c r="B1061" s="25"/>
      <c r="C1061" s="92"/>
      <c r="D1061" s="92"/>
      <c r="E1061" s="92"/>
      <c r="F1061" s="92"/>
      <c r="G1061" s="92"/>
      <c r="H1061" s="92"/>
      <c r="I1061" s="92"/>
      <c r="J1061" s="93"/>
      <c r="K1061" s="94"/>
      <c r="L1061" s="94"/>
      <c r="M1061" s="94"/>
      <c r="N1061" s="1"/>
      <c r="O1061" s="25"/>
      <c r="P1061" s="26"/>
      <c r="Q1061" s="1"/>
      <c r="R1061" s="25"/>
    </row>
    <row r="1062" spans="1:18" ht="12.75" customHeight="1" x14ac:dyDescent="0.25">
      <c r="A1062" s="31"/>
      <c r="B1062" s="25"/>
      <c r="C1062" s="92"/>
      <c r="D1062" s="92"/>
      <c r="E1062" s="92"/>
      <c r="F1062" s="92"/>
      <c r="G1062" s="92"/>
      <c r="H1062" s="92"/>
      <c r="I1062" s="92"/>
      <c r="J1062" s="93"/>
      <c r="K1062" s="94"/>
      <c r="L1062" s="94"/>
      <c r="M1062" s="94"/>
      <c r="N1062" s="1"/>
      <c r="O1062" s="25"/>
      <c r="P1062" s="26"/>
      <c r="Q1062" s="1"/>
      <c r="R1062" s="25"/>
    </row>
    <row r="1063" spans="1:18" ht="12.75" customHeight="1" x14ac:dyDescent="0.25">
      <c r="A1063" s="31"/>
      <c r="B1063" s="25"/>
      <c r="C1063" s="92"/>
      <c r="D1063" s="92"/>
      <c r="E1063" s="92"/>
      <c r="F1063" s="92"/>
      <c r="G1063" s="92"/>
      <c r="H1063" s="92"/>
      <c r="I1063" s="92"/>
      <c r="J1063" s="93"/>
      <c r="K1063" s="94"/>
      <c r="L1063" s="94"/>
      <c r="M1063" s="94"/>
      <c r="N1063" s="1"/>
      <c r="O1063" s="25"/>
      <c r="P1063" s="26"/>
      <c r="Q1063" s="1"/>
      <c r="R1063" s="25"/>
    </row>
    <row r="1064" spans="1:18" ht="12.75" customHeight="1" x14ac:dyDescent="0.25">
      <c r="A1064" s="31"/>
      <c r="B1064" s="25"/>
      <c r="C1064" s="92"/>
      <c r="D1064" s="92"/>
      <c r="E1064" s="92"/>
      <c r="F1064" s="92"/>
      <c r="G1064" s="92"/>
      <c r="H1064" s="92"/>
      <c r="I1064" s="92"/>
      <c r="J1064" s="93"/>
      <c r="K1064" s="94"/>
      <c r="L1064" s="94"/>
      <c r="M1064" s="94"/>
      <c r="N1064" s="1"/>
      <c r="O1064" s="25"/>
      <c r="P1064" s="26"/>
      <c r="Q1064" s="1"/>
      <c r="R1064" s="25"/>
    </row>
    <row r="1065" spans="1:18" ht="12.75" customHeight="1" x14ac:dyDescent="0.25">
      <c r="A1065" s="31"/>
      <c r="B1065" s="25"/>
      <c r="C1065" s="92"/>
      <c r="D1065" s="92"/>
      <c r="E1065" s="92"/>
      <c r="F1065" s="92"/>
      <c r="G1065" s="92"/>
      <c r="H1065" s="92"/>
      <c r="I1065" s="92"/>
      <c r="J1065" s="93"/>
      <c r="K1065" s="94"/>
      <c r="L1065" s="94"/>
      <c r="M1065" s="94"/>
      <c r="N1065" s="1"/>
      <c r="O1065" s="25"/>
      <c r="P1065" s="26"/>
      <c r="Q1065" s="1"/>
      <c r="R1065" s="25"/>
    </row>
    <row r="1066" spans="1:18" ht="12.75" customHeight="1" x14ac:dyDescent="0.25">
      <c r="A1066" s="31"/>
      <c r="B1066" s="25"/>
      <c r="C1066" s="92"/>
      <c r="D1066" s="92"/>
      <c r="E1066" s="92"/>
      <c r="F1066" s="92"/>
      <c r="G1066" s="92"/>
      <c r="H1066" s="92"/>
      <c r="I1066" s="92"/>
      <c r="J1066" s="93"/>
      <c r="K1066" s="94"/>
      <c r="L1066" s="94"/>
      <c r="M1066" s="94"/>
      <c r="N1066" s="1"/>
      <c r="O1066" s="25"/>
      <c r="P1066" s="26"/>
      <c r="Q1066" s="1"/>
      <c r="R1066" s="25"/>
    </row>
    <row r="1067" spans="1:18" ht="12.75" customHeight="1" x14ac:dyDescent="0.25">
      <c r="A1067" s="31"/>
      <c r="B1067" s="25"/>
      <c r="C1067" s="92"/>
      <c r="D1067" s="92"/>
      <c r="E1067" s="92"/>
      <c r="F1067" s="92"/>
      <c r="G1067" s="92"/>
      <c r="H1067" s="92"/>
      <c r="I1067" s="92"/>
      <c r="J1067" s="93"/>
      <c r="K1067" s="94"/>
      <c r="L1067" s="94"/>
      <c r="M1067" s="94"/>
      <c r="N1067" s="1"/>
      <c r="O1067" s="25"/>
      <c r="P1067" s="26"/>
      <c r="Q1067" s="1"/>
      <c r="R1067" s="25"/>
    </row>
    <row r="1068" spans="1:18" ht="12.75" customHeight="1" x14ac:dyDescent="0.25">
      <c r="A1068" s="31"/>
      <c r="B1068" s="25"/>
      <c r="C1068" s="92"/>
      <c r="D1068" s="92"/>
      <c r="E1068" s="92"/>
      <c r="F1068" s="92"/>
      <c r="G1068" s="92"/>
      <c r="H1068" s="92"/>
      <c r="I1068" s="92"/>
      <c r="J1068" s="93"/>
      <c r="K1068" s="94"/>
      <c r="L1068" s="94"/>
      <c r="M1068" s="94"/>
      <c r="N1068" s="1"/>
      <c r="O1068" s="25"/>
      <c r="P1068" s="26"/>
      <c r="Q1068" s="1"/>
      <c r="R1068" s="25"/>
    </row>
    <row r="1069" spans="1:18" ht="12.75" customHeight="1" x14ac:dyDescent="0.25">
      <c r="A1069" s="31"/>
      <c r="B1069" s="25"/>
      <c r="C1069" s="92"/>
      <c r="D1069" s="92"/>
      <c r="E1069" s="92"/>
      <c r="F1069" s="92"/>
      <c r="G1069" s="92"/>
      <c r="H1069" s="92"/>
      <c r="I1069" s="92"/>
      <c r="J1069" s="93"/>
      <c r="K1069" s="94"/>
      <c r="L1069" s="94"/>
      <c r="M1069" s="94"/>
      <c r="N1069" s="1"/>
      <c r="O1069" s="25"/>
      <c r="P1069" s="26"/>
      <c r="Q1069" s="1"/>
      <c r="R1069" s="25"/>
    </row>
    <row r="1070" spans="1:18" ht="12.75" customHeight="1" x14ac:dyDescent="0.25">
      <c r="A1070" s="31"/>
      <c r="B1070" s="25"/>
      <c r="C1070" s="92"/>
      <c r="D1070" s="92"/>
      <c r="E1070" s="92"/>
      <c r="F1070" s="92"/>
      <c r="G1070" s="92"/>
      <c r="H1070" s="92"/>
      <c r="I1070" s="92"/>
      <c r="J1070" s="93"/>
      <c r="K1070" s="94"/>
      <c r="L1070" s="94"/>
      <c r="M1070" s="94"/>
      <c r="N1070" s="1"/>
      <c r="O1070" s="25"/>
      <c r="P1070" s="26"/>
      <c r="Q1070" s="1"/>
      <c r="R1070" s="25"/>
    </row>
    <row r="1071" spans="1:18" ht="12.75" customHeight="1" x14ac:dyDescent="0.25">
      <c r="A1071" s="31"/>
      <c r="B1071" s="25"/>
      <c r="C1071" s="92"/>
      <c r="D1071" s="92"/>
      <c r="E1071" s="92"/>
      <c r="F1071" s="92"/>
      <c r="G1071" s="92"/>
      <c r="H1071" s="92"/>
      <c r="I1071" s="92"/>
      <c r="J1071" s="93"/>
      <c r="K1071" s="94"/>
      <c r="L1071" s="94"/>
      <c r="M1071" s="94"/>
      <c r="N1071" s="1"/>
      <c r="O1071" s="25"/>
      <c r="P1071" s="26"/>
      <c r="Q1071" s="1"/>
      <c r="R1071" s="25"/>
    </row>
    <row r="1072" spans="1:18" ht="12.75" customHeight="1" x14ac:dyDescent="0.25">
      <c r="A1072" s="31"/>
      <c r="B1072" s="25"/>
      <c r="C1072" s="92"/>
      <c r="D1072" s="92"/>
      <c r="E1072" s="92"/>
      <c r="F1072" s="92"/>
      <c r="G1072" s="92"/>
      <c r="H1072" s="92"/>
      <c r="I1072" s="92"/>
      <c r="J1072" s="93"/>
      <c r="K1072" s="94"/>
      <c r="L1072" s="94"/>
      <c r="M1072" s="94"/>
      <c r="N1072" s="1"/>
      <c r="O1072" s="25"/>
      <c r="P1072" s="26"/>
      <c r="Q1072" s="1"/>
      <c r="R1072" s="25"/>
    </row>
    <row r="1073" spans="1:18" ht="12.75" customHeight="1" x14ac:dyDescent="0.25">
      <c r="A1073" s="31"/>
      <c r="B1073" s="25"/>
      <c r="C1073" s="92"/>
      <c r="D1073" s="92"/>
      <c r="E1073" s="92"/>
      <c r="F1073" s="92"/>
      <c r="G1073" s="92"/>
      <c r="H1073" s="92"/>
      <c r="I1073" s="92"/>
      <c r="J1073" s="93"/>
      <c r="K1073" s="94"/>
      <c r="L1073" s="94"/>
      <c r="M1073" s="94"/>
      <c r="N1073" s="1"/>
      <c r="O1073" s="25"/>
      <c r="P1073" s="26"/>
      <c r="Q1073" s="1"/>
      <c r="R1073" s="25"/>
    </row>
    <row r="1074" spans="1:18" ht="12.75" customHeight="1" x14ac:dyDescent="0.25">
      <c r="A1074" s="31"/>
      <c r="B1074" s="25"/>
      <c r="C1074" s="92"/>
      <c r="D1074" s="92"/>
      <c r="E1074" s="92"/>
      <c r="F1074" s="92"/>
      <c r="G1074" s="92"/>
      <c r="H1074" s="92"/>
      <c r="I1074" s="92"/>
      <c r="J1074" s="93"/>
      <c r="K1074" s="94"/>
      <c r="L1074" s="94"/>
      <c r="M1074" s="94"/>
      <c r="N1074" s="1"/>
      <c r="O1074" s="25"/>
      <c r="P1074" s="26"/>
      <c r="Q1074" s="1"/>
      <c r="R1074" s="25"/>
    </row>
    <row r="1075" spans="1:18" ht="12.75" customHeight="1" x14ac:dyDescent="0.25">
      <c r="A1075" s="31"/>
      <c r="B1075" s="25"/>
      <c r="C1075" s="92"/>
      <c r="D1075" s="92"/>
      <c r="E1075" s="92"/>
      <c r="F1075" s="92"/>
      <c r="G1075" s="92"/>
      <c r="H1075" s="92"/>
      <c r="I1075" s="92"/>
      <c r="J1075" s="93"/>
      <c r="K1075" s="94"/>
      <c r="L1075" s="94"/>
      <c r="M1075" s="94"/>
      <c r="N1075" s="1"/>
      <c r="O1075" s="25"/>
      <c r="P1075" s="26"/>
      <c r="Q1075" s="1"/>
      <c r="R1075" s="25"/>
    </row>
    <row r="1076" spans="1:18" ht="12.75" customHeight="1" x14ac:dyDescent="0.25">
      <c r="A1076" s="31"/>
      <c r="B1076" s="25"/>
      <c r="C1076" s="92"/>
      <c r="D1076" s="92"/>
      <c r="E1076" s="92"/>
      <c r="F1076" s="92"/>
      <c r="G1076" s="92"/>
      <c r="H1076" s="92"/>
      <c r="I1076" s="92"/>
      <c r="J1076" s="93"/>
      <c r="K1076" s="94"/>
      <c r="L1076" s="94"/>
      <c r="M1076" s="94"/>
      <c r="N1076" s="1"/>
      <c r="O1076" s="25"/>
      <c r="P1076" s="26"/>
      <c r="Q1076" s="1"/>
      <c r="R1076" s="25"/>
    </row>
    <row r="1077" spans="1:18" ht="12.75" customHeight="1" x14ac:dyDescent="0.25">
      <c r="A1077" s="31"/>
      <c r="B1077" s="25"/>
      <c r="C1077" s="92"/>
      <c r="D1077" s="92"/>
      <c r="E1077" s="92"/>
      <c r="F1077" s="92"/>
      <c r="G1077" s="92"/>
      <c r="H1077" s="92"/>
      <c r="I1077" s="92"/>
      <c r="J1077" s="93"/>
      <c r="K1077" s="94"/>
      <c r="L1077" s="94"/>
      <c r="M1077" s="94"/>
      <c r="N1077" s="1"/>
      <c r="O1077" s="25"/>
      <c r="P1077" s="26"/>
      <c r="Q1077" s="1"/>
      <c r="R1077" s="25"/>
    </row>
    <row r="1078" spans="1:18" ht="12.75" customHeight="1" x14ac:dyDescent="0.25">
      <c r="A1078" s="31"/>
      <c r="B1078" s="25"/>
      <c r="C1078" s="92"/>
      <c r="D1078" s="92"/>
      <c r="E1078" s="92"/>
      <c r="F1078" s="92"/>
      <c r="G1078" s="92"/>
      <c r="H1078" s="92"/>
      <c r="I1078" s="92"/>
      <c r="J1078" s="93"/>
      <c r="K1078" s="94"/>
      <c r="L1078" s="94"/>
      <c r="M1078" s="94"/>
      <c r="N1078" s="1"/>
      <c r="O1078" s="25"/>
      <c r="P1078" s="26"/>
      <c r="Q1078" s="1"/>
      <c r="R1078" s="25"/>
    </row>
    <row r="1079" spans="1:18" ht="12.75" customHeight="1" x14ac:dyDescent="0.25">
      <c r="A1079" s="31"/>
      <c r="B1079" s="25"/>
      <c r="C1079" s="92"/>
      <c r="D1079" s="92"/>
      <c r="E1079" s="92"/>
      <c r="F1079" s="92"/>
      <c r="G1079" s="92"/>
      <c r="H1079" s="92"/>
      <c r="I1079" s="92"/>
      <c r="J1079" s="93"/>
      <c r="K1079" s="94"/>
      <c r="L1079" s="94"/>
      <c r="M1079" s="94"/>
      <c r="N1079" s="1"/>
      <c r="O1079" s="25"/>
      <c r="P1079" s="26"/>
      <c r="Q1079" s="1"/>
      <c r="R1079" s="25"/>
    </row>
    <row r="1080" spans="1:18" ht="12.75" customHeight="1" x14ac:dyDescent="0.25">
      <c r="A1080" s="31"/>
      <c r="B1080" s="25"/>
      <c r="C1080" s="92"/>
      <c r="D1080" s="92"/>
      <c r="E1080" s="92"/>
      <c r="F1080" s="92"/>
      <c r="G1080" s="92"/>
      <c r="H1080" s="92"/>
      <c r="I1080" s="92"/>
      <c r="J1080" s="93"/>
      <c r="K1080" s="94"/>
      <c r="L1080" s="94"/>
      <c r="M1080" s="94"/>
      <c r="N1080" s="1"/>
      <c r="O1080" s="25"/>
      <c r="P1080" s="26"/>
      <c r="Q1080" s="1"/>
      <c r="R1080" s="25"/>
    </row>
    <row r="1081" spans="1:18" ht="12.75" customHeight="1" x14ac:dyDescent="0.25">
      <c r="A1081" s="31"/>
      <c r="B1081" s="25"/>
      <c r="C1081" s="92"/>
      <c r="D1081" s="92"/>
      <c r="E1081" s="92"/>
      <c r="F1081" s="92"/>
      <c r="G1081" s="92"/>
      <c r="H1081" s="92"/>
      <c r="I1081" s="92"/>
      <c r="J1081" s="93"/>
      <c r="K1081" s="94"/>
      <c r="L1081" s="94"/>
      <c r="M1081" s="94"/>
      <c r="N1081" s="1"/>
      <c r="O1081" s="25"/>
      <c r="P1081" s="26"/>
      <c r="Q1081" s="1"/>
      <c r="R1081" s="25"/>
    </row>
    <row r="1082" spans="1:18" ht="12.75" customHeight="1" x14ac:dyDescent="0.25">
      <c r="A1082" s="31"/>
      <c r="B1082" s="25"/>
      <c r="C1082" s="92"/>
      <c r="D1082" s="92"/>
      <c r="E1082" s="92"/>
      <c r="F1082" s="92"/>
      <c r="G1082" s="92"/>
      <c r="H1082" s="92"/>
      <c r="I1082" s="92"/>
      <c r="J1082" s="93"/>
      <c r="K1082" s="94"/>
      <c r="L1082" s="94"/>
      <c r="M1082" s="94"/>
      <c r="N1082" s="1"/>
      <c r="O1082" s="25"/>
      <c r="P1082" s="26"/>
      <c r="Q1082" s="1"/>
      <c r="R1082" s="25"/>
    </row>
    <row r="1083" spans="1:18" ht="12.75" customHeight="1" x14ac:dyDescent="0.25">
      <c r="A1083" s="31"/>
      <c r="B1083" s="25"/>
      <c r="C1083" s="92"/>
      <c r="D1083" s="92"/>
      <c r="E1083" s="92"/>
      <c r="F1083" s="92"/>
      <c r="G1083" s="92"/>
      <c r="H1083" s="92"/>
      <c r="I1083" s="92"/>
      <c r="J1083" s="93"/>
      <c r="K1083" s="94"/>
      <c r="L1083" s="94"/>
      <c r="M1083" s="94"/>
      <c r="N1083" s="1"/>
      <c r="O1083" s="25"/>
      <c r="P1083" s="26"/>
      <c r="Q1083" s="1"/>
      <c r="R1083" s="25"/>
    </row>
    <row r="1084" spans="1:18" ht="12.75" customHeight="1" x14ac:dyDescent="0.25">
      <c r="A1084" s="31"/>
      <c r="B1084" s="25"/>
      <c r="C1084" s="92"/>
      <c r="D1084" s="92"/>
      <c r="E1084" s="92"/>
      <c r="F1084" s="92"/>
      <c r="G1084" s="92"/>
      <c r="H1084" s="92"/>
      <c r="I1084" s="92"/>
      <c r="J1084" s="93"/>
      <c r="K1084" s="94"/>
      <c r="L1084" s="94"/>
      <c r="M1084" s="94"/>
      <c r="N1084" s="1"/>
      <c r="O1084" s="25"/>
      <c r="P1084" s="26"/>
      <c r="Q1084" s="1"/>
      <c r="R1084" s="25"/>
    </row>
    <row r="1085" spans="1:18" ht="12.75" customHeight="1" x14ac:dyDescent="0.25">
      <c r="A1085" s="31"/>
      <c r="B1085" s="25"/>
      <c r="C1085" s="92"/>
      <c r="D1085" s="92"/>
      <c r="E1085" s="92"/>
      <c r="F1085" s="92"/>
      <c r="G1085" s="92"/>
      <c r="H1085" s="92"/>
      <c r="I1085" s="92"/>
      <c r="J1085" s="93"/>
      <c r="K1085" s="94"/>
      <c r="L1085" s="94"/>
      <c r="M1085" s="94"/>
      <c r="N1085" s="1"/>
      <c r="O1085" s="25"/>
      <c r="P1085" s="26"/>
      <c r="Q1085" s="1"/>
      <c r="R1085" s="25"/>
    </row>
    <row r="1086" spans="1:18" ht="12.75" customHeight="1" x14ac:dyDescent="0.25">
      <c r="A1086" s="31"/>
      <c r="B1086" s="25"/>
      <c r="C1086" s="92"/>
      <c r="D1086" s="92"/>
      <c r="E1086" s="92"/>
      <c r="F1086" s="92"/>
      <c r="G1086" s="92"/>
      <c r="H1086" s="92"/>
      <c r="I1086" s="92"/>
      <c r="J1086" s="93"/>
      <c r="K1086" s="94"/>
      <c r="L1086" s="94"/>
      <c r="M1086" s="94"/>
      <c r="N1086" s="1"/>
      <c r="O1086" s="25"/>
      <c r="P1086" s="26"/>
      <c r="Q1086" s="1"/>
      <c r="R1086" s="25"/>
    </row>
    <row r="1087" spans="1:18" ht="12.75" customHeight="1" x14ac:dyDescent="0.25">
      <c r="A1087" s="31"/>
      <c r="B1087" s="25"/>
      <c r="C1087" s="92"/>
      <c r="D1087" s="92"/>
      <c r="E1087" s="92"/>
      <c r="F1087" s="92"/>
      <c r="G1087" s="92"/>
      <c r="H1087" s="92"/>
      <c r="I1087" s="92"/>
      <c r="J1087" s="93"/>
      <c r="K1087" s="94"/>
      <c r="L1087" s="94"/>
      <c r="M1087" s="94"/>
      <c r="N1087" s="1"/>
      <c r="O1087" s="25"/>
      <c r="P1087" s="26"/>
      <c r="Q1087" s="1"/>
      <c r="R1087" s="25"/>
    </row>
    <row r="1088" spans="1:18" ht="12.75" customHeight="1" x14ac:dyDescent="0.25">
      <c r="A1088" s="31"/>
      <c r="B1088" s="25"/>
      <c r="C1088" s="92"/>
      <c r="D1088" s="92"/>
      <c r="E1088" s="92"/>
      <c r="F1088" s="92"/>
      <c r="G1088" s="92"/>
      <c r="H1088" s="92"/>
      <c r="I1088" s="92"/>
      <c r="J1088" s="93"/>
      <c r="K1088" s="94"/>
      <c r="L1088" s="94"/>
      <c r="M1088" s="94"/>
      <c r="N1088" s="1"/>
      <c r="O1088" s="25"/>
      <c r="P1088" s="26"/>
      <c r="Q1088" s="1"/>
      <c r="R1088" s="25"/>
    </row>
    <row r="1089" spans="1:18" ht="12.75" customHeight="1" x14ac:dyDescent="0.25">
      <c r="A1089" s="31"/>
      <c r="B1089" s="25"/>
      <c r="C1089" s="92"/>
      <c r="D1089" s="92"/>
      <c r="E1089" s="92"/>
      <c r="F1089" s="92"/>
      <c r="G1089" s="92"/>
      <c r="H1089" s="92"/>
      <c r="I1089" s="92"/>
      <c r="J1089" s="93"/>
      <c r="K1089" s="94"/>
      <c r="L1089" s="94"/>
      <c r="M1089" s="94"/>
      <c r="N1089" s="1"/>
      <c r="O1089" s="25"/>
      <c r="P1089" s="26"/>
      <c r="Q1089" s="1"/>
      <c r="R1089" s="25"/>
    </row>
    <row r="1090" spans="1:18" ht="12.75" customHeight="1" x14ac:dyDescent="0.25">
      <c r="A1090" s="31"/>
      <c r="B1090" s="25"/>
      <c r="C1090" s="92"/>
      <c r="D1090" s="92"/>
      <c r="E1090" s="92"/>
      <c r="F1090" s="92"/>
      <c r="G1090" s="92"/>
      <c r="H1090" s="92"/>
      <c r="I1090" s="92"/>
      <c r="J1090" s="93"/>
      <c r="K1090" s="94"/>
      <c r="L1090" s="94"/>
      <c r="M1090" s="94"/>
      <c r="N1090" s="1"/>
      <c r="O1090" s="25"/>
      <c r="P1090" s="26"/>
      <c r="Q1090" s="1"/>
      <c r="R1090" s="25"/>
    </row>
    <row r="1091" spans="1:18" ht="12.75" customHeight="1" x14ac:dyDescent="0.25">
      <c r="A1091" s="31"/>
      <c r="B1091" s="25"/>
      <c r="C1091" s="92"/>
      <c r="D1091" s="92"/>
      <c r="E1091" s="92"/>
      <c r="F1091" s="92"/>
      <c r="G1091" s="92"/>
      <c r="H1091" s="92"/>
      <c r="I1091" s="92"/>
      <c r="J1091" s="93"/>
      <c r="K1091" s="94"/>
      <c r="L1091" s="94"/>
      <c r="M1091" s="94"/>
      <c r="N1091" s="1"/>
      <c r="O1091" s="25"/>
      <c r="P1091" s="26"/>
      <c r="Q1091" s="1"/>
      <c r="R1091" s="25"/>
    </row>
    <row r="1092" spans="1:18" ht="12.75" customHeight="1" x14ac:dyDescent="0.25">
      <c r="A1092" s="31"/>
      <c r="B1092" s="25"/>
      <c r="C1092" s="92"/>
      <c r="D1092" s="92"/>
      <c r="E1092" s="92"/>
      <c r="F1092" s="92"/>
      <c r="G1092" s="92"/>
      <c r="H1092" s="92"/>
      <c r="I1092" s="92"/>
      <c r="J1092" s="93"/>
      <c r="K1092" s="94"/>
      <c r="L1092" s="94"/>
      <c r="M1092" s="94"/>
      <c r="N1092" s="1"/>
      <c r="O1092" s="25"/>
      <c r="P1092" s="26"/>
      <c r="Q1092" s="1"/>
      <c r="R1092" s="25"/>
    </row>
    <row r="1093" spans="1:18" ht="12.75" customHeight="1" x14ac:dyDescent="0.25">
      <c r="A1093" s="31"/>
      <c r="B1093" s="25"/>
      <c r="C1093" s="92"/>
      <c r="D1093" s="92"/>
      <c r="E1093" s="92"/>
      <c r="F1093" s="92"/>
      <c r="G1093" s="92"/>
      <c r="H1093" s="92"/>
      <c r="I1093" s="92"/>
      <c r="J1093" s="93"/>
      <c r="K1093" s="94"/>
      <c r="L1093" s="94"/>
      <c r="M1093" s="94"/>
      <c r="N1093" s="1"/>
      <c r="O1093" s="25"/>
      <c r="P1093" s="26"/>
      <c r="Q1093" s="1"/>
      <c r="R1093" s="25"/>
    </row>
    <row r="1094" spans="1:18" ht="12.75" customHeight="1" x14ac:dyDescent="0.25">
      <c r="A1094" s="31"/>
      <c r="B1094" s="25"/>
      <c r="C1094" s="92"/>
      <c r="D1094" s="92"/>
      <c r="E1094" s="92"/>
      <c r="F1094" s="92"/>
      <c r="G1094" s="92"/>
      <c r="H1094" s="92"/>
      <c r="I1094" s="92"/>
      <c r="J1094" s="93"/>
      <c r="K1094" s="94"/>
      <c r="L1094" s="94"/>
      <c r="M1094" s="94"/>
      <c r="N1094" s="1"/>
      <c r="O1094" s="25"/>
      <c r="P1094" s="26"/>
      <c r="Q1094" s="1"/>
      <c r="R1094" s="25"/>
    </row>
    <row r="1095" spans="1:18" ht="12.75" customHeight="1" x14ac:dyDescent="0.25">
      <c r="A1095" s="31"/>
      <c r="B1095" s="25"/>
      <c r="C1095" s="92"/>
      <c r="D1095" s="92"/>
      <c r="E1095" s="92"/>
      <c r="F1095" s="92"/>
      <c r="G1095" s="92"/>
      <c r="H1095" s="92"/>
      <c r="I1095" s="92"/>
      <c r="J1095" s="93"/>
      <c r="K1095" s="94"/>
      <c r="L1095" s="94"/>
      <c r="M1095" s="94"/>
      <c r="N1095" s="1"/>
      <c r="O1095" s="25"/>
      <c r="P1095" s="26"/>
      <c r="Q1095" s="1"/>
      <c r="R1095" s="25"/>
    </row>
    <row r="1096" spans="1:18" ht="12.75" customHeight="1" x14ac:dyDescent="0.25">
      <c r="A1096" s="31"/>
      <c r="B1096" s="25"/>
      <c r="C1096" s="92"/>
      <c r="D1096" s="92"/>
      <c r="E1096" s="92"/>
      <c r="F1096" s="92"/>
      <c r="G1096" s="92"/>
      <c r="H1096" s="92"/>
      <c r="I1096" s="92"/>
      <c r="J1096" s="93"/>
      <c r="K1096" s="94"/>
      <c r="L1096" s="94"/>
      <c r="M1096" s="94"/>
      <c r="N1096" s="1"/>
      <c r="O1096" s="25"/>
      <c r="P1096" s="26"/>
      <c r="Q1096" s="1"/>
      <c r="R1096" s="25"/>
    </row>
    <row r="1097" spans="1:18" ht="12.75" customHeight="1" x14ac:dyDescent="0.25">
      <c r="A1097" s="31"/>
      <c r="B1097" s="25"/>
      <c r="C1097" s="92"/>
      <c r="D1097" s="92"/>
      <c r="E1097" s="92"/>
      <c r="F1097" s="92"/>
      <c r="G1097" s="92"/>
      <c r="H1097" s="92"/>
      <c r="I1097" s="92"/>
      <c r="J1097" s="93"/>
      <c r="K1097" s="94"/>
      <c r="L1097" s="94"/>
      <c r="M1097" s="94"/>
      <c r="N1097" s="1"/>
      <c r="O1097" s="25"/>
      <c r="P1097" s="26"/>
      <c r="Q1097" s="1"/>
      <c r="R1097" s="25"/>
    </row>
    <row r="1098" spans="1:18" ht="12.75" customHeight="1" x14ac:dyDescent="0.25">
      <c r="A1098" s="31"/>
      <c r="B1098" s="25"/>
      <c r="C1098" s="92"/>
      <c r="D1098" s="92"/>
      <c r="E1098" s="92"/>
      <c r="F1098" s="92"/>
      <c r="G1098" s="92"/>
      <c r="H1098" s="92"/>
      <c r="I1098" s="92"/>
      <c r="J1098" s="93"/>
      <c r="K1098" s="94"/>
      <c r="L1098" s="94"/>
      <c r="M1098" s="94"/>
      <c r="N1098" s="1"/>
      <c r="O1098" s="25"/>
      <c r="P1098" s="26"/>
      <c r="Q1098" s="1"/>
      <c r="R1098" s="25"/>
    </row>
    <row r="1099" spans="1:18" ht="12.75" customHeight="1" x14ac:dyDescent="0.25">
      <c r="A1099" s="31"/>
      <c r="B1099" s="25"/>
      <c r="C1099" s="92"/>
      <c r="D1099" s="92"/>
      <c r="E1099" s="92"/>
      <c r="F1099" s="92"/>
      <c r="G1099" s="92"/>
      <c r="H1099" s="92"/>
      <c r="I1099" s="92"/>
      <c r="J1099" s="93"/>
      <c r="K1099" s="94"/>
      <c r="L1099" s="94"/>
      <c r="M1099" s="94"/>
      <c r="N1099" s="1"/>
      <c r="O1099" s="25"/>
      <c r="P1099" s="26"/>
      <c r="Q1099" s="1"/>
      <c r="R1099" s="25"/>
    </row>
    <row r="1100" spans="1:18" ht="12.75" customHeight="1" x14ac:dyDescent="0.25">
      <c r="A1100" s="31"/>
      <c r="B1100" s="25"/>
      <c r="C1100" s="92"/>
      <c r="D1100" s="92"/>
      <c r="E1100" s="92"/>
      <c r="F1100" s="92"/>
      <c r="G1100" s="92"/>
      <c r="H1100" s="92"/>
      <c r="I1100" s="92"/>
      <c r="J1100" s="93"/>
      <c r="K1100" s="94"/>
      <c r="L1100" s="94"/>
      <c r="M1100" s="94"/>
      <c r="N1100" s="1"/>
      <c r="O1100" s="25"/>
      <c r="P1100" s="26"/>
      <c r="Q1100" s="1"/>
      <c r="R1100" s="25"/>
    </row>
    <row r="1101" spans="1:18" ht="12.75" customHeight="1" x14ac:dyDescent="0.25">
      <c r="A1101" s="31"/>
      <c r="B1101" s="25"/>
      <c r="C1101" s="92"/>
      <c r="D1101" s="92"/>
      <c r="E1101" s="92"/>
      <c r="F1101" s="92"/>
      <c r="G1101" s="92"/>
      <c r="H1101" s="92"/>
      <c r="I1101" s="92"/>
      <c r="J1101" s="93"/>
      <c r="K1101" s="94"/>
      <c r="L1101" s="94"/>
      <c r="M1101" s="94"/>
      <c r="N1101" s="1"/>
      <c r="O1101" s="25"/>
      <c r="P1101" s="26"/>
      <c r="Q1101" s="1"/>
      <c r="R1101" s="25"/>
    </row>
    <row r="1102" spans="1:18" ht="12.75" customHeight="1" x14ac:dyDescent="0.25">
      <c r="A1102" s="31"/>
      <c r="B1102" s="25"/>
      <c r="C1102" s="92"/>
      <c r="D1102" s="92"/>
      <c r="E1102" s="92"/>
      <c r="F1102" s="92"/>
      <c r="G1102" s="92"/>
      <c r="H1102" s="92"/>
      <c r="I1102" s="92"/>
      <c r="J1102" s="93"/>
      <c r="K1102" s="94"/>
      <c r="L1102" s="94"/>
      <c r="M1102" s="94"/>
      <c r="N1102" s="1"/>
      <c r="O1102" s="25"/>
      <c r="P1102" s="26"/>
      <c r="Q1102" s="1"/>
      <c r="R1102" s="25"/>
    </row>
    <row r="1103" spans="1:18" ht="12.75" customHeight="1" x14ac:dyDescent="0.25">
      <c r="A1103" s="31"/>
      <c r="B1103" s="25"/>
      <c r="C1103" s="92"/>
      <c r="D1103" s="92"/>
      <c r="E1103" s="92"/>
      <c r="F1103" s="92"/>
      <c r="G1103" s="92"/>
      <c r="H1103" s="92"/>
      <c r="I1103" s="92"/>
      <c r="J1103" s="93"/>
      <c r="K1103" s="94"/>
      <c r="L1103" s="94"/>
      <c r="M1103" s="94"/>
      <c r="N1103" s="1"/>
      <c r="O1103" s="25"/>
      <c r="P1103" s="26"/>
      <c r="Q1103" s="1"/>
      <c r="R1103" s="25"/>
    </row>
    <row r="1104" spans="1:18" ht="12.75" customHeight="1" x14ac:dyDescent="0.25">
      <c r="A1104" s="31"/>
      <c r="B1104" s="25"/>
      <c r="C1104" s="92"/>
      <c r="D1104" s="92"/>
      <c r="E1104" s="92"/>
      <c r="F1104" s="92"/>
      <c r="G1104" s="92"/>
      <c r="H1104" s="92"/>
      <c r="I1104" s="92"/>
      <c r="J1104" s="93"/>
      <c r="K1104" s="94"/>
      <c r="L1104" s="94"/>
      <c r="M1104" s="94"/>
      <c r="N1104" s="1"/>
      <c r="O1104" s="25"/>
      <c r="P1104" s="26"/>
      <c r="Q1104" s="1"/>
      <c r="R1104" s="25"/>
    </row>
    <row r="1105" spans="1:18" ht="12.75" customHeight="1" x14ac:dyDescent="0.25">
      <c r="A1105" s="31"/>
      <c r="B1105" s="25"/>
      <c r="C1105" s="92"/>
      <c r="D1105" s="92"/>
      <c r="E1105" s="92"/>
      <c r="F1105" s="92"/>
      <c r="G1105" s="92"/>
      <c r="H1105" s="92"/>
      <c r="I1105" s="92"/>
      <c r="J1105" s="93"/>
      <c r="K1105" s="94"/>
      <c r="L1105" s="94"/>
      <c r="M1105" s="94"/>
      <c r="N1105" s="1"/>
      <c r="O1105" s="25"/>
      <c r="P1105" s="26"/>
      <c r="Q1105" s="1"/>
      <c r="R1105" s="25"/>
    </row>
    <row r="1106" spans="1:18" ht="12.75" customHeight="1" x14ac:dyDescent="0.25">
      <c r="A1106" s="31"/>
      <c r="B1106" s="25"/>
      <c r="C1106" s="92"/>
      <c r="D1106" s="92"/>
      <c r="E1106" s="92"/>
      <c r="F1106" s="92"/>
      <c r="G1106" s="92"/>
      <c r="H1106" s="92"/>
      <c r="I1106" s="92"/>
      <c r="J1106" s="93"/>
      <c r="K1106" s="94"/>
      <c r="L1106" s="94"/>
      <c r="M1106" s="94"/>
      <c r="N1106" s="1"/>
      <c r="O1106" s="25"/>
      <c r="P1106" s="26"/>
      <c r="Q1106" s="1"/>
      <c r="R1106" s="25"/>
    </row>
    <row r="1107" spans="1:18" ht="12.75" customHeight="1" x14ac:dyDescent="0.25">
      <c r="A1107" s="31"/>
      <c r="B1107" s="25"/>
      <c r="C1107" s="92"/>
      <c r="D1107" s="92"/>
      <c r="E1107" s="92"/>
      <c r="F1107" s="92"/>
      <c r="G1107" s="92"/>
      <c r="H1107" s="92"/>
      <c r="I1107" s="92"/>
      <c r="J1107" s="93"/>
      <c r="K1107" s="94"/>
      <c r="L1107" s="94"/>
      <c r="M1107" s="94"/>
      <c r="N1107" s="1"/>
      <c r="O1107" s="25"/>
      <c r="P1107" s="26"/>
      <c r="Q1107" s="1"/>
      <c r="R1107" s="25"/>
    </row>
    <row r="1108" spans="1:18" ht="12.75" customHeight="1" x14ac:dyDescent="0.25">
      <c r="A1108" s="31"/>
      <c r="B1108" s="25"/>
      <c r="C1108" s="92"/>
      <c r="D1108" s="92"/>
      <c r="E1108" s="92"/>
      <c r="F1108" s="92"/>
      <c r="G1108" s="92"/>
      <c r="H1108" s="92"/>
      <c r="I1108" s="92"/>
      <c r="J1108" s="93"/>
      <c r="K1108" s="94"/>
      <c r="L1108" s="94"/>
      <c r="M1108" s="94"/>
      <c r="N1108" s="1"/>
      <c r="O1108" s="25"/>
      <c r="P1108" s="26"/>
      <c r="Q1108" s="1"/>
      <c r="R1108" s="25"/>
    </row>
    <row r="1109" spans="1:18" ht="12.75" customHeight="1" x14ac:dyDescent="0.25">
      <c r="A1109" s="31"/>
      <c r="B1109" s="25"/>
      <c r="C1109" s="92"/>
      <c r="D1109" s="92"/>
      <c r="E1109" s="92"/>
      <c r="F1109" s="92"/>
      <c r="G1109" s="92"/>
      <c r="H1109" s="92"/>
      <c r="I1109" s="92"/>
      <c r="J1109" s="93"/>
      <c r="K1109" s="94"/>
      <c r="L1109" s="94"/>
      <c r="M1109" s="94"/>
      <c r="N1109" s="1"/>
      <c r="O1109" s="25"/>
      <c r="P1109" s="26"/>
      <c r="Q1109" s="1"/>
      <c r="R1109" s="25"/>
    </row>
    <row r="1110" spans="1:18" ht="12.75" customHeight="1" x14ac:dyDescent="0.25">
      <c r="A1110" s="31"/>
      <c r="B1110" s="25"/>
      <c r="C1110" s="92"/>
      <c r="D1110" s="92"/>
      <c r="E1110" s="92"/>
      <c r="F1110" s="92"/>
      <c r="G1110" s="92"/>
      <c r="H1110" s="92"/>
      <c r="I1110" s="92"/>
      <c r="J1110" s="93"/>
      <c r="K1110" s="94"/>
      <c r="L1110" s="94"/>
      <c r="M1110" s="94"/>
      <c r="N1110" s="1"/>
      <c r="O1110" s="25"/>
      <c r="P1110" s="26"/>
      <c r="Q1110" s="1"/>
      <c r="R1110" s="25"/>
    </row>
    <row r="1111" spans="1:18" ht="12.75" customHeight="1" x14ac:dyDescent="0.25">
      <c r="A1111" s="31"/>
      <c r="B1111" s="25"/>
      <c r="C1111" s="92"/>
      <c r="D1111" s="92"/>
      <c r="E1111" s="92"/>
      <c r="F1111" s="92"/>
      <c r="G1111" s="92"/>
      <c r="H1111" s="92"/>
      <c r="I1111" s="92"/>
      <c r="J1111" s="93"/>
      <c r="K1111" s="94"/>
      <c r="L1111" s="94"/>
      <c r="M1111" s="94"/>
      <c r="N1111" s="1"/>
      <c r="O1111" s="25"/>
      <c r="P1111" s="26"/>
      <c r="Q1111" s="1"/>
      <c r="R1111" s="25"/>
    </row>
    <row r="1112" spans="1:18" ht="12.75" customHeight="1" x14ac:dyDescent="0.25">
      <c r="A1112" s="31"/>
      <c r="B1112" s="25"/>
      <c r="C1112" s="92"/>
      <c r="D1112" s="92"/>
      <c r="E1112" s="92"/>
      <c r="F1112" s="92"/>
      <c r="G1112" s="92"/>
      <c r="H1112" s="92"/>
      <c r="I1112" s="92"/>
      <c r="J1112" s="93"/>
      <c r="K1112" s="94"/>
      <c r="L1112" s="94"/>
      <c r="M1112" s="94"/>
      <c r="N1112" s="1"/>
      <c r="O1112" s="25"/>
      <c r="P1112" s="26"/>
      <c r="Q1112" s="1"/>
      <c r="R1112" s="25"/>
    </row>
    <row r="1113" spans="1:18" ht="12.75" customHeight="1" x14ac:dyDescent="0.25">
      <c r="A1113" s="31"/>
      <c r="B1113" s="25"/>
      <c r="C1113" s="92"/>
      <c r="D1113" s="92"/>
      <c r="E1113" s="92"/>
      <c r="F1113" s="92"/>
      <c r="G1113" s="92"/>
      <c r="H1113" s="92"/>
      <c r="I1113" s="92"/>
      <c r="J1113" s="93"/>
      <c r="K1113" s="94"/>
      <c r="L1113" s="94"/>
      <c r="M1113" s="94"/>
      <c r="N1113" s="1"/>
      <c r="O1113" s="25"/>
      <c r="P1113" s="26"/>
      <c r="Q1113" s="1"/>
      <c r="R1113" s="25"/>
    </row>
    <row r="1114" spans="1:18" ht="12.75" customHeight="1" x14ac:dyDescent="0.25">
      <c r="A1114" s="31"/>
      <c r="B1114" s="25"/>
      <c r="C1114" s="92"/>
      <c r="D1114" s="92"/>
      <c r="E1114" s="92"/>
      <c r="F1114" s="92"/>
      <c r="G1114" s="92"/>
      <c r="H1114" s="92"/>
      <c r="I1114" s="92"/>
      <c r="J1114" s="93"/>
      <c r="K1114" s="94"/>
      <c r="L1114" s="94"/>
      <c r="M1114" s="94"/>
      <c r="N1114" s="1"/>
      <c r="O1114" s="25"/>
      <c r="P1114" s="26"/>
      <c r="Q1114" s="1"/>
      <c r="R1114" s="25"/>
    </row>
    <row r="1115" spans="1:18" ht="12.75" customHeight="1" x14ac:dyDescent="0.25">
      <c r="A1115" s="31"/>
      <c r="B1115" s="25"/>
      <c r="C1115" s="92"/>
      <c r="D1115" s="92"/>
      <c r="E1115" s="92"/>
      <c r="F1115" s="92"/>
      <c r="G1115" s="92"/>
      <c r="H1115" s="92"/>
      <c r="I1115" s="92"/>
      <c r="J1115" s="93"/>
      <c r="K1115" s="94"/>
      <c r="L1115" s="94"/>
      <c r="M1115" s="94"/>
      <c r="N1115" s="1"/>
      <c r="O1115" s="25"/>
      <c r="P1115" s="26"/>
      <c r="Q1115" s="1"/>
      <c r="R1115" s="25"/>
    </row>
    <row r="1116" spans="1:18" ht="12.75" customHeight="1" x14ac:dyDescent="0.25">
      <c r="A1116" s="31"/>
      <c r="B1116" s="25"/>
      <c r="C1116" s="92"/>
      <c r="D1116" s="92"/>
      <c r="E1116" s="92"/>
      <c r="F1116" s="92"/>
      <c r="G1116" s="92"/>
      <c r="H1116" s="92"/>
      <c r="I1116" s="92"/>
      <c r="J1116" s="93"/>
      <c r="K1116" s="94"/>
      <c r="L1116" s="94"/>
      <c r="M1116" s="94"/>
      <c r="N1116" s="1"/>
      <c r="O1116" s="25"/>
      <c r="P1116" s="26"/>
      <c r="Q1116" s="1"/>
      <c r="R1116" s="25"/>
    </row>
    <row r="1117" spans="1:18" ht="12.75" customHeight="1" x14ac:dyDescent="0.25">
      <c r="A1117" s="31"/>
      <c r="B1117" s="25"/>
      <c r="C1117" s="92"/>
      <c r="D1117" s="92"/>
      <c r="E1117" s="92"/>
      <c r="F1117" s="92"/>
      <c r="G1117" s="92"/>
      <c r="H1117" s="92"/>
      <c r="I1117" s="92"/>
      <c r="J1117" s="93"/>
      <c r="K1117" s="94"/>
      <c r="L1117" s="94"/>
      <c r="M1117" s="94"/>
      <c r="N1117" s="1"/>
      <c r="O1117" s="25"/>
      <c r="P1117" s="26"/>
      <c r="Q1117" s="1"/>
      <c r="R1117" s="25"/>
    </row>
    <row r="1118" spans="1:18" ht="12.75" customHeight="1" x14ac:dyDescent="0.25">
      <c r="A1118" s="31"/>
      <c r="B1118" s="25"/>
      <c r="C1118" s="92"/>
      <c r="D1118" s="92"/>
      <c r="E1118" s="92"/>
      <c r="F1118" s="92"/>
      <c r="G1118" s="92"/>
      <c r="H1118" s="92"/>
      <c r="I1118" s="92"/>
      <c r="J1118" s="93"/>
      <c r="K1118" s="94"/>
      <c r="L1118" s="94"/>
      <c r="M1118" s="94"/>
      <c r="N1118" s="1"/>
      <c r="O1118" s="25"/>
      <c r="P1118" s="26"/>
      <c r="Q1118" s="1"/>
      <c r="R1118" s="25"/>
    </row>
    <row r="1119" spans="1:18" ht="12.75" customHeight="1" x14ac:dyDescent="0.25">
      <c r="A1119" s="31"/>
      <c r="B1119" s="25"/>
      <c r="C1119" s="92"/>
      <c r="D1119" s="92"/>
      <c r="E1119" s="92"/>
      <c r="F1119" s="92"/>
      <c r="G1119" s="92"/>
      <c r="H1119" s="92"/>
      <c r="I1119" s="92"/>
      <c r="J1119" s="93"/>
      <c r="K1119" s="94"/>
      <c r="L1119" s="94"/>
      <c r="M1119" s="94"/>
      <c r="N1119" s="1"/>
      <c r="O1119" s="25"/>
      <c r="P1119" s="26"/>
      <c r="Q1119" s="1"/>
      <c r="R1119" s="25"/>
    </row>
    <row r="1120" spans="1:18" ht="12.75" customHeight="1" x14ac:dyDescent="0.25">
      <c r="A1120" s="31"/>
      <c r="B1120" s="25"/>
      <c r="C1120" s="92"/>
      <c r="D1120" s="92"/>
      <c r="E1120" s="92"/>
      <c r="F1120" s="92"/>
      <c r="G1120" s="92"/>
      <c r="H1120" s="92"/>
      <c r="I1120" s="92"/>
      <c r="J1120" s="93"/>
      <c r="K1120" s="94"/>
      <c r="L1120" s="94"/>
      <c r="M1120" s="94"/>
      <c r="N1120" s="1"/>
      <c r="O1120" s="25"/>
      <c r="P1120" s="26"/>
      <c r="Q1120" s="1"/>
      <c r="R1120" s="25"/>
    </row>
    <row r="1121" spans="1:18" ht="12.75" customHeight="1" x14ac:dyDescent="0.25">
      <c r="A1121" s="31"/>
      <c r="B1121" s="25"/>
      <c r="C1121" s="92"/>
      <c r="D1121" s="92"/>
      <c r="E1121" s="92"/>
      <c r="F1121" s="92"/>
      <c r="G1121" s="92"/>
      <c r="H1121" s="92"/>
      <c r="I1121" s="92"/>
      <c r="J1121" s="93"/>
      <c r="K1121" s="94"/>
      <c r="L1121" s="94"/>
      <c r="M1121" s="94"/>
      <c r="N1121" s="1"/>
      <c r="O1121" s="25"/>
      <c r="P1121" s="26"/>
      <c r="Q1121" s="1"/>
      <c r="R1121" s="25"/>
    </row>
    <row r="1122" spans="1:18" ht="12.75" customHeight="1" x14ac:dyDescent="0.25">
      <c r="A1122" s="31"/>
      <c r="B1122" s="25"/>
      <c r="C1122" s="92"/>
      <c r="D1122" s="92"/>
      <c r="E1122" s="92"/>
      <c r="F1122" s="92"/>
      <c r="G1122" s="92"/>
      <c r="H1122" s="92"/>
      <c r="I1122" s="92"/>
      <c r="J1122" s="93"/>
      <c r="K1122" s="94"/>
      <c r="L1122" s="94"/>
      <c r="M1122" s="94"/>
      <c r="N1122" s="1"/>
      <c r="O1122" s="25"/>
      <c r="P1122" s="26"/>
      <c r="Q1122" s="1"/>
      <c r="R1122" s="25"/>
    </row>
    <row r="1123" spans="1:18" ht="12.75" customHeight="1" x14ac:dyDescent="0.25">
      <c r="A1123" s="31"/>
      <c r="B1123" s="25"/>
      <c r="C1123" s="92"/>
      <c r="D1123" s="92"/>
      <c r="E1123" s="92"/>
      <c r="F1123" s="92"/>
      <c r="G1123" s="92"/>
      <c r="H1123" s="92"/>
      <c r="I1123" s="92"/>
      <c r="J1123" s="93"/>
      <c r="K1123" s="94"/>
      <c r="L1123" s="94"/>
      <c r="M1123" s="94"/>
      <c r="N1123" s="1"/>
      <c r="O1123" s="25"/>
      <c r="P1123" s="26"/>
      <c r="Q1123" s="1"/>
      <c r="R1123" s="25"/>
    </row>
    <row r="1124" spans="1:18" ht="12.75" customHeight="1" x14ac:dyDescent="0.25">
      <c r="A1124" s="31"/>
      <c r="B1124" s="25"/>
      <c r="C1124" s="92"/>
      <c r="D1124" s="92"/>
      <c r="E1124" s="92"/>
      <c r="F1124" s="92"/>
      <c r="G1124" s="92"/>
      <c r="H1124" s="92"/>
      <c r="I1124" s="92"/>
      <c r="J1124" s="93"/>
      <c r="K1124" s="94"/>
      <c r="L1124" s="94"/>
      <c r="M1124" s="94"/>
      <c r="N1124" s="1"/>
      <c r="O1124" s="25"/>
      <c r="P1124" s="26"/>
      <c r="Q1124" s="1"/>
      <c r="R1124" s="25"/>
    </row>
    <row r="1125" spans="1:18" ht="12.75" customHeight="1" x14ac:dyDescent="0.25">
      <c r="A1125" s="31"/>
      <c r="B1125" s="25"/>
      <c r="C1125" s="92"/>
      <c r="D1125" s="92"/>
      <c r="E1125" s="92"/>
      <c r="F1125" s="92"/>
      <c r="G1125" s="92"/>
      <c r="H1125" s="92"/>
      <c r="I1125" s="92"/>
      <c r="J1125" s="93"/>
      <c r="K1125" s="94"/>
      <c r="L1125" s="94"/>
      <c r="M1125" s="94"/>
      <c r="N1125" s="1"/>
      <c r="O1125" s="25"/>
      <c r="P1125" s="26"/>
      <c r="Q1125" s="1"/>
      <c r="R1125" s="25"/>
    </row>
    <row r="1126" spans="1:18" ht="12.75" customHeight="1" x14ac:dyDescent="0.25">
      <c r="A1126" s="31"/>
      <c r="B1126" s="25"/>
      <c r="C1126" s="92"/>
      <c r="D1126" s="92"/>
      <c r="E1126" s="92"/>
      <c r="F1126" s="92"/>
      <c r="G1126" s="92"/>
      <c r="H1126" s="92"/>
      <c r="I1126" s="92"/>
      <c r="J1126" s="93"/>
      <c r="K1126" s="94"/>
      <c r="L1126" s="94"/>
      <c r="M1126" s="94"/>
      <c r="N1126" s="1"/>
      <c r="O1126" s="25"/>
      <c r="P1126" s="26"/>
      <c r="Q1126" s="1"/>
      <c r="R1126" s="25"/>
    </row>
    <row r="1127" spans="1:18" ht="12.75" customHeight="1" x14ac:dyDescent="0.25">
      <c r="A1127" s="31"/>
      <c r="B1127" s="25"/>
      <c r="C1127" s="92"/>
      <c r="D1127" s="92"/>
      <c r="E1127" s="92"/>
      <c r="F1127" s="92"/>
      <c r="G1127" s="92"/>
      <c r="H1127" s="92"/>
      <c r="I1127" s="92"/>
      <c r="J1127" s="93"/>
      <c r="K1127" s="94"/>
      <c r="L1127" s="94"/>
      <c r="M1127" s="94"/>
      <c r="N1127" s="1"/>
      <c r="O1127" s="25"/>
      <c r="P1127" s="26"/>
      <c r="Q1127" s="1"/>
      <c r="R1127" s="25"/>
    </row>
    <row r="1128" spans="1:18" ht="12.75" customHeight="1" x14ac:dyDescent="0.25">
      <c r="A1128" s="31"/>
      <c r="B1128" s="25"/>
      <c r="C1128" s="92"/>
      <c r="D1128" s="92"/>
      <c r="E1128" s="92"/>
      <c r="F1128" s="92"/>
      <c r="G1128" s="92"/>
      <c r="H1128" s="92"/>
      <c r="I1128" s="92"/>
      <c r="J1128" s="93"/>
      <c r="K1128" s="94"/>
      <c r="L1128" s="94"/>
      <c r="M1128" s="94"/>
      <c r="N1128" s="1"/>
      <c r="O1128" s="25"/>
      <c r="P1128" s="26"/>
      <c r="Q1128" s="1"/>
      <c r="R1128" s="25"/>
    </row>
    <row r="1129" spans="1:18" ht="12.75" customHeight="1" x14ac:dyDescent="0.25">
      <c r="A1129" s="31"/>
      <c r="B1129" s="25"/>
      <c r="C1129" s="92"/>
      <c r="D1129" s="92"/>
      <c r="E1129" s="92"/>
      <c r="F1129" s="92"/>
      <c r="G1129" s="92"/>
      <c r="H1129" s="92"/>
      <c r="I1129" s="92"/>
      <c r="J1129" s="93"/>
      <c r="K1129" s="94"/>
      <c r="L1129" s="94"/>
      <c r="M1129" s="94"/>
      <c r="N1129" s="1"/>
      <c r="O1129" s="25"/>
      <c r="P1129" s="26"/>
      <c r="Q1129" s="1"/>
      <c r="R1129" s="25"/>
    </row>
    <row r="1130" spans="1:18" ht="12.75" customHeight="1" x14ac:dyDescent="0.25">
      <c r="A1130" s="31"/>
      <c r="B1130" s="25"/>
      <c r="C1130" s="92"/>
      <c r="D1130" s="92"/>
      <c r="E1130" s="92"/>
      <c r="F1130" s="92"/>
      <c r="G1130" s="92"/>
      <c r="H1130" s="92"/>
      <c r="I1130" s="92"/>
      <c r="J1130" s="93"/>
      <c r="K1130" s="94"/>
      <c r="L1130" s="94"/>
      <c r="M1130" s="94"/>
      <c r="N1130" s="1"/>
      <c r="O1130" s="25"/>
      <c r="P1130" s="26"/>
      <c r="Q1130" s="1"/>
      <c r="R1130" s="25"/>
    </row>
    <row r="1131" spans="1:18" ht="12.75" customHeight="1" x14ac:dyDescent="0.25">
      <c r="A1131" s="31"/>
      <c r="B1131" s="25"/>
      <c r="C1131" s="92"/>
      <c r="D1131" s="92"/>
      <c r="E1131" s="92"/>
      <c r="F1131" s="92"/>
      <c r="G1131" s="92"/>
      <c r="H1131" s="92"/>
      <c r="I1131" s="92"/>
      <c r="J1131" s="93"/>
      <c r="K1131" s="94"/>
      <c r="L1131" s="94"/>
      <c r="M1131" s="94"/>
      <c r="N1131" s="1"/>
      <c r="O1131" s="25"/>
      <c r="P1131" s="26"/>
      <c r="Q1131" s="1"/>
      <c r="R1131" s="25"/>
    </row>
    <row r="1132" spans="1:18" ht="12.75" customHeight="1" x14ac:dyDescent="0.25">
      <c r="A1132" s="31"/>
      <c r="B1132" s="25"/>
      <c r="C1132" s="92"/>
      <c r="D1132" s="92"/>
      <c r="E1132" s="92"/>
      <c r="F1132" s="92"/>
      <c r="G1132" s="92"/>
      <c r="H1132" s="92"/>
      <c r="I1132" s="92"/>
      <c r="J1132" s="93"/>
      <c r="K1132" s="94"/>
      <c r="L1132" s="94"/>
      <c r="M1132" s="94"/>
      <c r="N1132" s="1"/>
      <c r="O1132" s="25"/>
      <c r="P1132" s="26"/>
      <c r="Q1132" s="1"/>
      <c r="R1132" s="25"/>
    </row>
    <row r="1133" spans="1:18" ht="12.75" customHeight="1" x14ac:dyDescent="0.25">
      <c r="A1133" s="31"/>
      <c r="B1133" s="25"/>
      <c r="C1133" s="92"/>
      <c r="D1133" s="92"/>
      <c r="E1133" s="92"/>
      <c r="F1133" s="92"/>
      <c r="G1133" s="92"/>
      <c r="H1133" s="92"/>
      <c r="I1133" s="92"/>
      <c r="J1133" s="93"/>
      <c r="K1133" s="94"/>
      <c r="L1133" s="94"/>
      <c r="M1133" s="94"/>
      <c r="N1133" s="1"/>
      <c r="O1133" s="25"/>
      <c r="P1133" s="26"/>
      <c r="Q1133" s="1"/>
      <c r="R1133" s="25"/>
    </row>
    <row r="1134" spans="1:18" ht="12.75" customHeight="1" x14ac:dyDescent="0.25">
      <c r="A1134" s="31"/>
      <c r="B1134" s="25"/>
      <c r="C1134" s="92"/>
      <c r="D1134" s="92"/>
      <c r="E1134" s="92"/>
      <c r="F1134" s="92"/>
      <c r="G1134" s="92"/>
      <c r="H1134" s="92"/>
      <c r="I1134" s="92"/>
      <c r="J1134" s="93"/>
      <c r="K1134" s="94"/>
      <c r="L1134" s="94"/>
      <c r="M1134" s="94"/>
      <c r="N1134" s="1"/>
      <c r="O1134" s="25"/>
      <c r="P1134" s="26"/>
      <c r="Q1134" s="1"/>
      <c r="R1134" s="25"/>
    </row>
    <row r="1135" spans="1:18" ht="12.75" customHeight="1" x14ac:dyDescent="0.25">
      <c r="A1135" s="31"/>
      <c r="B1135" s="25"/>
      <c r="C1135" s="92"/>
      <c r="D1135" s="92"/>
      <c r="E1135" s="92"/>
      <c r="F1135" s="92"/>
      <c r="G1135" s="92"/>
      <c r="H1135" s="92"/>
      <c r="I1135" s="92"/>
      <c r="J1135" s="93"/>
      <c r="K1135" s="94"/>
      <c r="L1135" s="94"/>
      <c r="M1135" s="94"/>
      <c r="N1135" s="1"/>
      <c r="O1135" s="25"/>
      <c r="P1135" s="26"/>
      <c r="Q1135" s="1"/>
      <c r="R1135" s="25"/>
    </row>
    <row r="1136" spans="1:18" ht="12.75" customHeight="1" x14ac:dyDescent="0.25">
      <c r="A1136" s="31"/>
      <c r="B1136" s="25"/>
      <c r="C1136" s="92"/>
      <c r="D1136" s="92"/>
      <c r="E1136" s="92"/>
      <c r="F1136" s="92"/>
      <c r="G1136" s="92"/>
      <c r="H1136" s="92"/>
      <c r="I1136" s="92"/>
      <c r="J1136" s="93"/>
      <c r="K1136" s="94"/>
      <c r="L1136" s="94"/>
      <c r="M1136" s="94"/>
      <c r="N1136" s="1"/>
      <c r="O1136" s="25"/>
      <c r="P1136" s="26"/>
      <c r="Q1136" s="1"/>
      <c r="R1136" s="25"/>
    </row>
    <row r="1137" spans="1:18" ht="12.75" customHeight="1" x14ac:dyDescent="0.25">
      <c r="A1137" s="31"/>
      <c r="B1137" s="25"/>
      <c r="C1137" s="92"/>
      <c r="D1137" s="92"/>
      <c r="E1137" s="92"/>
      <c r="F1137" s="92"/>
      <c r="G1137" s="92"/>
      <c r="H1137" s="92"/>
      <c r="I1137" s="92"/>
      <c r="J1137" s="93"/>
      <c r="K1137" s="94"/>
      <c r="L1137" s="94"/>
      <c r="M1137" s="94"/>
      <c r="N1137" s="1"/>
      <c r="O1137" s="25"/>
      <c r="P1137" s="26"/>
      <c r="Q1137" s="1"/>
      <c r="R1137" s="25"/>
    </row>
    <row r="1138" spans="1:18" ht="12.75" customHeight="1" x14ac:dyDescent="0.25">
      <c r="A1138" s="31"/>
      <c r="B1138" s="25"/>
      <c r="C1138" s="92"/>
      <c r="D1138" s="92"/>
      <c r="E1138" s="92"/>
      <c r="F1138" s="92"/>
      <c r="G1138" s="92"/>
      <c r="H1138" s="92"/>
      <c r="I1138" s="92"/>
      <c r="J1138" s="93"/>
      <c r="K1138" s="94"/>
      <c r="L1138" s="94"/>
      <c r="M1138" s="94"/>
      <c r="N1138" s="1"/>
      <c r="O1138" s="25"/>
      <c r="P1138" s="26"/>
      <c r="Q1138" s="1"/>
      <c r="R1138" s="25"/>
    </row>
    <row r="1139" spans="1:18" ht="12.75" customHeight="1" x14ac:dyDescent="0.25">
      <c r="A1139" s="31"/>
      <c r="B1139" s="25"/>
      <c r="C1139" s="92"/>
      <c r="D1139" s="92"/>
      <c r="E1139" s="92"/>
      <c r="F1139" s="92"/>
      <c r="G1139" s="92"/>
      <c r="H1139" s="92"/>
      <c r="I1139" s="92"/>
      <c r="J1139" s="93"/>
      <c r="K1139" s="94"/>
      <c r="L1139" s="94"/>
      <c r="M1139" s="94"/>
      <c r="N1139" s="1"/>
      <c r="O1139" s="25"/>
      <c r="P1139" s="26"/>
      <c r="Q1139" s="1"/>
      <c r="R1139" s="25"/>
    </row>
    <row r="1140" spans="1:18" ht="12.75" customHeight="1" x14ac:dyDescent="0.25">
      <c r="A1140" s="31"/>
      <c r="B1140" s="25"/>
      <c r="C1140" s="92"/>
      <c r="D1140" s="92"/>
      <c r="E1140" s="92"/>
      <c r="F1140" s="92"/>
      <c r="G1140" s="92"/>
      <c r="H1140" s="92"/>
      <c r="I1140" s="92"/>
      <c r="J1140" s="93"/>
      <c r="K1140" s="94"/>
      <c r="L1140" s="94"/>
      <c r="M1140" s="94"/>
      <c r="N1140" s="1"/>
      <c r="O1140" s="25"/>
      <c r="P1140" s="26"/>
      <c r="Q1140" s="1"/>
      <c r="R1140" s="25"/>
    </row>
    <row r="1141" spans="1:18" ht="12.75" customHeight="1" x14ac:dyDescent="0.25">
      <c r="A1141" s="31"/>
      <c r="B1141" s="25"/>
      <c r="C1141" s="92"/>
      <c r="D1141" s="92"/>
      <c r="E1141" s="92"/>
      <c r="F1141" s="92"/>
      <c r="G1141" s="92"/>
      <c r="H1141" s="92"/>
      <c r="I1141" s="92"/>
      <c r="J1141" s="93"/>
      <c r="K1141" s="94"/>
      <c r="L1141" s="94"/>
      <c r="M1141" s="94"/>
      <c r="N1141" s="1"/>
      <c r="O1141" s="25"/>
      <c r="P1141" s="26"/>
      <c r="Q1141" s="1"/>
      <c r="R1141" s="25"/>
    </row>
    <row r="1142" spans="1:18" ht="12.75" customHeight="1" x14ac:dyDescent="0.25">
      <c r="A1142" s="31"/>
      <c r="B1142" s="25"/>
      <c r="C1142" s="92"/>
      <c r="D1142" s="92"/>
      <c r="E1142" s="92"/>
      <c r="F1142" s="92"/>
      <c r="G1142" s="92"/>
      <c r="H1142" s="92"/>
      <c r="I1142" s="92"/>
      <c r="J1142" s="93"/>
      <c r="K1142" s="94"/>
      <c r="L1142" s="94"/>
      <c r="M1142" s="94"/>
      <c r="N1142" s="1"/>
      <c r="O1142" s="25"/>
      <c r="P1142" s="26"/>
      <c r="Q1142" s="1"/>
      <c r="R1142" s="25"/>
    </row>
    <row r="1143" spans="1:18" ht="12.75" customHeight="1" x14ac:dyDescent="0.25">
      <c r="A1143" s="31"/>
      <c r="B1143" s="25"/>
      <c r="C1143" s="92"/>
      <c r="D1143" s="92"/>
      <c r="E1143" s="92"/>
      <c r="F1143" s="92"/>
      <c r="G1143" s="92"/>
      <c r="H1143" s="92"/>
      <c r="I1143" s="92"/>
      <c r="J1143" s="93"/>
      <c r="K1143" s="94"/>
      <c r="L1143" s="94"/>
      <c r="M1143" s="94"/>
      <c r="N1143" s="1"/>
      <c r="O1143" s="25"/>
      <c r="P1143" s="26"/>
      <c r="Q1143" s="1"/>
      <c r="R1143" s="25"/>
    </row>
    <row r="1144" spans="1:18" ht="12.75" customHeight="1" x14ac:dyDescent="0.25">
      <c r="A1144" s="31"/>
      <c r="B1144" s="25"/>
      <c r="C1144" s="92"/>
      <c r="D1144" s="92"/>
      <c r="E1144" s="92"/>
      <c r="F1144" s="92"/>
      <c r="G1144" s="92"/>
      <c r="H1144" s="92"/>
      <c r="I1144" s="92"/>
      <c r="J1144" s="93"/>
      <c r="K1144" s="94"/>
      <c r="L1144" s="94"/>
      <c r="M1144" s="94"/>
      <c r="N1144" s="1"/>
      <c r="O1144" s="25"/>
      <c r="P1144" s="26"/>
      <c r="Q1144" s="1"/>
      <c r="R1144" s="25"/>
    </row>
    <row r="1145" spans="1:18" ht="12.75" customHeight="1" x14ac:dyDescent="0.25">
      <c r="A1145" s="31"/>
      <c r="B1145" s="25"/>
      <c r="C1145" s="92"/>
      <c r="D1145" s="92"/>
      <c r="E1145" s="92"/>
      <c r="F1145" s="92"/>
      <c r="G1145" s="92"/>
      <c r="H1145" s="92"/>
      <c r="I1145" s="92"/>
      <c r="J1145" s="93"/>
      <c r="K1145" s="94"/>
      <c r="L1145" s="94"/>
      <c r="M1145" s="94"/>
      <c r="N1145" s="1"/>
      <c r="O1145" s="25"/>
      <c r="P1145" s="26"/>
      <c r="Q1145" s="1"/>
      <c r="R1145" s="25"/>
    </row>
    <row r="1146" spans="1:18" ht="12.75" customHeight="1" x14ac:dyDescent="0.25">
      <c r="A1146" s="31"/>
      <c r="B1146" s="25"/>
      <c r="C1146" s="92"/>
      <c r="D1146" s="92"/>
      <c r="E1146" s="92"/>
      <c r="F1146" s="92"/>
      <c r="G1146" s="92"/>
      <c r="H1146" s="92"/>
      <c r="I1146" s="92"/>
      <c r="J1146" s="93"/>
      <c r="K1146" s="94"/>
      <c r="L1146" s="94"/>
      <c r="M1146" s="94"/>
      <c r="N1146" s="1"/>
      <c r="O1146" s="25"/>
      <c r="P1146" s="26"/>
      <c r="Q1146" s="1"/>
      <c r="R1146" s="25"/>
    </row>
    <row r="1147" spans="1:18" ht="12.75" customHeight="1" x14ac:dyDescent="0.25">
      <c r="A1147" s="31"/>
      <c r="B1147" s="25"/>
      <c r="C1147" s="92"/>
      <c r="D1147" s="92"/>
      <c r="E1147" s="92"/>
      <c r="F1147" s="92"/>
      <c r="G1147" s="92"/>
      <c r="H1147" s="92"/>
      <c r="I1147" s="92"/>
      <c r="J1147" s="93"/>
      <c r="K1147" s="94"/>
      <c r="L1147" s="94"/>
      <c r="M1147" s="94"/>
      <c r="N1147" s="1"/>
      <c r="O1147" s="25"/>
      <c r="P1147" s="26"/>
      <c r="Q1147" s="1"/>
      <c r="R1147" s="25"/>
    </row>
    <row r="1148" spans="1:18" ht="12.75" customHeight="1" x14ac:dyDescent="0.25">
      <c r="A1148" s="31"/>
      <c r="B1148" s="25"/>
      <c r="C1148" s="92"/>
      <c r="D1148" s="92"/>
      <c r="E1148" s="92"/>
      <c r="F1148" s="92"/>
      <c r="G1148" s="92"/>
      <c r="H1148" s="92"/>
      <c r="I1148" s="92"/>
      <c r="J1148" s="93"/>
      <c r="K1148" s="94"/>
      <c r="L1148" s="94"/>
      <c r="M1148" s="94"/>
      <c r="N1148" s="1"/>
      <c r="O1148" s="25"/>
      <c r="P1148" s="26"/>
      <c r="Q1148" s="1"/>
      <c r="R1148" s="25"/>
    </row>
    <row r="1149" spans="1:18" ht="12.75" customHeight="1" x14ac:dyDescent="0.25">
      <c r="A1149" s="31"/>
      <c r="B1149" s="25"/>
      <c r="C1149" s="92"/>
      <c r="D1149" s="92"/>
      <c r="E1149" s="92"/>
      <c r="F1149" s="92"/>
      <c r="G1149" s="92"/>
      <c r="H1149" s="92"/>
      <c r="I1149" s="92"/>
      <c r="J1149" s="93"/>
      <c r="K1149" s="94"/>
      <c r="L1149" s="94"/>
      <c r="M1149" s="94"/>
      <c r="N1149" s="1"/>
      <c r="O1149" s="25"/>
      <c r="P1149" s="26"/>
      <c r="Q1149" s="1"/>
      <c r="R1149" s="25"/>
    </row>
    <row r="1150" spans="1:18" ht="12.75" customHeight="1" x14ac:dyDescent="0.25">
      <c r="A1150" s="31"/>
      <c r="B1150" s="25"/>
      <c r="C1150" s="92"/>
      <c r="D1150" s="92"/>
      <c r="E1150" s="92"/>
      <c r="F1150" s="92"/>
      <c r="G1150" s="92"/>
      <c r="H1150" s="92"/>
      <c r="I1150" s="92"/>
      <c r="J1150" s="93"/>
      <c r="K1150" s="94"/>
      <c r="L1150" s="94"/>
      <c r="M1150" s="94"/>
      <c r="N1150" s="1"/>
      <c r="O1150" s="25"/>
      <c r="P1150" s="26"/>
      <c r="Q1150" s="1"/>
      <c r="R1150" s="25"/>
    </row>
    <row r="1151" spans="1:18" ht="12.75" customHeight="1" x14ac:dyDescent="0.25">
      <c r="A1151" s="31"/>
      <c r="B1151" s="25"/>
      <c r="C1151" s="92"/>
      <c r="D1151" s="92"/>
      <c r="E1151" s="92"/>
      <c r="F1151" s="92"/>
      <c r="G1151" s="92"/>
      <c r="H1151" s="92"/>
      <c r="I1151" s="92"/>
      <c r="J1151" s="93"/>
      <c r="K1151" s="94"/>
      <c r="L1151" s="94"/>
      <c r="M1151" s="94"/>
      <c r="N1151" s="1"/>
      <c r="O1151" s="25"/>
      <c r="P1151" s="26"/>
      <c r="Q1151" s="1"/>
      <c r="R1151" s="25"/>
    </row>
    <row r="1152" spans="1:18" ht="12.75" customHeight="1" x14ac:dyDescent="0.25">
      <c r="A1152" s="31"/>
      <c r="B1152" s="25"/>
      <c r="C1152" s="92"/>
      <c r="D1152" s="92"/>
      <c r="E1152" s="92"/>
      <c r="F1152" s="92"/>
      <c r="G1152" s="92"/>
      <c r="H1152" s="92"/>
      <c r="I1152" s="92"/>
      <c r="J1152" s="93"/>
      <c r="K1152" s="94"/>
      <c r="L1152" s="94"/>
      <c r="M1152" s="94"/>
      <c r="N1152" s="1"/>
      <c r="O1152" s="25"/>
      <c r="P1152" s="26"/>
      <c r="Q1152" s="1"/>
      <c r="R1152" s="25"/>
    </row>
    <row r="1153" spans="1:18" ht="12.75" customHeight="1" x14ac:dyDescent="0.25">
      <c r="A1153" s="31"/>
      <c r="B1153" s="25"/>
      <c r="C1153" s="92"/>
      <c r="D1153" s="92"/>
      <c r="E1153" s="92"/>
      <c r="F1153" s="92"/>
      <c r="G1153" s="92"/>
      <c r="H1153" s="92"/>
      <c r="I1153" s="92"/>
      <c r="J1153" s="93"/>
      <c r="K1153" s="94"/>
      <c r="L1153" s="94"/>
      <c r="M1153" s="94"/>
      <c r="N1153" s="1"/>
      <c r="O1153" s="25"/>
      <c r="P1153" s="26"/>
      <c r="Q1153" s="1"/>
      <c r="R1153" s="25"/>
    </row>
    <row r="1154" spans="1:18" ht="12.75" customHeight="1" x14ac:dyDescent="0.25">
      <c r="A1154" s="31"/>
      <c r="B1154" s="25"/>
      <c r="C1154" s="92"/>
      <c r="D1154" s="92"/>
      <c r="E1154" s="92"/>
      <c r="F1154" s="92"/>
      <c r="G1154" s="92"/>
      <c r="H1154" s="92"/>
      <c r="I1154" s="92"/>
      <c r="J1154" s="93"/>
      <c r="K1154" s="94"/>
      <c r="L1154" s="94"/>
      <c r="M1154" s="94"/>
      <c r="N1154" s="1"/>
      <c r="O1154" s="25"/>
      <c r="P1154" s="26"/>
      <c r="Q1154" s="1"/>
      <c r="R1154" s="25"/>
    </row>
    <row r="1155" spans="1:18" ht="12.75" customHeight="1" x14ac:dyDescent="0.25">
      <c r="A1155" s="31"/>
      <c r="B1155" s="25"/>
      <c r="C1155" s="92"/>
      <c r="D1155" s="92"/>
      <c r="E1155" s="92"/>
      <c r="F1155" s="92"/>
      <c r="G1155" s="92"/>
      <c r="H1155" s="92"/>
      <c r="I1155" s="92"/>
      <c r="J1155" s="93"/>
      <c r="K1155" s="94"/>
      <c r="L1155" s="94"/>
      <c r="M1155" s="94"/>
      <c r="N1155" s="1"/>
      <c r="O1155" s="25"/>
      <c r="P1155" s="26"/>
      <c r="Q1155" s="1"/>
      <c r="R1155" s="25"/>
    </row>
    <row r="1156" spans="1:18" ht="12.75" customHeight="1" x14ac:dyDescent="0.25">
      <c r="A1156" s="31"/>
      <c r="B1156" s="25"/>
      <c r="C1156" s="92"/>
      <c r="D1156" s="92"/>
      <c r="E1156" s="92"/>
      <c r="F1156" s="92"/>
      <c r="G1156" s="92"/>
      <c r="H1156" s="92"/>
      <c r="I1156" s="92"/>
      <c r="J1156" s="93"/>
      <c r="K1156" s="94"/>
      <c r="L1156" s="94"/>
      <c r="M1156" s="94"/>
      <c r="N1156" s="1"/>
      <c r="O1156" s="25"/>
      <c r="P1156" s="26"/>
      <c r="Q1156" s="1"/>
      <c r="R1156" s="25"/>
    </row>
    <row r="1157" spans="1:18" ht="12.75" customHeight="1" x14ac:dyDescent="0.25">
      <c r="A1157" s="31"/>
      <c r="B1157" s="25"/>
      <c r="C1157" s="92"/>
      <c r="D1157" s="92"/>
      <c r="E1157" s="92"/>
      <c r="F1157" s="92"/>
      <c r="G1157" s="92"/>
      <c r="H1157" s="92"/>
      <c r="I1157" s="92"/>
      <c r="J1157" s="93"/>
      <c r="K1157" s="94"/>
      <c r="L1157" s="94"/>
      <c r="M1157" s="94"/>
      <c r="N1157" s="1"/>
      <c r="O1157" s="25"/>
      <c r="P1157" s="26"/>
      <c r="Q1157" s="1"/>
      <c r="R1157" s="25"/>
    </row>
    <row r="1158" spans="1:18" ht="12.75" customHeight="1" x14ac:dyDescent="0.25">
      <c r="A1158" s="31"/>
      <c r="B1158" s="25"/>
      <c r="C1158" s="92"/>
      <c r="D1158" s="92"/>
      <c r="E1158" s="92"/>
      <c r="F1158" s="92"/>
      <c r="G1158" s="92"/>
      <c r="H1158" s="92"/>
      <c r="I1158" s="92"/>
      <c r="J1158" s="93"/>
      <c r="K1158" s="94"/>
      <c r="L1158" s="94"/>
      <c r="M1158" s="94"/>
      <c r="N1158" s="1"/>
      <c r="O1158" s="25"/>
      <c r="P1158" s="26"/>
      <c r="Q1158" s="1"/>
      <c r="R1158" s="25"/>
    </row>
    <row r="1159" spans="1:18" ht="12.75" customHeight="1" x14ac:dyDescent="0.25">
      <c r="A1159" s="31"/>
      <c r="B1159" s="25"/>
      <c r="C1159" s="92"/>
      <c r="D1159" s="92"/>
      <c r="E1159" s="92"/>
      <c r="F1159" s="92"/>
      <c r="G1159" s="92"/>
      <c r="H1159" s="92"/>
      <c r="I1159" s="92"/>
      <c r="J1159" s="93"/>
      <c r="K1159" s="94"/>
      <c r="L1159" s="94"/>
      <c r="M1159" s="94"/>
      <c r="N1159" s="1"/>
      <c r="O1159" s="25"/>
      <c r="P1159" s="26"/>
      <c r="Q1159" s="1"/>
      <c r="R1159" s="25"/>
    </row>
    <row r="1160" spans="1:18" ht="12.75" customHeight="1" x14ac:dyDescent="0.25">
      <c r="A1160" s="31"/>
      <c r="B1160" s="25"/>
      <c r="C1160" s="92"/>
      <c r="D1160" s="92"/>
      <c r="E1160" s="92"/>
      <c r="F1160" s="92"/>
      <c r="G1160" s="92"/>
      <c r="H1160" s="92"/>
      <c r="I1160" s="92"/>
      <c r="J1160" s="93"/>
      <c r="K1160" s="94"/>
      <c r="L1160" s="94"/>
      <c r="M1160" s="94"/>
      <c r="N1160" s="1"/>
      <c r="O1160" s="25"/>
      <c r="P1160" s="26"/>
      <c r="Q1160" s="1"/>
      <c r="R1160" s="25"/>
    </row>
    <row r="1161" spans="1:18" ht="12.75" customHeight="1" x14ac:dyDescent="0.25">
      <c r="A1161" s="31"/>
      <c r="B1161" s="25"/>
      <c r="C1161" s="92"/>
      <c r="D1161" s="92"/>
      <c r="E1161" s="92"/>
      <c r="F1161" s="92"/>
      <c r="G1161" s="92"/>
      <c r="H1161" s="92"/>
      <c r="I1161" s="92"/>
      <c r="J1161" s="93"/>
      <c r="K1161" s="94"/>
      <c r="L1161" s="94"/>
      <c r="M1161" s="94"/>
      <c r="N1161" s="1"/>
      <c r="O1161" s="25"/>
      <c r="P1161" s="26"/>
      <c r="Q1161" s="1"/>
      <c r="R1161" s="25"/>
    </row>
    <row r="1162" spans="1:18" ht="12.75" customHeight="1" x14ac:dyDescent="0.25">
      <c r="A1162" s="31"/>
      <c r="B1162" s="25"/>
      <c r="C1162" s="92"/>
      <c r="D1162" s="92"/>
      <c r="E1162" s="92"/>
      <c r="F1162" s="92"/>
      <c r="G1162" s="92"/>
      <c r="H1162" s="92"/>
      <c r="I1162" s="92"/>
      <c r="J1162" s="93"/>
      <c r="K1162" s="94"/>
      <c r="L1162" s="94"/>
      <c r="M1162" s="94"/>
      <c r="N1162" s="1"/>
      <c r="O1162" s="25"/>
      <c r="P1162" s="26"/>
      <c r="Q1162" s="1"/>
      <c r="R1162" s="25"/>
    </row>
    <row r="1163" spans="1:18" ht="12.75" customHeight="1" x14ac:dyDescent="0.25">
      <c r="A1163" s="31"/>
      <c r="B1163" s="25"/>
      <c r="C1163" s="92"/>
      <c r="D1163" s="92"/>
      <c r="E1163" s="92"/>
      <c r="F1163" s="92"/>
      <c r="G1163" s="92"/>
      <c r="H1163" s="92"/>
      <c r="I1163" s="92"/>
      <c r="J1163" s="93"/>
      <c r="K1163" s="94"/>
      <c r="L1163" s="94"/>
      <c r="M1163" s="94"/>
      <c r="N1163" s="1"/>
      <c r="O1163" s="25"/>
      <c r="P1163" s="26"/>
      <c r="Q1163" s="1"/>
      <c r="R1163" s="25"/>
    </row>
    <row r="1164" spans="1:18" ht="12.75" customHeight="1" x14ac:dyDescent="0.25">
      <c r="A1164" s="31"/>
      <c r="B1164" s="25"/>
      <c r="C1164" s="92"/>
      <c r="D1164" s="92"/>
      <c r="E1164" s="92"/>
      <c r="F1164" s="92"/>
      <c r="G1164" s="92"/>
      <c r="H1164" s="92"/>
      <c r="I1164" s="92"/>
      <c r="J1164" s="93"/>
      <c r="K1164" s="94"/>
      <c r="L1164" s="94"/>
      <c r="M1164" s="94"/>
      <c r="N1164" s="1"/>
      <c r="O1164" s="25"/>
      <c r="P1164" s="26"/>
      <c r="Q1164" s="1"/>
      <c r="R1164" s="25"/>
    </row>
    <row r="1165" spans="1:18" ht="12.75" customHeight="1" x14ac:dyDescent="0.25">
      <c r="A1165" s="31"/>
      <c r="B1165" s="25"/>
      <c r="C1165" s="92"/>
      <c r="D1165" s="92"/>
      <c r="E1165" s="92"/>
      <c r="F1165" s="92"/>
      <c r="G1165" s="92"/>
      <c r="H1165" s="92"/>
      <c r="I1165" s="92"/>
      <c r="J1165" s="93"/>
      <c r="K1165" s="94"/>
      <c r="L1165" s="94"/>
      <c r="M1165" s="94"/>
      <c r="N1165" s="1"/>
      <c r="O1165" s="25"/>
      <c r="P1165" s="26"/>
      <c r="Q1165" s="1"/>
      <c r="R1165" s="25"/>
    </row>
    <row r="1166" spans="1:18" ht="12.75" customHeight="1" x14ac:dyDescent="0.25">
      <c r="A1166" s="31"/>
      <c r="B1166" s="25"/>
      <c r="C1166" s="92"/>
      <c r="D1166" s="92"/>
      <c r="E1166" s="92"/>
      <c r="F1166" s="92"/>
      <c r="G1166" s="92"/>
      <c r="H1166" s="92"/>
      <c r="I1166" s="92"/>
      <c r="J1166" s="93"/>
      <c r="K1166" s="94"/>
      <c r="L1166" s="94"/>
      <c r="M1166" s="94"/>
      <c r="N1166" s="1"/>
      <c r="O1166" s="25"/>
      <c r="P1166" s="26"/>
      <c r="Q1166" s="1"/>
      <c r="R1166" s="25"/>
    </row>
    <row r="1167" spans="1:18" ht="12.75" customHeight="1" x14ac:dyDescent="0.25">
      <c r="A1167" s="31"/>
      <c r="B1167" s="25"/>
      <c r="C1167" s="92"/>
      <c r="D1167" s="92"/>
      <c r="E1167" s="92"/>
      <c r="F1167" s="92"/>
      <c r="G1167" s="92"/>
      <c r="H1167" s="92"/>
      <c r="I1167" s="92"/>
      <c r="J1167" s="93"/>
      <c r="K1167" s="94"/>
      <c r="L1167" s="94"/>
      <c r="M1167" s="94"/>
      <c r="N1167" s="1"/>
      <c r="O1167" s="25"/>
      <c r="P1167" s="26"/>
      <c r="Q1167" s="1"/>
      <c r="R1167" s="25"/>
    </row>
    <row r="1168" spans="1:18" ht="12.75" customHeight="1" x14ac:dyDescent="0.25">
      <c r="A1168" s="31"/>
      <c r="B1168" s="25"/>
      <c r="C1168" s="92"/>
      <c r="D1168" s="92"/>
      <c r="E1168" s="92"/>
      <c r="F1168" s="92"/>
      <c r="G1168" s="92"/>
      <c r="H1168" s="92"/>
      <c r="I1168" s="92"/>
      <c r="J1168" s="93"/>
      <c r="K1168" s="94"/>
      <c r="L1168" s="94"/>
      <c r="M1168" s="94"/>
      <c r="N1168" s="1"/>
      <c r="O1168" s="25"/>
      <c r="P1168" s="26"/>
      <c r="Q1168" s="1"/>
      <c r="R1168" s="25"/>
    </row>
    <row r="1169" spans="1:18" ht="12.75" customHeight="1" x14ac:dyDescent="0.25">
      <c r="A1169" s="31"/>
      <c r="B1169" s="25"/>
      <c r="C1169" s="92"/>
      <c r="D1169" s="92"/>
      <c r="E1169" s="92"/>
      <c r="F1169" s="92"/>
      <c r="G1169" s="92"/>
      <c r="H1169" s="92"/>
      <c r="I1169" s="92"/>
      <c r="J1169" s="93"/>
      <c r="K1169" s="94"/>
      <c r="L1169" s="94"/>
      <c r="M1169" s="94"/>
      <c r="N1169" s="1"/>
      <c r="O1169" s="25"/>
      <c r="P1169" s="26"/>
      <c r="Q1169" s="1"/>
      <c r="R1169" s="25"/>
    </row>
    <row r="1170" spans="1:18" ht="12.75" customHeight="1" x14ac:dyDescent="0.25">
      <c r="A1170" s="31"/>
      <c r="B1170" s="25"/>
      <c r="C1170" s="92"/>
      <c r="D1170" s="92"/>
      <c r="E1170" s="92"/>
      <c r="F1170" s="92"/>
      <c r="G1170" s="92"/>
      <c r="H1170" s="92"/>
      <c r="I1170" s="92"/>
      <c r="J1170" s="93"/>
      <c r="K1170" s="94"/>
      <c r="L1170" s="94"/>
      <c r="M1170" s="94"/>
      <c r="N1170" s="1"/>
      <c r="O1170" s="25"/>
      <c r="P1170" s="26"/>
      <c r="Q1170" s="1"/>
      <c r="R1170" s="25"/>
    </row>
    <row r="1171" spans="1:18" ht="12.75" customHeight="1" x14ac:dyDescent="0.25">
      <c r="A1171" s="31"/>
      <c r="B1171" s="25"/>
      <c r="C1171" s="92"/>
      <c r="D1171" s="92"/>
      <c r="E1171" s="92"/>
      <c r="F1171" s="92"/>
      <c r="G1171" s="92"/>
      <c r="H1171" s="92"/>
      <c r="I1171" s="92"/>
      <c r="J1171" s="93"/>
      <c r="K1171" s="94"/>
      <c r="L1171" s="94"/>
      <c r="M1171" s="94"/>
      <c r="N1171" s="1"/>
      <c r="O1171" s="25"/>
      <c r="P1171" s="26"/>
      <c r="Q1171" s="1"/>
      <c r="R1171" s="25"/>
    </row>
    <row r="1172" spans="1:18" ht="12.75" customHeight="1" x14ac:dyDescent="0.25">
      <c r="A1172" s="31"/>
      <c r="B1172" s="25"/>
      <c r="C1172" s="92"/>
      <c r="D1172" s="92"/>
      <c r="E1172" s="92"/>
      <c r="F1172" s="92"/>
      <c r="G1172" s="92"/>
      <c r="H1172" s="92"/>
      <c r="I1172" s="92"/>
      <c r="J1172" s="93"/>
      <c r="K1172" s="94"/>
      <c r="L1172" s="94"/>
      <c r="M1172" s="94"/>
      <c r="N1172" s="1"/>
      <c r="O1172" s="25"/>
      <c r="P1172" s="26"/>
      <c r="Q1172" s="1"/>
      <c r="R1172" s="25"/>
    </row>
    <row r="1173" spans="1:18" ht="12.75" customHeight="1" x14ac:dyDescent="0.25">
      <c r="A1173" s="31"/>
      <c r="B1173" s="25"/>
      <c r="C1173" s="92"/>
      <c r="D1173" s="92"/>
      <c r="E1173" s="92"/>
      <c r="F1173" s="92"/>
      <c r="G1173" s="92"/>
      <c r="H1173" s="92"/>
      <c r="I1173" s="92"/>
      <c r="J1173" s="93"/>
      <c r="K1173" s="94"/>
      <c r="L1173" s="94"/>
      <c r="M1173" s="94"/>
      <c r="N1173" s="1"/>
      <c r="O1173" s="25"/>
      <c r="P1173" s="26"/>
      <c r="Q1173" s="1"/>
      <c r="R1173" s="25"/>
    </row>
    <row r="1174" spans="1:18" ht="12.75" customHeight="1" x14ac:dyDescent="0.25">
      <c r="A1174" s="31"/>
      <c r="B1174" s="25"/>
      <c r="C1174" s="92"/>
      <c r="D1174" s="92"/>
      <c r="E1174" s="92"/>
      <c r="F1174" s="92"/>
      <c r="G1174" s="92"/>
      <c r="H1174" s="92"/>
      <c r="I1174" s="92"/>
      <c r="J1174" s="93"/>
      <c r="K1174" s="94"/>
      <c r="L1174" s="94"/>
      <c r="M1174" s="94"/>
      <c r="N1174" s="1"/>
      <c r="O1174" s="25"/>
      <c r="P1174" s="26"/>
      <c r="Q1174" s="1"/>
      <c r="R1174" s="25"/>
    </row>
    <row r="1175" spans="1:18" ht="12.75" customHeight="1" x14ac:dyDescent="0.25">
      <c r="A1175" s="31"/>
      <c r="B1175" s="25"/>
      <c r="C1175" s="92"/>
      <c r="D1175" s="92"/>
      <c r="E1175" s="92"/>
      <c r="F1175" s="92"/>
      <c r="G1175" s="92"/>
      <c r="H1175" s="92"/>
      <c r="I1175" s="92"/>
      <c r="J1175" s="93"/>
      <c r="K1175" s="94"/>
      <c r="L1175" s="94"/>
      <c r="M1175" s="94"/>
      <c r="N1175" s="1"/>
      <c r="O1175" s="25"/>
      <c r="P1175" s="26"/>
      <c r="Q1175" s="1"/>
      <c r="R1175" s="25"/>
    </row>
    <row r="1176" spans="1:18" ht="12.75" customHeight="1" x14ac:dyDescent="0.25">
      <c r="A1176" s="31"/>
      <c r="B1176" s="25"/>
      <c r="C1176" s="92"/>
      <c r="D1176" s="92"/>
      <c r="E1176" s="92"/>
      <c r="F1176" s="92"/>
      <c r="G1176" s="92"/>
      <c r="H1176" s="92"/>
      <c r="I1176" s="92"/>
      <c r="J1176" s="93"/>
      <c r="K1176" s="94"/>
      <c r="L1176" s="94"/>
      <c r="M1176" s="94"/>
      <c r="N1176" s="1"/>
      <c r="O1176" s="25"/>
      <c r="P1176" s="26"/>
      <c r="Q1176" s="1"/>
      <c r="R1176" s="25"/>
    </row>
    <row r="1177" spans="1:18" ht="12.75" customHeight="1" x14ac:dyDescent="0.25">
      <c r="A1177" s="31"/>
      <c r="B1177" s="25"/>
      <c r="C1177" s="92"/>
      <c r="D1177" s="92"/>
      <c r="E1177" s="92"/>
      <c r="F1177" s="92"/>
      <c r="G1177" s="92"/>
      <c r="H1177" s="92"/>
      <c r="I1177" s="92"/>
      <c r="J1177" s="93"/>
      <c r="K1177" s="94"/>
      <c r="L1177" s="94"/>
      <c r="M1177" s="94"/>
      <c r="N1177" s="1"/>
      <c r="O1177" s="25"/>
      <c r="P1177" s="26"/>
      <c r="Q1177" s="1"/>
      <c r="R1177" s="25"/>
    </row>
    <row r="1178" spans="1:18" ht="12.75" customHeight="1" x14ac:dyDescent="0.25">
      <c r="A1178" s="31"/>
      <c r="B1178" s="25"/>
      <c r="C1178" s="92"/>
      <c r="D1178" s="92"/>
      <c r="E1178" s="92"/>
      <c r="F1178" s="92"/>
      <c r="G1178" s="92"/>
      <c r="H1178" s="92"/>
      <c r="I1178" s="92"/>
      <c r="J1178" s="93"/>
      <c r="K1178" s="94"/>
      <c r="L1178" s="94"/>
      <c r="M1178" s="94"/>
      <c r="N1178" s="1"/>
      <c r="O1178" s="25"/>
      <c r="P1178" s="26"/>
      <c r="Q1178" s="1"/>
      <c r="R1178" s="25"/>
    </row>
    <row r="1179" spans="1:18" ht="12.75" customHeight="1" x14ac:dyDescent="0.25">
      <c r="A1179" s="31"/>
      <c r="B1179" s="25"/>
      <c r="C1179" s="92"/>
      <c r="D1179" s="92"/>
      <c r="E1179" s="92"/>
      <c r="F1179" s="92"/>
      <c r="G1179" s="92"/>
      <c r="H1179" s="92"/>
      <c r="I1179" s="92"/>
      <c r="J1179" s="93"/>
      <c r="K1179" s="94"/>
      <c r="L1179" s="94"/>
      <c r="M1179" s="94"/>
      <c r="N1179" s="1"/>
      <c r="O1179" s="25"/>
      <c r="P1179" s="26"/>
      <c r="Q1179" s="1"/>
      <c r="R1179" s="25"/>
    </row>
    <row r="1180" spans="1:18" ht="12.75" customHeight="1" x14ac:dyDescent="0.25">
      <c r="A1180" s="31"/>
      <c r="B1180" s="25"/>
      <c r="C1180" s="92"/>
      <c r="D1180" s="92"/>
      <c r="E1180" s="92"/>
      <c r="F1180" s="92"/>
      <c r="G1180" s="92"/>
      <c r="H1180" s="92"/>
      <c r="I1180" s="92"/>
      <c r="J1180" s="93"/>
      <c r="K1180" s="94"/>
      <c r="L1180" s="94"/>
      <c r="M1180" s="94"/>
      <c r="N1180" s="1"/>
      <c r="O1180" s="25"/>
      <c r="P1180" s="26"/>
      <c r="Q1180" s="1"/>
      <c r="R1180" s="25"/>
    </row>
    <row r="1181" spans="1:18" ht="12.75" customHeight="1" x14ac:dyDescent="0.25">
      <c r="A1181" s="31"/>
      <c r="B1181" s="25"/>
      <c r="C1181" s="92"/>
      <c r="D1181" s="92"/>
      <c r="E1181" s="92"/>
      <c r="F1181" s="92"/>
      <c r="G1181" s="92"/>
      <c r="H1181" s="92"/>
      <c r="I1181" s="92"/>
      <c r="J1181" s="93"/>
      <c r="K1181" s="94"/>
      <c r="L1181" s="94"/>
      <c r="M1181" s="94"/>
      <c r="N1181" s="1"/>
      <c r="O1181" s="25"/>
      <c r="P1181" s="26"/>
      <c r="Q1181" s="1"/>
      <c r="R1181" s="25"/>
    </row>
    <row r="1182" spans="1:18" ht="12.75" customHeight="1" x14ac:dyDescent="0.25">
      <c r="A1182" s="31"/>
      <c r="B1182" s="25"/>
      <c r="C1182" s="92"/>
      <c r="D1182" s="92"/>
      <c r="E1182" s="92"/>
      <c r="F1182" s="92"/>
      <c r="G1182" s="92"/>
      <c r="H1182" s="92"/>
      <c r="I1182" s="92"/>
      <c r="J1182" s="93"/>
      <c r="K1182" s="94"/>
      <c r="L1182" s="94"/>
      <c r="M1182" s="94"/>
      <c r="N1182" s="1"/>
      <c r="O1182" s="25"/>
      <c r="P1182" s="26"/>
      <c r="Q1182" s="1"/>
      <c r="R1182" s="25"/>
    </row>
    <row r="1183" spans="1:18" ht="12.75" customHeight="1" x14ac:dyDescent="0.25">
      <c r="A1183" s="31"/>
      <c r="B1183" s="25"/>
      <c r="C1183" s="92"/>
      <c r="D1183" s="92"/>
      <c r="E1183" s="92"/>
      <c r="F1183" s="92"/>
      <c r="G1183" s="92"/>
      <c r="H1183" s="92"/>
      <c r="I1183" s="92"/>
      <c r="J1183" s="93"/>
      <c r="K1183" s="94"/>
      <c r="L1183" s="94"/>
      <c r="M1183" s="94"/>
      <c r="N1183" s="1"/>
      <c r="O1183" s="25"/>
      <c r="P1183" s="26"/>
      <c r="Q1183" s="1"/>
      <c r="R1183" s="25"/>
    </row>
    <row r="1184" spans="1:18" ht="12.75" customHeight="1" x14ac:dyDescent="0.25">
      <c r="A1184" s="31"/>
      <c r="B1184" s="25"/>
      <c r="C1184" s="92"/>
      <c r="D1184" s="92"/>
      <c r="E1184" s="92"/>
      <c r="F1184" s="92"/>
      <c r="G1184" s="92"/>
      <c r="H1184" s="92"/>
      <c r="I1184" s="92"/>
      <c r="J1184" s="93"/>
      <c r="K1184" s="94"/>
      <c r="L1184" s="94"/>
      <c r="M1184" s="94"/>
      <c r="N1184" s="1"/>
      <c r="O1184" s="25"/>
      <c r="P1184" s="26"/>
      <c r="Q1184" s="1"/>
      <c r="R1184" s="25"/>
    </row>
    <row r="1185" spans="1:18" ht="12.75" customHeight="1" x14ac:dyDescent="0.25">
      <c r="A1185" s="31"/>
      <c r="B1185" s="25"/>
      <c r="C1185" s="92"/>
      <c r="D1185" s="92"/>
      <c r="E1185" s="92"/>
      <c r="F1185" s="92"/>
      <c r="G1185" s="92"/>
      <c r="H1185" s="92"/>
      <c r="I1185" s="92"/>
      <c r="J1185" s="93"/>
      <c r="K1185" s="94"/>
      <c r="L1185" s="94"/>
      <c r="M1185" s="94"/>
      <c r="N1185" s="1"/>
      <c r="O1185" s="25"/>
      <c r="P1185" s="26"/>
      <c r="Q1185" s="1"/>
      <c r="R1185" s="25"/>
    </row>
    <row r="1186" spans="1:18" ht="12.75" customHeight="1" x14ac:dyDescent="0.25">
      <c r="A1186" s="31"/>
      <c r="B1186" s="25"/>
      <c r="C1186" s="92"/>
      <c r="D1186" s="92"/>
      <c r="E1186" s="92"/>
      <c r="F1186" s="92"/>
      <c r="G1186" s="92"/>
      <c r="H1186" s="92"/>
      <c r="I1186" s="92"/>
      <c r="J1186" s="93"/>
      <c r="K1186" s="94"/>
      <c r="L1186" s="94"/>
      <c r="M1186" s="94"/>
      <c r="N1186" s="1"/>
      <c r="O1186" s="25"/>
      <c r="P1186" s="26"/>
      <c r="Q1186" s="1"/>
      <c r="R1186" s="25"/>
    </row>
    <row r="1187" spans="1:18" ht="12.75" customHeight="1" x14ac:dyDescent="0.25">
      <c r="A1187" s="31"/>
      <c r="B1187" s="25"/>
      <c r="C1187" s="92"/>
      <c r="D1187" s="92"/>
      <c r="E1187" s="92"/>
      <c r="F1187" s="92"/>
      <c r="G1187" s="92"/>
      <c r="H1187" s="92"/>
      <c r="I1187" s="92"/>
      <c r="J1187" s="93"/>
      <c r="K1187" s="94"/>
      <c r="L1187" s="94"/>
      <c r="M1187" s="94"/>
      <c r="N1187" s="1"/>
      <c r="O1187" s="25"/>
      <c r="P1187" s="26"/>
      <c r="Q1187" s="1"/>
      <c r="R1187" s="25"/>
    </row>
    <row r="1188" spans="1:18" ht="12.75" customHeight="1" x14ac:dyDescent="0.25">
      <c r="A1188" s="31"/>
      <c r="B1188" s="25"/>
      <c r="C1188" s="92"/>
      <c r="D1188" s="92"/>
      <c r="E1188" s="92"/>
      <c r="F1188" s="92"/>
      <c r="G1188" s="92"/>
      <c r="H1188" s="92"/>
      <c r="I1188" s="92"/>
      <c r="J1188" s="93"/>
      <c r="K1188" s="94"/>
      <c r="L1188" s="94"/>
      <c r="M1188" s="94"/>
      <c r="N1188" s="1"/>
      <c r="O1188" s="25"/>
      <c r="P1188" s="26"/>
      <c r="Q1188" s="1"/>
      <c r="R1188" s="25"/>
    </row>
    <row r="1189" spans="1:18" ht="12.75" customHeight="1" x14ac:dyDescent="0.25">
      <c r="A1189" s="31"/>
      <c r="B1189" s="25"/>
      <c r="C1189" s="92"/>
      <c r="D1189" s="92"/>
      <c r="E1189" s="92"/>
      <c r="F1189" s="92"/>
      <c r="G1189" s="92"/>
      <c r="H1189" s="92"/>
      <c r="I1189" s="92"/>
      <c r="J1189" s="93"/>
      <c r="K1189" s="94"/>
      <c r="L1189" s="94"/>
      <c r="M1189" s="94"/>
      <c r="N1189" s="1"/>
      <c r="O1189" s="25"/>
      <c r="P1189" s="26"/>
      <c r="Q1189" s="1"/>
      <c r="R1189" s="25"/>
    </row>
    <row r="1190" spans="1:18" ht="12.75" customHeight="1" x14ac:dyDescent="0.25">
      <c r="A1190" s="31"/>
      <c r="B1190" s="25"/>
      <c r="C1190" s="92"/>
      <c r="D1190" s="92"/>
      <c r="E1190" s="92"/>
      <c r="F1190" s="92"/>
      <c r="G1190" s="92"/>
      <c r="H1190" s="92"/>
      <c r="I1190" s="92"/>
      <c r="J1190" s="93"/>
      <c r="K1190" s="94"/>
      <c r="L1190" s="94"/>
      <c r="M1190" s="94"/>
      <c r="N1190" s="1"/>
      <c r="O1190" s="25"/>
      <c r="P1190" s="26"/>
      <c r="Q1190" s="1"/>
      <c r="R1190" s="25"/>
    </row>
    <row r="1191" spans="1:18" ht="12.75" customHeight="1" x14ac:dyDescent="0.25">
      <c r="A1191" s="31"/>
      <c r="B1191" s="25"/>
      <c r="C1191" s="92"/>
      <c r="D1191" s="92"/>
      <c r="E1191" s="92"/>
      <c r="F1191" s="92"/>
      <c r="G1191" s="92"/>
      <c r="H1191" s="92"/>
      <c r="I1191" s="92"/>
      <c r="J1191" s="93"/>
      <c r="K1191" s="94"/>
      <c r="L1191" s="94"/>
      <c r="M1191" s="94"/>
      <c r="N1191" s="1"/>
      <c r="O1191" s="25"/>
      <c r="P1191" s="26"/>
      <c r="Q1191" s="1"/>
      <c r="R1191" s="25"/>
    </row>
    <row r="1192" spans="1:18" ht="12.75" customHeight="1" x14ac:dyDescent="0.25">
      <c r="A1192" s="31"/>
      <c r="B1192" s="25"/>
      <c r="C1192" s="92"/>
      <c r="D1192" s="92"/>
      <c r="E1192" s="92"/>
      <c r="F1192" s="92"/>
      <c r="G1192" s="92"/>
      <c r="H1192" s="92"/>
      <c r="I1192" s="92"/>
      <c r="J1192" s="93"/>
      <c r="K1192" s="94"/>
      <c r="L1192" s="94"/>
      <c r="M1192" s="94"/>
      <c r="N1192" s="1"/>
      <c r="O1192" s="25"/>
      <c r="P1192" s="26"/>
      <c r="Q1192" s="1"/>
      <c r="R1192" s="25"/>
    </row>
    <row r="1193" spans="1:18" ht="12.75" customHeight="1" x14ac:dyDescent="0.25">
      <c r="A1193" s="31"/>
      <c r="B1193" s="25"/>
      <c r="C1193" s="92"/>
      <c r="D1193" s="92"/>
      <c r="E1193" s="92"/>
      <c r="F1193" s="92"/>
      <c r="G1193" s="92"/>
      <c r="H1193" s="92"/>
      <c r="I1193" s="92"/>
      <c r="J1193" s="93"/>
      <c r="K1193" s="94"/>
      <c r="L1193" s="94"/>
      <c r="M1193" s="94"/>
      <c r="N1193" s="1"/>
      <c r="O1193" s="25"/>
      <c r="P1193" s="26"/>
      <c r="Q1193" s="1"/>
      <c r="R1193" s="25"/>
    </row>
    <row r="1194" spans="1:18" ht="12.75" customHeight="1" x14ac:dyDescent="0.25">
      <c r="A1194" s="31"/>
      <c r="B1194" s="25"/>
      <c r="C1194" s="92"/>
      <c r="D1194" s="92"/>
      <c r="E1194" s="92"/>
      <c r="F1194" s="92"/>
      <c r="G1194" s="92"/>
      <c r="H1194" s="92"/>
      <c r="I1194" s="92"/>
      <c r="J1194" s="93"/>
      <c r="K1194" s="94"/>
      <c r="L1194" s="94"/>
      <c r="M1194" s="94"/>
      <c r="N1194" s="1"/>
      <c r="O1194" s="25"/>
      <c r="P1194" s="26"/>
      <c r="Q1194" s="1"/>
      <c r="R1194" s="25"/>
    </row>
    <row r="1195" spans="1:18" ht="12.75" customHeight="1" x14ac:dyDescent="0.25">
      <c r="A1195" s="31"/>
      <c r="B1195" s="25"/>
      <c r="C1195" s="92"/>
      <c r="D1195" s="92"/>
      <c r="E1195" s="92"/>
      <c r="F1195" s="92"/>
      <c r="G1195" s="92"/>
      <c r="H1195" s="92"/>
      <c r="I1195" s="92"/>
      <c r="J1195" s="93"/>
      <c r="K1195" s="94"/>
      <c r="L1195" s="94"/>
      <c r="M1195" s="94"/>
      <c r="N1195" s="1"/>
      <c r="O1195" s="25"/>
      <c r="P1195" s="26"/>
      <c r="Q1195" s="1"/>
      <c r="R1195" s="25"/>
    </row>
    <row r="1196" spans="1:18" ht="12.75" customHeight="1" x14ac:dyDescent="0.25">
      <c r="A1196" s="31"/>
      <c r="B1196" s="25"/>
      <c r="C1196" s="92"/>
      <c r="D1196" s="92"/>
      <c r="E1196" s="92"/>
      <c r="F1196" s="92"/>
      <c r="G1196" s="92"/>
      <c r="H1196" s="92"/>
      <c r="I1196" s="92"/>
      <c r="J1196" s="93"/>
      <c r="K1196" s="94"/>
      <c r="L1196" s="94"/>
      <c r="M1196" s="94"/>
      <c r="N1196" s="1"/>
      <c r="O1196" s="25"/>
      <c r="P1196" s="26"/>
      <c r="Q1196" s="1"/>
      <c r="R1196" s="25"/>
    </row>
    <row r="1197" spans="1:18" ht="12.75" customHeight="1" x14ac:dyDescent="0.25">
      <c r="A1197" s="31"/>
      <c r="B1197" s="25"/>
      <c r="C1197" s="92"/>
      <c r="D1197" s="92"/>
      <c r="E1197" s="92"/>
      <c r="F1197" s="92"/>
      <c r="G1197" s="92"/>
      <c r="H1197" s="92"/>
      <c r="I1197" s="92"/>
      <c r="J1197" s="93"/>
      <c r="K1197" s="94"/>
      <c r="L1197" s="94"/>
      <c r="M1197" s="94"/>
      <c r="N1197" s="1"/>
      <c r="O1197" s="25"/>
      <c r="P1197" s="26"/>
      <c r="Q1197" s="1"/>
      <c r="R1197" s="25"/>
    </row>
    <row r="1198" spans="1:18" ht="12.75" customHeight="1" x14ac:dyDescent="0.25">
      <c r="A1198" s="31"/>
      <c r="B1198" s="25"/>
      <c r="C1198" s="92"/>
      <c r="D1198" s="92"/>
      <c r="E1198" s="92"/>
      <c r="F1198" s="92"/>
      <c r="G1198" s="92"/>
      <c r="H1198" s="92"/>
      <c r="I1198" s="92"/>
      <c r="J1198" s="93"/>
      <c r="K1198" s="94"/>
      <c r="L1198" s="94"/>
      <c r="M1198" s="94"/>
      <c r="N1198" s="1"/>
      <c r="O1198" s="25"/>
      <c r="P1198" s="26"/>
      <c r="Q1198" s="1"/>
      <c r="R1198" s="25"/>
    </row>
    <row r="1199" spans="1:18" ht="12.75" customHeight="1" x14ac:dyDescent="0.25">
      <c r="A1199" s="31"/>
      <c r="B1199" s="25"/>
      <c r="C1199" s="92"/>
      <c r="D1199" s="92"/>
      <c r="E1199" s="92"/>
      <c r="F1199" s="92"/>
      <c r="G1199" s="92"/>
      <c r="H1199" s="92"/>
      <c r="I1199" s="92"/>
      <c r="J1199" s="93"/>
      <c r="K1199" s="94"/>
      <c r="L1199" s="94"/>
      <c r="M1199" s="94"/>
      <c r="N1199" s="1"/>
      <c r="O1199" s="25"/>
      <c r="P1199" s="26"/>
      <c r="Q1199" s="1"/>
      <c r="R1199" s="25"/>
    </row>
    <row r="1200" spans="1:18" ht="12.75" customHeight="1" x14ac:dyDescent="0.25">
      <c r="A1200" s="31"/>
      <c r="B1200" s="25"/>
      <c r="C1200" s="92"/>
      <c r="D1200" s="92"/>
      <c r="E1200" s="92"/>
      <c r="F1200" s="92"/>
      <c r="G1200" s="92"/>
      <c r="H1200" s="92"/>
      <c r="I1200" s="92"/>
      <c r="J1200" s="93"/>
      <c r="K1200" s="94"/>
      <c r="L1200" s="94"/>
      <c r="M1200" s="94"/>
      <c r="N1200" s="1"/>
      <c r="O1200" s="25"/>
      <c r="P1200" s="26"/>
      <c r="Q1200" s="1"/>
      <c r="R1200" s="25"/>
    </row>
    <row r="1201" spans="1:18" ht="12.75" customHeight="1" x14ac:dyDescent="0.25">
      <c r="A1201" s="31"/>
      <c r="B1201" s="25"/>
      <c r="C1201" s="92"/>
      <c r="D1201" s="92"/>
      <c r="E1201" s="92"/>
      <c r="F1201" s="92"/>
      <c r="G1201" s="92"/>
      <c r="H1201" s="92"/>
      <c r="I1201" s="92"/>
      <c r="J1201" s="93"/>
      <c r="K1201" s="94"/>
      <c r="L1201" s="94"/>
      <c r="M1201" s="94"/>
      <c r="N1201" s="1"/>
      <c r="O1201" s="25"/>
      <c r="P1201" s="26"/>
      <c r="Q1201" s="1"/>
      <c r="R1201" s="25"/>
    </row>
    <row r="1202" spans="1:18" ht="12.75" customHeight="1" x14ac:dyDescent="0.25">
      <c r="A1202" s="31"/>
      <c r="B1202" s="25"/>
      <c r="C1202" s="92"/>
      <c r="D1202" s="92"/>
      <c r="E1202" s="92"/>
      <c r="F1202" s="92"/>
      <c r="G1202" s="92"/>
      <c r="H1202" s="92"/>
      <c r="I1202" s="92"/>
      <c r="J1202" s="93"/>
      <c r="K1202" s="94"/>
      <c r="L1202" s="94"/>
      <c r="M1202" s="94"/>
      <c r="N1202" s="1"/>
      <c r="O1202" s="25"/>
      <c r="P1202" s="26"/>
      <c r="Q1202" s="1"/>
      <c r="R1202" s="25"/>
    </row>
    <row r="1203" spans="1:18" ht="12.75" customHeight="1" x14ac:dyDescent="0.25">
      <c r="A1203" s="31"/>
      <c r="B1203" s="25"/>
      <c r="C1203" s="92"/>
      <c r="D1203" s="92"/>
      <c r="E1203" s="92"/>
      <c r="F1203" s="92"/>
      <c r="G1203" s="92"/>
      <c r="H1203" s="92"/>
      <c r="I1203" s="92"/>
      <c r="J1203" s="93"/>
      <c r="K1203" s="94"/>
      <c r="L1203" s="94"/>
      <c r="M1203" s="94"/>
      <c r="N1203" s="1"/>
      <c r="O1203" s="25"/>
      <c r="P1203" s="26"/>
      <c r="Q1203" s="1"/>
      <c r="R1203" s="25"/>
    </row>
    <row r="1204" spans="1:18" ht="12.75" customHeight="1" x14ac:dyDescent="0.25">
      <c r="A1204" s="31"/>
      <c r="B1204" s="25"/>
      <c r="C1204" s="92"/>
      <c r="D1204" s="92"/>
      <c r="E1204" s="92"/>
      <c r="F1204" s="92"/>
      <c r="G1204" s="92"/>
      <c r="H1204" s="92"/>
      <c r="I1204" s="92"/>
      <c r="J1204" s="93"/>
      <c r="K1204" s="94"/>
      <c r="L1204" s="94"/>
      <c r="M1204" s="94"/>
      <c r="N1204" s="1"/>
      <c r="O1204" s="25"/>
      <c r="P1204" s="26"/>
      <c r="Q1204" s="1"/>
      <c r="R1204" s="25"/>
    </row>
    <row r="1205" spans="1:18" ht="12.75" customHeight="1" x14ac:dyDescent="0.25">
      <c r="A1205" s="31"/>
      <c r="B1205" s="25"/>
      <c r="C1205" s="92"/>
      <c r="D1205" s="92"/>
      <c r="E1205" s="92"/>
      <c r="F1205" s="92"/>
      <c r="G1205" s="92"/>
      <c r="H1205" s="92"/>
      <c r="I1205" s="92"/>
      <c r="J1205" s="93"/>
      <c r="K1205" s="94"/>
      <c r="L1205" s="94"/>
      <c r="M1205" s="94"/>
      <c r="N1205" s="1"/>
      <c r="O1205" s="25"/>
      <c r="P1205" s="26"/>
      <c r="Q1205" s="1"/>
      <c r="R1205" s="25"/>
    </row>
    <row r="1206" spans="1:18" ht="12.75" customHeight="1" x14ac:dyDescent="0.25">
      <c r="A1206" s="31"/>
      <c r="B1206" s="25"/>
      <c r="C1206" s="92"/>
      <c r="D1206" s="92"/>
      <c r="E1206" s="92"/>
      <c r="F1206" s="92"/>
      <c r="G1206" s="92"/>
      <c r="H1206" s="92"/>
      <c r="I1206" s="92"/>
      <c r="J1206" s="93"/>
      <c r="K1206" s="94"/>
      <c r="L1206" s="94"/>
      <c r="M1206" s="94"/>
      <c r="N1206" s="1"/>
      <c r="O1206" s="25"/>
      <c r="P1206" s="26"/>
      <c r="Q1206" s="1"/>
      <c r="R1206" s="25"/>
    </row>
    <row r="1207" spans="1:18" ht="12.75" customHeight="1" x14ac:dyDescent="0.25">
      <c r="A1207" s="31"/>
      <c r="B1207" s="25"/>
      <c r="C1207" s="92"/>
      <c r="D1207" s="92"/>
      <c r="E1207" s="92"/>
      <c r="F1207" s="92"/>
      <c r="G1207" s="92"/>
      <c r="H1207" s="92"/>
      <c r="I1207" s="92"/>
      <c r="J1207" s="93"/>
      <c r="K1207" s="94"/>
      <c r="L1207" s="94"/>
      <c r="M1207" s="94"/>
      <c r="N1207" s="1"/>
      <c r="O1207" s="25"/>
      <c r="P1207" s="26"/>
      <c r="Q1207" s="1"/>
      <c r="R1207" s="25"/>
    </row>
    <row r="1208" spans="1:18" ht="12.75" customHeight="1" x14ac:dyDescent="0.25">
      <c r="A1208" s="31"/>
      <c r="B1208" s="25"/>
      <c r="C1208" s="92"/>
      <c r="D1208" s="92"/>
      <c r="E1208" s="92"/>
      <c r="F1208" s="92"/>
      <c r="G1208" s="92"/>
      <c r="H1208" s="92"/>
      <c r="I1208" s="92"/>
      <c r="J1208" s="93"/>
      <c r="K1208" s="94"/>
      <c r="L1208" s="94"/>
      <c r="M1208" s="94"/>
      <c r="N1208" s="1"/>
      <c r="O1208" s="25"/>
      <c r="P1208" s="26"/>
      <c r="Q1208" s="1"/>
      <c r="R1208" s="25"/>
    </row>
    <row r="1209" spans="1:18" ht="12.75" customHeight="1" x14ac:dyDescent="0.25">
      <c r="A1209" s="31"/>
      <c r="B1209" s="25"/>
      <c r="C1209" s="92"/>
      <c r="D1209" s="92"/>
      <c r="E1209" s="92"/>
      <c r="F1209" s="92"/>
      <c r="G1209" s="92"/>
      <c r="H1209" s="92"/>
      <c r="I1209" s="92"/>
      <c r="J1209" s="93"/>
      <c r="K1209" s="94"/>
      <c r="L1209" s="94"/>
      <c r="M1209" s="94"/>
      <c r="N1209" s="1"/>
      <c r="O1209" s="25"/>
      <c r="P1209" s="26"/>
      <c r="Q1209" s="1"/>
      <c r="R1209" s="25"/>
    </row>
    <row r="1210" spans="1:18" ht="12.75" customHeight="1" x14ac:dyDescent="0.25">
      <c r="A1210" s="31"/>
      <c r="B1210" s="25"/>
      <c r="C1210" s="92"/>
      <c r="D1210" s="92"/>
      <c r="E1210" s="92"/>
      <c r="F1210" s="92"/>
      <c r="G1210" s="92"/>
      <c r="H1210" s="92"/>
      <c r="I1210" s="92"/>
      <c r="J1210" s="93"/>
      <c r="K1210" s="94"/>
      <c r="L1210" s="94"/>
      <c r="M1210" s="94"/>
      <c r="N1210" s="1"/>
      <c r="O1210" s="25"/>
      <c r="P1210" s="26"/>
      <c r="Q1210" s="1"/>
      <c r="R1210" s="25"/>
    </row>
    <row r="1211" spans="1:18" ht="12.75" customHeight="1" x14ac:dyDescent="0.25">
      <c r="A1211" s="31"/>
      <c r="B1211" s="25"/>
      <c r="C1211" s="92"/>
      <c r="D1211" s="92"/>
      <c r="E1211" s="92"/>
      <c r="F1211" s="92"/>
      <c r="G1211" s="92"/>
      <c r="H1211" s="92"/>
      <c r="I1211" s="92"/>
      <c r="J1211" s="93"/>
      <c r="K1211" s="94"/>
      <c r="L1211" s="94"/>
      <c r="M1211" s="94"/>
      <c r="N1211" s="1"/>
      <c r="O1211" s="25"/>
      <c r="P1211" s="26"/>
      <c r="Q1211" s="1"/>
      <c r="R1211" s="25"/>
    </row>
    <row r="1212" spans="1:18" ht="12.75" customHeight="1" x14ac:dyDescent="0.25">
      <c r="A1212" s="31"/>
      <c r="B1212" s="25"/>
      <c r="C1212" s="92"/>
      <c r="D1212" s="92"/>
      <c r="E1212" s="92"/>
      <c r="F1212" s="92"/>
      <c r="G1212" s="92"/>
      <c r="H1212" s="92"/>
      <c r="I1212" s="92"/>
      <c r="J1212" s="93"/>
      <c r="K1212" s="94"/>
      <c r="L1212" s="94"/>
      <c r="M1212" s="94"/>
      <c r="N1212" s="1"/>
      <c r="O1212" s="25"/>
      <c r="P1212" s="26"/>
      <c r="Q1212" s="1"/>
      <c r="R1212" s="25"/>
    </row>
    <row r="1213" spans="1:18" ht="12.75" customHeight="1" x14ac:dyDescent="0.25">
      <c r="A1213" s="31"/>
      <c r="B1213" s="25"/>
      <c r="C1213" s="92"/>
      <c r="D1213" s="92"/>
      <c r="E1213" s="92"/>
      <c r="F1213" s="92"/>
      <c r="G1213" s="92"/>
      <c r="H1213" s="92"/>
      <c r="I1213" s="92"/>
      <c r="J1213" s="93"/>
      <c r="K1213" s="94"/>
      <c r="L1213" s="94"/>
      <c r="M1213" s="94"/>
      <c r="N1213" s="1"/>
      <c r="O1213" s="25"/>
      <c r="P1213" s="26"/>
      <c r="Q1213" s="1"/>
      <c r="R1213" s="25"/>
    </row>
    <row r="1214" spans="1:18" ht="12.75" customHeight="1" x14ac:dyDescent="0.25">
      <c r="A1214" s="31"/>
      <c r="B1214" s="25"/>
      <c r="C1214" s="92"/>
      <c r="D1214" s="92"/>
      <c r="E1214" s="92"/>
      <c r="F1214" s="92"/>
      <c r="G1214" s="92"/>
      <c r="H1214" s="92"/>
      <c r="I1214" s="92"/>
      <c r="J1214" s="93"/>
      <c r="K1214" s="94"/>
      <c r="L1214" s="94"/>
      <c r="M1214" s="94"/>
      <c r="N1214" s="1"/>
      <c r="O1214" s="25"/>
      <c r="P1214" s="26"/>
      <c r="Q1214" s="1"/>
      <c r="R1214" s="25"/>
    </row>
    <row r="1215" spans="1:18" ht="12.75" customHeight="1" x14ac:dyDescent="0.25">
      <c r="A1215" s="31"/>
      <c r="B1215" s="25"/>
      <c r="C1215" s="92"/>
      <c r="D1215" s="92"/>
      <c r="E1215" s="92"/>
      <c r="F1215" s="92"/>
      <c r="G1215" s="92"/>
      <c r="H1215" s="92"/>
      <c r="I1215" s="92"/>
      <c r="J1215" s="93"/>
      <c r="K1215" s="94"/>
      <c r="L1215" s="94"/>
      <c r="M1215" s="94"/>
      <c r="N1215" s="1"/>
      <c r="O1215" s="25"/>
      <c r="P1215" s="26"/>
      <c r="Q1215" s="1"/>
      <c r="R1215" s="25"/>
    </row>
    <row r="1216" spans="1:18" ht="12.75" customHeight="1" x14ac:dyDescent="0.25">
      <c r="A1216" s="31"/>
      <c r="B1216" s="25"/>
      <c r="C1216" s="92"/>
      <c r="D1216" s="92"/>
      <c r="E1216" s="92"/>
      <c r="F1216" s="92"/>
      <c r="G1216" s="92"/>
      <c r="H1216" s="92"/>
      <c r="I1216" s="92"/>
      <c r="J1216" s="93"/>
      <c r="K1216" s="94"/>
      <c r="L1216" s="94"/>
      <c r="M1216" s="94"/>
      <c r="N1216" s="1"/>
      <c r="O1216" s="25"/>
      <c r="P1216" s="26"/>
      <c r="Q1216" s="1"/>
      <c r="R1216" s="25"/>
    </row>
    <row r="1217" spans="1:18" ht="12.75" customHeight="1" x14ac:dyDescent="0.25">
      <c r="A1217" s="31"/>
      <c r="B1217" s="25"/>
      <c r="C1217" s="92"/>
      <c r="D1217" s="92"/>
      <c r="E1217" s="92"/>
      <c r="F1217" s="92"/>
      <c r="G1217" s="92"/>
      <c r="H1217" s="92"/>
      <c r="I1217" s="92"/>
      <c r="J1217" s="93"/>
      <c r="K1217" s="94"/>
      <c r="L1217" s="94"/>
      <c r="M1217" s="94"/>
      <c r="N1217" s="1"/>
      <c r="O1217" s="25"/>
      <c r="P1217" s="26"/>
      <c r="Q1217" s="1"/>
      <c r="R1217" s="25"/>
    </row>
    <row r="1218" spans="1:18" ht="12.75" customHeight="1" x14ac:dyDescent="0.25">
      <c r="A1218" s="31"/>
      <c r="B1218" s="25"/>
      <c r="C1218" s="92"/>
      <c r="D1218" s="92"/>
      <c r="E1218" s="92"/>
      <c r="F1218" s="92"/>
      <c r="G1218" s="92"/>
      <c r="H1218" s="92"/>
      <c r="I1218" s="92"/>
      <c r="J1218" s="93"/>
      <c r="K1218" s="94"/>
      <c r="L1218" s="94"/>
      <c r="M1218" s="94"/>
      <c r="N1218" s="1"/>
      <c r="O1218" s="25"/>
      <c r="P1218" s="26"/>
      <c r="Q1218" s="1"/>
      <c r="R1218" s="25"/>
    </row>
    <row r="1219" spans="1:18" ht="12.75" customHeight="1" x14ac:dyDescent="0.25">
      <c r="A1219" s="31"/>
      <c r="B1219" s="25"/>
      <c r="C1219" s="92"/>
      <c r="D1219" s="92"/>
      <c r="E1219" s="92"/>
      <c r="F1219" s="92"/>
      <c r="G1219" s="92"/>
      <c r="H1219" s="92"/>
      <c r="I1219" s="92"/>
      <c r="J1219" s="93"/>
      <c r="K1219" s="94"/>
      <c r="L1219" s="94"/>
      <c r="M1219" s="94"/>
      <c r="N1219" s="1"/>
      <c r="O1219" s="25"/>
      <c r="P1219" s="26"/>
      <c r="Q1219" s="1"/>
      <c r="R1219" s="25"/>
    </row>
    <row r="1220" spans="1:18" ht="12.75" customHeight="1" x14ac:dyDescent="0.25">
      <c r="A1220" s="31"/>
      <c r="B1220" s="25"/>
      <c r="C1220" s="92"/>
      <c r="D1220" s="92"/>
      <c r="E1220" s="92"/>
      <c r="F1220" s="92"/>
      <c r="G1220" s="92"/>
      <c r="H1220" s="92"/>
      <c r="I1220" s="92"/>
      <c r="J1220" s="93"/>
      <c r="K1220" s="94"/>
      <c r="L1220" s="94"/>
      <c r="M1220" s="94"/>
      <c r="N1220" s="1"/>
      <c r="O1220" s="25"/>
      <c r="P1220" s="26"/>
      <c r="Q1220" s="1"/>
      <c r="R1220" s="25"/>
    </row>
    <row r="1221" spans="1:18" ht="12.75" customHeight="1" x14ac:dyDescent="0.25">
      <c r="A1221" s="31"/>
      <c r="B1221" s="25"/>
      <c r="C1221" s="92"/>
      <c r="D1221" s="92"/>
      <c r="E1221" s="92"/>
      <c r="F1221" s="92"/>
      <c r="G1221" s="92"/>
      <c r="H1221" s="92"/>
      <c r="I1221" s="92"/>
      <c r="J1221" s="93"/>
      <c r="K1221" s="94"/>
      <c r="L1221" s="94"/>
      <c r="M1221" s="94"/>
      <c r="N1221" s="1"/>
      <c r="O1221" s="25"/>
      <c r="P1221" s="26"/>
      <c r="Q1221" s="1"/>
      <c r="R1221" s="25"/>
    </row>
    <row r="1222" spans="1:18" ht="12.75" customHeight="1" x14ac:dyDescent="0.25">
      <c r="A1222" s="31"/>
      <c r="B1222" s="25"/>
      <c r="C1222" s="92"/>
      <c r="D1222" s="92"/>
      <c r="E1222" s="92"/>
      <c r="F1222" s="92"/>
      <c r="G1222" s="92"/>
      <c r="H1222" s="92"/>
      <c r="I1222" s="92"/>
      <c r="J1222" s="93"/>
      <c r="K1222" s="94"/>
      <c r="L1222" s="94"/>
      <c r="M1222" s="94"/>
      <c r="N1222" s="1"/>
      <c r="O1222" s="25"/>
      <c r="P1222" s="26"/>
      <c r="Q1222" s="1"/>
      <c r="R1222" s="25"/>
    </row>
    <row r="1223" spans="1:18" ht="12.75" customHeight="1" x14ac:dyDescent="0.25">
      <c r="A1223" s="31"/>
      <c r="B1223" s="25"/>
      <c r="C1223" s="92"/>
      <c r="D1223" s="92"/>
      <c r="E1223" s="92"/>
      <c r="F1223" s="92"/>
      <c r="G1223" s="92"/>
      <c r="H1223" s="92"/>
      <c r="I1223" s="92"/>
      <c r="J1223" s="93"/>
      <c r="K1223" s="94"/>
      <c r="L1223" s="94"/>
      <c r="M1223" s="94"/>
      <c r="N1223" s="1"/>
      <c r="O1223" s="25"/>
      <c r="P1223" s="26"/>
      <c r="Q1223" s="1"/>
      <c r="R1223" s="25"/>
    </row>
    <row r="1224" spans="1:18" ht="12.75" customHeight="1" x14ac:dyDescent="0.25">
      <c r="A1224" s="31"/>
      <c r="B1224" s="25"/>
      <c r="C1224" s="92"/>
      <c r="D1224" s="92"/>
      <c r="E1224" s="92"/>
      <c r="F1224" s="92"/>
      <c r="G1224" s="92"/>
      <c r="H1224" s="92"/>
      <c r="I1224" s="92"/>
      <c r="J1224" s="93"/>
      <c r="K1224" s="94"/>
      <c r="L1224" s="94"/>
      <c r="M1224" s="94"/>
      <c r="N1224" s="1"/>
      <c r="O1224" s="25"/>
      <c r="P1224" s="26"/>
      <c r="Q1224" s="1"/>
      <c r="R1224" s="25"/>
    </row>
    <row r="1225" spans="1:18" ht="12.75" customHeight="1" x14ac:dyDescent="0.25">
      <c r="A1225" s="31"/>
      <c r="B1225" s="25"/>
      <c r="C1225" s="92"/>
      <c r="D1225" s="92"/>
      <c r="E1225" s="92"/>
      <c r="F1225" s="92"/>
      <c r="G1225" s="92"/>
      <c r="H1225" s="92"/>
      <c r="I1225" s="92"/>
      <c r="J1225" s="93"/>
      <c r="K1225" s="94"/>
      <c r="L1225" s="94"/>
      <c r="M1225" s="94"/>
      <c r="N1225" s="1"/>
      <c r="O1225" s="25"/>
      <c r="P1225" s="26"/>
      <c r="Q1225" s="1"/>
      <c r="R1225" s="25"/>
    </row>
    <row r="1226" spans="1:18" ht="12.75" customHeight="1" x14ac:dyDescent="0.25">
      <c r="A1226" s="31"/>
      <c r="B1226" s="25"/>
      <c r="C1226" s="92"/>
      <c r="D1226" s="92"/>
      <c r="E1226" s="92"/>
      <c r="F1226" s="92"/>
      <c r="G1226" s="92"/>
      <c r="H1226" s="92"/>
      <c r="I1226" s="92"/>
      <c r="J1226" s="93"/>
      <c r="K1226" s="94"/>
      <c r="L1226" s="94"/>
      <c r="M1226" s="94"/>
      <c r="N1226" s="1"/>
      <c r="O1226" s="25"/>
      <c r="P1226" s="26"/>
      <c r="Q1226" s="1"/>
      <c r="R1226" s="25"/>
    </row>
    <row r="1227" spans="1:18" ht="12.75" customHeight="1" x14ac:dyDescent="0.25">
      <c r="A1227" s="31"/>
      <c r="B1227" s="25"/>
      <c r="C1227" s="92"/>
      <c r="D1227" s="92"/>
      <c r="E1227" s="92"/>
      <c r="F1227" s="92"/>
      <c r="G1227" s="92"/>
      <c r="H1227" s="92"/>
      <c r="I1227" s="92"/>
      <c r="J1227" s="93"/>
      <c r="K1227" s="94"/>
      <c r="L1227" s="94"/>
      <c r="M1227" s="94"/>
      <c r="N1227" s="1"/>
      <c r="O1227" s="25"/>
      <c r="P1227" s="26"/>
      <c r="Q1227" s="1"/>
      <c r="R1227" s="25"/>
    </row>
    <row r="1228" spans="1:18" ht="12.75" customHeight="1" x14ac:dyDescent="0.25">
      <c r="A1228" s="31"/>
      <c r="B1228" s="25"/>
      <c r="C1228" s="92"/>
      <c r="D1228" s="92"/>
      <c r="E1228" s="92"/>
      <c r="F1228" s="92"/>
      <c r="G1228" s="92"/>
      <c r="H1228" s="92"/>
      <c r="I1228" s="92"/>
      <c r="J1228" s="93"/>
      <c r="K1228" s="94"/>
      <c r="L1228" s="94"/>
      <c r="M1228" s="94"/>
      <c r="N1228" s="1"/>
      <c r="O1228" s="25"/>
      <c r="P1228" s="26"/>
      <c r="Q1228" s="1"/>
      <c r="R1228" s="25"/>
    </row>
    <row r="1229" spans="1:18" ht="12.75" customHeight="1" x14ac:dyDescent="0.25">
      <c r="A1229" s="31"/>
      <c r="B1229" s="25"/>
      <c r="C1229" s="92"/>
      <c r="D1229" s="92"/>
      <c r="E1229" s="92"/>
      <c r="F1229" s="92"/>
      <c r="G1229" s="92"/>
      <c r="H1229" s="92"/>
      <c r="I1229" s="92"/>
      <c r="J1229" s="93"/>
      <c r="K1229" s="94"/>
      <c r="L1229" s="94"/>
      <c r="M1229" s="94"/>
      <c r="N1229" s="1"/>
      <c r="O1229" s="25"/>
      <c r="P1229" s="26"/>
      <c r="Q1229" s="1"/>
      <c r="R1229" s="25"/>
    </row>
    <row r="1230" spans="1:18" ht="12.75" customHeight="1" x14ac:dyDescent="0.25">
      <c r="A1230" s="31"/>
      <c r="B1230" s="25"/>
      <c r="C1230" s="92"/>
      <c r="D1230" s="92"/>
      <c r="E1230" s="92"/>
      <c r="F1230" s="92"/>
      <c r="G1230" s="92"/>
      <c r="H1230" s="92"/>
      <c r="I1230" s="92"/>
      <c r="J1230" s="93"/>
      <c r="K1230" s="94"/>
      <c r="L1230" s="94"/>
      <c r="M1230" s="94"/>
      <c r="N1230" s="1"/>
      <c r="O1230" s="25"/>
      <c r="P1230" s="26"/>
      <c r="Q1230" s="1"/>
      <c r="R1230" s="25"/>
    </row>
    <row r="1231" spans="1:18" ht="12.75" customHeight="1" x14ac:dyDescent="0.25">
      <c r="A1231" s="31"/>
      <c r="B1231" s="25"/>
      <c r="C1231" s="92"/>
      <c r="D1231" s="92"/>
      <c r="E1231" s="92"/>
      <c r="F1231" s="92"/>
      <c r="G1231" s="92"/>
      <c r="H1231" s="92"/>
      <c r="I1231" s="92"/>
      <c r="J1231" s="93"/>
      <c r="K1231" s="94"/>
      <c r="L1231" s="94"/>
      <c r="M1231" s="94"/>
      <c r="N1231" s="1"/>
      <c r="O1231" s="25"/>
      <c r="P1231" s="26"/>
      <c r="Q1231" s="1"/>
      <c r="R1231" s="25"/>
    </row>
    <row r="1232" spans="1:18" ht="12.75" customHeight="1" x14ac:dyDescent="0.25">
      <c r="A1232" s="31"/>
      <c r="B1232" s="25"/>
      <c r="C1232" s="92"/>
      <c r="D1232" s="92"/>
      <c r="E1232" s="92"/>
      <c r="F1232" s="92"/>
      <c r="G1232" s="92"/>
      <c r="H1232" s="92"/>
      <c r="I1232" s="92"/>
      <c r="J1232" s="93"/>
      <c r="K1232" s="94"/>
      <c r="L1232" s="94"/>
      <c r="M1232" s="94"/>
      <c r="N1232" s="1"/>
      <c r="O1232" s="25"/>
      <c r="P1232" s="26"/>
      <c r="Q1232" s="1"/>
      <c r="R1232" s="25"/>
    </row>
    <row r="1233" spans="1:18" ht="12.75" customHeight="1" x14ac:dyDescent="0.25">
      <c r="A1233" s="31"/>
      <c r="B1233" s="25"/>
      <c r="C1233" s="92"/>
      <c r="D1233" s="92"/>
      <c r="E1233" s="92"/>
      <c r="F1233" s="92"/>
      <c r="G1233" s="92"/>
      <c r="H1233" s="92"/>
      <c r="I1233" s="92"/>
      <c r="J1233" s="93"/>
      <c r="K1233" s="94"/>
      <c r="L1233" s="94"/>
      <c r="M1233" s="94"/>
      <c r="N1233" s="1"/>
      <c r="O1233" s="25"/>
      <c r="P1233" s="26"/>
      <c r="Q1233" s="1"/>
      <c r="R1233" s="25"/>
    </row>
    <row r="1234" spans="1:18" ht="12.75" customHeight="1" x14ac:dyDescent="0.25">
      <c r="A1234" s="31"/>
      <c r="B1234" s="25"/>
      <c r="C1234" s="92"/>
      <c r="D1234" s="92"/>
      <c r="E1234" s="92"/>
      <c r="F1234" s="92"/>
      <c r="G1234" s="92"/>
      <c r="H1234" s="92"/>
      <c r="I1234" s="92"/>
      <c r="J1234" s="93"/>
      <c r="K1234" s="94"/>
      <c r="L1234" s="94"/>
      <c r="M1234" s="94"/>
      <c r="N1234" s="1"/>
      <c r="O1234" s="25"/>
      <c r="P1234" s="26"/>
      <c r="Q1234" s="1"/>
      <c r="R1234" s="25"/>
    </row>
    <row r="1235" spans="1:18" ht="12.75" customHeight="1" x14ac:dyDescent="0.25">
      <c r="A1235" s="31"/>
      <c r="B1235" s="25"/>
      <c r="C1235" s="92"/>
      <c r="D1235" s="92"/>
      <c r="E1235" s="92"/>
      <c r="F1235" s="92"/>
      <c r="G1235" s="92"/>
      <c r="H1235" s="92"/>
      <c r="I1235" s="92"/>
      <c r="J1235" s="93"/>
      <c r="K1235" s="94"/>
      <c r="L1235" s="94"/>
      <c r="M1235" s="94"/>
      <c r="N1235" s="1"/>
      <c r="O1235" s="25"/>
      <c r="P1235" s="26"/>
      <c r="Q1235" s="1"/>
      <c r="R1235" s="25"/>
    </row>
    <row r="1236" spans="1:18" ht="12.75" customHeight="1" x14ac:dyDescent="0.25">
      <c r="A1236" s="31"/>
      <c r="B1236" s="25"/>
      <c r="C1236" s="92"/>
      <c r="D1236" s="92"/>
      <c r="E1236" s="92"/>
      <c r="F1236" s="92"/>
      <c r="G1236" s="92"/>
      <c r="H1236" s="92"/>
      <c r="I1236" s="92"/>
      <c r="J1236" s="93"/>
      <c r="K1236" s="94"/>
      <c r="L1236" s="94"/>
      <c r="M1236" s="94"/>
      <c r="N1236" s="1"/>
      <c r="O1236" s="25"/>
      <c r="P1236" s="26"/>
      <c r="Q1236" s="1"/>
      <c r="R1236" s="25"/>
    </row>
    <row r="1237" spans="1:18" ht="12.75" customHeight="1" x14ac:dyDescent="0.25">
      <c r="A1237" s="31"/>
      <c r="B1237" s="25"/>
      <c r="C1237" s="92"/>
      <c r="D1237" s="92"/>
      <c r="E1237" s="92"/>
      <c r="F1237" s="92"/>
      <c r="G1237" s="92"/>
      <c r="H1237" s="92"/>
      <c r="I1237" s="92"/>
      <c r="J1237" s="93"/>
      <c r="K1237" s="94"/>
      <c r="L1237" s="94"/>
      <c r="M1237" s="94"/>
      <c r="N1237" s="1"/>
      <c r="O1237" s="25"/>
      <c r="P1237" s="26"/>
      <c r="Q1237" s="1"/>
      <c r="R1237" s="25"/>
    </row>
    <row r="1238" spans="1:18" ht="12.75" customHeight="1" x14ac:dyDescent="0.25">
      <c r="A1238" s="31"/>
      <c r="B1238" s="25"/>
      <c r="C1238" s="92"/>
      <c r="D1238" s="92"/>
      <c r="E1238" s="92"/>
      <c r="F1238" s="92"/>
      <c r="G1238" s="92"/>
      <c r="H1238" s="92"/>
      <c r="I1238" s="92"/>
      <c r="J1238" s="93"/>
      <c r="K1238" s="94"/>
      <c r="L1238" s="94"/>
      <c r="M1238" s="94"/>
      <c r="N1238" s="1"/>
      <c r="O1238" s="25"/>
      <c r="P1238" s="26"/>
      <c r="Q1238" s="1"/>
      <c r="R1238" s="25"/>
    </row>
    <row r="1239" spans="1:18" ht="12.75" customHeight="1" x14ac:dyDescent="0.25">
      <c r="A1239" s="31"/>
      <c r="B1239" s="25"/>
      <c r="C1239" s="92"/>
      <c r="D1239" s="92"/>
      <c r="E1239" s="92"/>
      <c r="F1239" s="92"/>
      <c r="G1239" s="92"/>
      <c r="H1239" s="92"/>
      <c r="I1239" s="92"/>
      <c r="J1239" s="93"/>
      <c r="K1239" s="94"/>
      <c r="L1239" s="94"/>
      <c r="M1239" s="94"/>
      <c r="N1239" s="1"/>
      <c r="O1239" s="25"/>
      <c r="P1239" s="26"/>
      <c r="Q1239" s="1"/>
      <c r="R1239" s="25"/>
    </row>
    <row r="1240" spans="1:18" ht="12.75" customHeight="1" x14ac:dyDescent="0.25">
      <c r="A1240" s="31"/>
      <c r="B1240" s="25"/>
      <c r="C1240" s="92"/>
      <c r="D1240" s="92"/>
      <c r="E1240" s="92"/>
      <c r="F1240" s="92"/>
      <c r="G1240" s="92"/>
      <c r="H1240" s="92"/>
      <c r="I1240" s="92"/>
      <c r="J1240" s="93"/>
      <c r="K1240" s="94"/>
      <c r="L1240" s="94"/>
      <c r="M1240" s="94"/>
      <c r="N1240" s="1"/>
      <c r="O1240" s="25"/>
      <c r="P1240" s="26"/>
      <c r="Q1240" s="1"/>
      <c r="R1240" s="25"/>
    </row>
    <row r="1241" spans="1:18" ht="12.75" customHeight="1" x14ac:dyDescent="0.25">
      <c r="A1241" s="31"/>
      <c r="B1241" s="25"/>
      <c r="C1241" s="92"/>
      <c r="D1241" s="92"/>
      <c r="E1241" s="92"/>
      <c r="F1241" s="92"/>
      <c r="G1241" s="92"/>
      <c r="H1241" s="92"/>
      <c r="I1241" s="92"/>
      <c r="J1241" s="93"/>
      <c r="K1241" s="94"/>
      <c r="L1241" s="94"/>
      <c r="M1241" s="94"/>
      <c r="N1241" s="1"/>
      <c r="O1241" s="25"/>
      <c r="P1241" s="26"/>
      <c r="Q1241" s="1"/>
      <c r="R1241" s="25"/>
    </row>
    <row r="1242" spans="1:18" ht="12.75" customHeight="1" x14ac:dyDescent="0.25">
      <c r="A1242" s="31"/>
      <c r="B1242" s="25"/>
      <c r="C1242" s="92"/>
      <c r="D1242" s="92"/>
      <c r="E1242" s="92"/>
      <c r="F1242" s="92"/>
      <c r="G1242" s="92"/>
      <c r="H1242" s="92"/>
      <c r="I1242" s="92"/>
      <c r="J1242" s="93"/>
      <c r="K1242" s="94"/>
      <c r="L1242" s="94"/>
      <c r="M1242" s="94"/>
      <c r="N1242" s="1"/>
      <c r="O1242" s="25"/>
      <c r="P1242" s="26"/>
      <c r="Q1242" s="1"/>
      <c r="R1242" s="25"/>
    </row>
    <row r="1243" spans="1:18" ht="12.75" customHeight="1" x14ac:dyDescent="0.25">
      <c r="A1243" s="31"/>
      <c r="B1243" s="25"/>
      <c r="C1243" s="92"/>
      <c r="D1243" s="92"/>
      <c r="E1243" s="92"/>
      <c r="F1243" s="92"/>
      <c r="G1243" s="92"/>
      <c r="H1243" s="92"/>
      <c r="I1243" s="92"/>
      <c r="J1243" s="93"/>
      <c r="K1243" s="94"/>
      <c r="L1243" s="94"/>
      <c r="M1243" s="94"/>
      <c r="N1243" s="1"/>
      <c r="O1243" s="25"/>
      <c r="P1243" s="26"/>
      <c r="Q1243" s="1"/>
      <c r="R1243" s="25"/>
    </row>
    <row r="1244" spans="1:18" ht="12.75" customHeight="1" x14ac:dyDescent="0.25">
      <c r="A1244" s="31"/>
      <c r="B1244" s="25"/>
      <c r="C1244" s="92"/>
      <c r="D1244" s="92"/>
      <c r="E1244" s="92"/>
      <c r="F1244" s="92"/>
      <c r="G1244" s="92"/>
      <c r="H1244" s="92"/>
      <c r="I1244" s="92"/>
      <c r="J1244" s="93"/>
      <c r="K1244" s="94"/>
      <c r="L1244" s="94"/>
      <c r="M1244" s="94"/>
      <c r="N1244" s="1"/>
      <c r="O1244" s="25"/>
      <c r="P1244" s="26"/>
      <c r="Q1244" s="1"/>
      <c r="R1244" s="25"/>
    </row>
    <row r="1245" spans="1:18" ht="12.75" customHeight="1" x14ac:dyDescent="0.25">
      <c r="A1245" s="31"/>
      <c r="B1245" s="25"/>
      <c r="C1245" s="92"/>
      <c r="D1245" s="92"/>
      <c r="E1245" s="92"/>
      <c r="F1245" s="92"/>
      <c r="G1245" s="92"/>
      <c r="H1245" s="92"/>
      <c r="I1245" s="92"/>
      <c r="J1245" s="93"/>
      <c r="K1245" s="94"/>
      <c r="L1245" s="94"/>
      <c r="M1245" s="94"/>
      <c r="N1245" s="1"/>
      <c r="O1245" s="25"/>
      <c r="P1245" s="26"/>
      <c r="Q1245" s="1"/>
      <c r="R1245" s="25"/>
    </row>
    <row r="1246" spans="1:18" ht="12.75" customHeight="1" x14ac:dyDescent="0.25">
      <c r="A1246" s="31"/>
      <c r="B1246" s="25"/>
      <c r="C1246" s="92"/>
      <c r="D1246" s="92"/>
      <c r="E1246" s="92"/>
      <c r="F1246" s="92"/>
      <c r="G1246" s="92"/>
      <c r="H1246" s="92"/>
      <c r="I1246" s="92"/>
      <c r="J1246" s="93"/>
      <c r="K1246" s="94"/>
      <c r="L1246" s="94"/>
      <c r="M1246" s="94"/>
      <c r="N1246" s="1"/>
      <c r="O1246" s="25"/>
      <c r="P1246" s="26"/>
      <c r="Q1246" s="1"/>
      <c r="R1246" s="25"/>
    </row>
    <row r="1247" spans="1:18" ht="12.75" customHeight="1" x14ac:dyDescent="0.25">
      <c r="A1247" s="31"/>
      <c r="B1247" s="25"/>
      <c r="C1247" s="92"/>
      <c r="D1247" s="92"/>
      <c r="E1247" s="92"/>
      <c r="F1247" s="92"/>
      <c r="G1247" s="92"/>
      <c r="H1247" s="92"/>
      <c r="I1247" s="92"/>
      <c r="J1247" s="93"/>
      <c r="K1247" s="94"/>
      <c r="L1247" s="94"/>
      <c r="M1247" s="94"/>
      <c r="N1247" s="1"/>
      <c r="O1247" s="25"/>
      <c r="P1247" s="26"/>
      <c r="Q1247" s="1"/>
      <c r="R1247" s="25"/>
    </row>
    <row r="1248" spans="1:18" ht="12.75" customHeight="1" x14ac:dyDescent="0.25">
      <c r="A1248" s="31"/>
      <c r="B1248" s="25"/>
      <c r="C1248" s="92"/>
      <c r="D1248" s="92"/>
      <c r="E1248" s="92"/>
      <c r="F1248" s="92"/>
      <c r="G1248" s="92"/>
      <c r="H1248" s="92"/>
      <c r="I1248" s="92"/>
      <c r="J1248" s="93"/>
      <c r="K1248" s="94"/>
      <c r="L1248" s="94"/>
      <c r="M1248" s="94"/>
      <c r="N1248" s="1"/>
      <c r="O1248" s="25"/>
      <c r="P1248" s="26"/>
      <c r="Q1248" s="1"/>
      <c r="R1248" s="25"/>
    </row>
    <row r="1249" spans="1:18" ht="12.75" customHeight="1" x14ac:dyDescent="0.25">
      <c r="A1249" s="31"/>
      <c r="B1249" s="25"/>
      <c r="C1249" s="92"/>
      <c r="D1249" s="92"/>
      <c r="E1249" s="92"/>
      <c r="F1249" s="92"/>
      <c r="G1249" s="92"/>
      <c r="H1249" s="92"/>
      <c r="I1249" s="92"/>
      <c r="J1249" s="93"/>
      <c r="K1249" s="94"/>
      <c r="L1249" s="94"/>
      <c r="M1249" s="94"/>
      <c r="N1249" s="1"/>
      <c r="O1249" s="25"/>
      <c r="P1249" s="26"/>
      <c r="Q1249" s="1"/>
      <c r="R1249" s="25"/>
    </row>
    <row r="1250" spans="1:18" ht="12.75" customHeight="1" x14ac:dyDescent="0.25">
      <c r="A1250" s="31"/>
      <c r="B1250" s="25"/>
      <c r="C1250" s="92"/>
      <c r="D1250" s="92"/>
      <c r="E1250" s="92"/>
      <c r="F1250" s="92"/>
      <c r="G1250" s="92"/>
      <c r="H1250" s="92"/>
      <c r="I1250" s="92"/>
      <c r="J1250" s="93"/>
      <c r="K1250" s="94"/>
      <c r="L1250" s="94"/>
      <c r="M1250" s="94"/>
      <c r="N1250" s="1"/>
      <c r="O1250" s="25"/>
      <c r="P1250" s="26"/>
      <c r="Q1250" s="1"/>
      <c r="R1250" s="25"/>
    </row>
    <row r="1251" spans="1:18" ht="12.75" customHeight="1" x14ac:dyDescent="0.25">
      <c r="A1251" s="31"/>
      <c r="B1251" s="25"/>
      <c r="C1251" s="92"/>
      <c r="D1251" s="92"/>
      <c r="E1251" s="92"/>
      <c r="F1251" s="92"/>
      <c r="G1251" s="92"/>
      <c r="H1251" s="92"/>
      <c r="I1251" s="92"/>
      <c r="J1251" s="93"/>
      <c r="K1251" s="94"/>
      <c r="L1251" s="94"/>
      <c r="M1251" s="94"/>
      <c r="N1251" s="1"/>
      <c r="O1251" s="25"/>
      <c r="P1251" s="26"/>
      <c r="Q1251" s="1"/>
      <c r="R1251" s="25"/>
    </row>
    <row r="1252" spans="1:18" ht="12.75" customHeight="1" x14ac:dyDescent="0.25">
      <c r="A1252" s="31"/>
      <c r="B1252" s="25"/>
      <c r="C1252" s="92"/>
      <c r="D1252" s="92"/>
      <c r="E1252" s="92"/>
      <c r="F1252" s="92"/>
      <c r="G1252" s="92"/>
      <c r="H1252" s="92"/>
      <c r="I1252" s="92"/>
      <c r="J1252" s="93"/>
      <c r="K1252" s="94"/>
      <c r="L1252" s="94"/>
      <c r="M1252" s="94"/>
      <c r="N1252" s="1"/>
      <c r="O1252" s="25"/>
      <c r="P1252" s="26"/>
      <c r="Q1252" s="1"/>
      <c r="R1252" s="25"/>
    </row>
    <row r="1253" spans="1:18" ht="12.75" customHeight="1" x14ac:dyDescent="0.25">
      <c r="A1253" s="31"/>
      <c r="B1253" s="25"/>
      <c r="C1253" s="92"/>
      <c r="D1253" s="92"/>
      <c r="E1253" s="92"/>
      <c r="F1253" s="92"/>
      <c r="G1253" s="92"/>
      <c r="H1253" s="92"/>
      <c r="I1253" s="92"/>
      <c r="J1253" s="93"/>
      <c r="K1253" s="94"/>
      <c r="L1253" s="94"/>
      <c r="M1253" s="94"/>
      <c r="N1253" s="1"/>
      <c r="O1253" s="25"/>
      <c r="P1253" s="26"/>
      <c r="Q1253" s="1"/>
      <c r="R1253" s="25"/>
    </row>
    <row r="1254" spans="1:18" ht="12.75" customHeight="1" x14ac:dyDescent="0.25">
      <c r="A1254" s="31"/>
      <c r="B1254" s="25"/>
      <c r="C1254" s="92"/>
      <c r="D1254" s="92"/>
      <c r="E1254" s="92"/>
      <c r="F1254" s="92"/>
      <c r="G1254" s="92"/>
      <c r="H1254" s="92"/>
      <c r="I1254" s="92"/>
      <c r="J1254" s="93"/>
      <c r="K1254" s="94"/>
      <c r="L1254" s="94"/>
      <c r="M1254" s="94"/>
      <c r="N1254" s="1"/>
      <c r="O1254" s="25"/>
      <c r="P1254" s="26"/>
      <c r="Q1254" s="1"/>
      <c r="R1254" s="25"/>
    </row>
    <row r="1255" spans="1:18" ht="12.75" customHeight="1" x14ac:dyDescent="0.25">
      <c r="A1255" s="31"/>
      <c r="B1255" s="25"/>
      <c r="C1255" s="92"/>
      <c r="D1255" s="92"/>
      <c r="E1255" s="92"/>
      <c r="F1255" s="92"/>
      <c r="G1255" s="92"/>
      <c r="H1255" s="92"/>
      <c r="I1255" s="92"/>
      <c r="J1255" s="93"/>
      <c r="K1255" s="94"/>
      <c r="L1255" s="94"/>
      <c r="M1255" s="94"/>
      <c r="N1255" s="1"/>
      <c r="O1255" s="25"/>
      <c r="P1255" s="26"/>
      <c r="Q1255" s="1"/>
      <c r="R1255" s="25"/>
    </row>
    <row r="1256" spans="1:18" ht="12.75" customHeight="1" x14ac:dyDescent="0.25">
      <c r="A1256" s="31"/>
      <c r="B1256" s="25"/>
      <c r="C1256" s="92"/>
      <c r="D1256" s="92"/>
      <c r="E1256" s="92"/>
      <c r="F1256" s="92"/>
      <c r="G1256" s="92"/>
      <c r="H1256" s="92"/>
      <c r="I1256" s="92"/>
      <c r="J1256" s="93"/>
      <c r="K1256" s="94"/>
      <c r="L1256" s="94"/>
      <c r="M1256" s="94"/>
      <c r="N1256" s="1"/>
      <c r="O1256" s="25"/>
      <c r="P1256" s="26"/>
      <c r="Q1256" s="1"/>
      <c r="R1256" s="25"/>
    </row>
    <row r="1257" spans="1:18" ht="12.75" customHeight="1" x14ac:dyDescent="0.25">
      <c r="A1257" s="31"/>
      <c r="B1257" s="25"/>
      <c r="C1257" s="92"/>
      <c r="D1257" s="92"/>
      <c r="E1257" s="92"/>
      <c r="F1257" s="92"/>
      <c r="G1257" s="92"/>
      <c r="H1257" s="92"/>
      <c r="I1257" s="92"/>
      <c r="J1257" s="93"/>
      <c r="K1257" s="94"/>
      <c r="L1257" s="94"/>
      <c r="M1257" s="94"/>
      <c r="N1257" s="1"/>
      <c r="O1257" s="25"/>
      <c r="P1257" s="26"/>
      <c r="Q1257" s="1"/>
      <c r="R1257" s="25"/>
    </row>
    <row r="1258" spans="1:18" ht="12.75" customHeight="1" x14ac:dyDescent="0.25">
      <c r="A1258" s="31"/>
      <c r="B1258" s="25"/>
      <c r="C1258" s="92"/>
      <c r="D1258" s="92"/>
      <c r="E1258" s="92"/>
      <c r="F1258" s="92"/>
      <c r="G1258" s="92"/>
      <c r="H1258" s="92"/>
      <c r="I1258" s="92"/>
      <c r="J1258" s="93"/>
      <c r="K1258" s="94"/>
      <c r="L1258" s="94"/>
      <c r="M1258" s="94"/>
      <c r="N1258" s="1"/>
      <c r="O1258" s="25"/>
      <c r="P1258" s="26"/>
      <c r="Q1258" s="1"/>
      <c r="R1258" s="25"/>
    </row>
    <row r="1259" spans="1:18" ht="12.75" customHeight="1" x14ac:dyDescent="0.25">
      <c r="A1259" s="31"/>
      <c r="B1259" s="25"/>
      <c r="C1259" s="92"/>
      <c r="D1259" s="92"/>
      <c r="E1259" s="92"/>
      <c r="F1259" s="92"/>
      <c r="G1259" s="92"/>
      <c r="H1259" s="92"/>
      <c r="I1259" s="92"/>
      <c r="J1259" s="93"/>
      <c r="K1259" s="94"/>
      <c r="L1259" s="94"/>
      <c r="M1259" s="94"/>
      <c r="N1259" s="1"/>
      <c r="O1259" s="25"/>
      <c r="P1259" s="26"/>
      <c r="Q1259" s="1"/>
      <c r="R1259" s="25"/>
    </row>
    <row r="1260" spans="1:18" ht="12.75" customHeight="1" x14ac:dyDescent="0.25">
      <c r="A1260" s="31"/>
      <c r="B1260" s="25"/>
      <c r="C1260" s="92"/>
      <c r="D1260" s="92"/>
      <c r="E1260" s="92"/>
      <c r="F1260" s="92"/>
      <c r="G1260" s="92"/>
      <c r="H1260" s="92"/>
      <c r="I1260" s="92"/>
      <c r="J1260" s="93"/>
      <c r="K1260" s="94"/>
      <c r="L1260" s="94"/>
      <c r="M1260" s="94"/>
      <c r="N1260" s="1"/>
      <c r="O1260" s="25"/>
      <c r="P1260" s="26"/>
      <c r="Q1260" s="1"/>
      <c r="R1260" s="25"/>
    </row>
    <row r="1261" spans="1:18" ht="12.75" customHeight="1" x14ac:dyDescent="0.25">
      <c r="A1261" s="31"/>
      <c r="B1261" s="25"/>
      <c r="C1261" s="92"/>
      <c r="D1261" s="92"/>
      <c r="E1261" s="92"/>
      <c r="F1261" s="92"/>
      <c r="G1261" s="92"/>
      <c r="H1261" s="92"/>
      <c r="I1261" s="92"/>
      <c r="J1261" s="93"/>
      <c r="K1261" s="94"/>
      <c r="L1261" s="94"/>
      <c r="M1261" s="94"/>
      <c r="N1261" s="1"/>
      <c r="O1261" s="25"/>
      <c r="P1261" s="26"/>
      <c r="Q1261" s="1"/>
      <c r="R1261" s="25"/>
    </row>
    <row r="1262" spans="1:18" ht="12.75" customHeight="1" x14ac:dyDescent="0.25">
      <c r="A1262" s="31"/>
      <c r="B1262" s="25"/>
      <c r="C1262" s="92"/>
      <c r="D1262" s="92"/>
      <c r="E1262" s="92"/>
      <c r="F1262" s="92"/>
      <c r="G1262" s="92"/>
      <c r="H1262" s="92"/>
      <c r="I1262" s="92"/>
      <c r="J1262" s="93"/>
      <c r="K1262" s="94"/>
      <c r="L1262" s="94"/>
      <c r="M1262" s="94"/>
      <c r="N1262" s="1"/>
      <c r="O1262" s="25"/>
      <c r="P1262" s="26"/>
      <c r="Q1262" s="1"/>
      <c r="R1262" s="25"/>
    </row>
    <row r="1263" spans="1:18" ht="12.75" customHeight="1" x14ac:dyDescent="0.25">
      <c r="A1263" s="31"/>
      <c r="B1263" s="25"/>
      <c r="C1263" s="92"/>
      <c r="D1263" s="92"/>
      <c r="E1263" s="92"/>
      <c r="F1263" s="92"/>
      <c r="G1263" s="92"/>
      <c r="H1263" s="92"/>
      <c r="I1263" s="92"/>
      <c r="J1263" s="93"/>
      <c r="K1263" s="94"/>
      <c r="L1263" s="94"/>
      <c r="M1263" s="94"/>
      <c r="N1263" s="1"/>
      <c r="O1263" s="25"/>
      <c r="P1263" s="26"/>
      <c r="Q1263" s="1"/>
      <c r="R1263" s="25"/>
    </row>
    <row r="1264" spans="1:18" ht="12.75" customHeight="1" x14ac:dyDescent="0.25">
      <c r="A1264" s="31"/>
      <c r="B1264" s="25"/>
      <c r="C1264" s="92"/>
      <c r="D1264" s="92"/>
      <c r="E1264" s="92"/>
      <c r="F1264" s="92"/>
      <c r="G1264" s="92"/>
      <c r="H1264" s="92"/>
      <c r="I1264" s="92"/>
      <c r="J1264" s="93"/>
      <c r="K1264" s="94"/>
      <c r="L1264" s="94"/>
      <c r="M1264" s="94"/>
      <c r="N1264" s="1"/>
      <c r="O1264" s="25"/>
      <c r="P1264" s="26"/>
      <c r="Q1264" s="1"/>
      <c r="R1264" s="25"/>
    </row>
    <row r="1265" spans="1:18" ht="12.75" customHeight="1" x14ac:dyDescent="0.25">
      <c r="A1265" s="31"/>
      <c r="B1265" s="25"/>
      <c r="C1265" s="92"/>
      <c r="D1265" s="92"/>
      <c r="E1265" s="92"/>
      <c r="F1265" s="92"/>
      <c r="G1265" s="92"/>
      <c r="H1265" s="92"/>
      <c r="I1265" s="92"/>
      <c r="J1265" s="93"/>
      <c r="K1265" s="94"/>
      <c r="L1265" s="94"/>
      <c r="M1265" s="94"/>
      <c r="N1265" s="1"/>
      <c r="O1265" s="25"/>
      <c r="P1265" s="26"/>
      <c r="Q1265" s="1"/>
      <c r="R1265" s="25"/>
    </row>
    <row r="1266" spans="1:18" ht="12.75" customHeight="1" x14ac:dyDescent="0.25">
      <c r="A1266" s="31"/>
      <c r="B1266" s="25"/>
      <c r="C1266" s="92"/>
      <c r="D1266" s="92"/>
      <c r="E1266" s="92"/>
      <c r="F1266" s="92"/>
      <c r="G1266" s="92"/>
      <c r="H1266" s="92"/>
      <c r="I1266" s="92"/>
      <c r="J1266" s="93"/>
      <c r="K1266" s="94"/>
      <c r="L1266" s="94"/>
      <c r="M1266" s="94"/>
      <c r="N1266" s="1"/>
      <c r="O1266" s="25"/>
      <c r="P1266" s="26"/>
      <c r="Q1266" s="1"/>
      <c r="R1266" s="25"/>
    </row>
    <row r="1267" spans="1:18" ht="12.75" customHeight="1" x14ac:dyDescent="0.25">
      <c r="A1267" s="31"/>
      <c r="B1267" s="25"/>
      <c r="C1267" s="92"/>
      <c r="D1267" s="92"/>
      <c r="E1267" s="92"/>
      <c r="F1267" s="92"/>
      <c r="G1267" s="92"/>
      <c r="H1267" s="92"/>
      <c r="I1267" s="92"/>
      <c r="J1267" s="93"/>
      <c r="K1267" s="94"/>
      <c r="L1267" s="94"/>
      <c r="M1267" s="94"/>
      <c r="N1267" s="1"/>
      <c r="O1267" s="25"/>
      <c r="P1267" s="26"/>
      <c r="Q1267" s="1"/>
      <c r="R1267" s="25"/>
    </row>
    <row r="1268" spans="1:18" ht="12.75" customHeight="1" x14ac:dyDescent="0.25">
      <c r="A1268" s="31"/>
      <c r="B1268" s="25"/>
      <c r="C1268" s="92"/>
      <c r="D1268" s="92"/>
      <c r="E1268" s="92"/>
      <c r="F1268" s="92"/>
      <c r="G1268" s="92"/>
      <c r="H1268" s="92"/>
      <c r="I1268" s="92"/>
      <c r="J1268" s="93"/>
      <c r="K1268" s="94"/>
      <c r="L1268" s="94"/>
      <c r="M1268" s="94"/>
      <c r="N1268" s="1"/>
      <c r="O1268" s="25"/>
      <c r="P1268" s="26"/>
      <c r="Q1268" s="1"/>
      <c r="R1268" s="25"/>
    </row>
    <row r="1269" spans="1:18" ht="12.75" customHeight="1" x14ac:dyDescent="0.25">
      <c r="A1269" s="31"/>
      <c r="B1269" s="25"/>
      <c r="C1269" s="92"/>
      <c r="D1269" s="92"/>
      <c r="E1269" s="92"/>
      <c r="F1269" s="92"/>
      <c r="G1269" s="92"/>
      <c r="H1269" s="92"/>
      <c r="I1269" s="92"/>
      <c r="J1269" s="93"/>
      <c r="K1269" s="94"/>
      <c r="L1269" s="94"/>
      <c r="M1269" s="94"/>
      <c r="N1269" s="1"/>
      <c r="O1269" s="25"/>
      <c r="P1269" s="26"/>
      <c r="Q1269" s="1"/>
      <c r="R1269" s="25"/>
    </row>
    <row r="1270" spans="1:18" ht="12.75" customHeight="1" x14ac:dyDescent="0.25">
      <c r="A1270" s="31"/>
      <c r="B1270" s="25"/>
      <c r="C1270" s="92"/>
      <c r="D1270" s="92"/>
      <c r="E1270" s="92"/>
      <c r="F1270" s="92"/>
      <c r="G1270" s="92"/>
      <c r="H1270" s="92"/>
      <c r="I1270" s="92"/>
      <c r="J1270" s="93"/>
      <c r="K1270" s="94"/>
      <c r="L1270" s="94"/>
      <c r="M1270" s="94"/>
      <c r="N1270" s="1"/>
      <c r="O1270" s="25"/>
      <c r="P1270" s="26"/>
      <c r="Q1270" s="1"/>
      <c r="R1270" s="25"/>
    </row>
    <row r="1271" spans="1:18" ht="12.75" customHeight="1" x14ac:dyDescent="0.25">
      <c r="A1271" s="31"/>
      <c r="B1271" s="25"/>
      <c r="C1271" s="92"/>
      <c r="D1271" s="92"/>
      <c r="E1271" s="92"/>
      <c r="F1271" s="92"/>
      <c r="G1271" s="92"/>
      <c r="H1271" s="92"/>
      <c r="I1271" s="92"/>
      <c r="J1271" s="93"/>
      <c r="K1271" s="94"/>
      <c r="L1271" s="94"/>
      <c r="M1271" s="94"/>
      <c r="N1271" s="1"/>
      <c r="O1271" s="25"/>
      <c r="P1271" s="26"/>
      <c r="Q1271" s="1"/>
      <c r="R1271" s="25"/>
    </row>
    <row r="1272" spans="1:18" ht="12.75" customHeight="1" x14ac:dyDescent="0.25">
      <c r="A1272" s="31"/>
      <c r="B1272" s="25"/>
      <c r="C1272" s="92"/>
      <c r="D1272" s="92"/>
      <c r="E1272" s="92"/>
      <c r="F1272" s="92"/>
      <c r="G1272" s="92"/>
      <c r="H1272" s="92"/>
      <c r="I1272" s="92"/>
      <c r="J1272" s="93"/>
      <c r="K1272" s="94"/>
      <c r="L1272" s="94"/>
      <c r="M1272" s="94"/>
      <c r="N1272" s="1"/>
      <c r="O1272" s="25"/>
      <c r="P1272" s="26"/>
      <c r="Q1272" s="1"/>
      <c r="R1272" s="25"/>
    </row>
    <row r="1273" spans="1:18" ht="12.75" customHeight="1" x14ac:dyDescent="0.25">
      <c r="A1273" s="31"/>
      <c r="B1273" s="25"/>
      <c r="C1273" s="92"/>
      <c r="D1273" s="92"/>
      <c r="E1273" s="92"/>
      <c r="F1273" s="92"/>
      <c r="G1273" s="92"/>
      <c r="H1273" s="92"/>
      <c r="I1273" s="92"/>
      <c r="J1273" s="93"/>
      <c r="K1273" s="94"/>
      <c r="L1273" s="94"/>
      <c r="M1273" s="94"/>
      <c r="N1273" s="1"/>
      <c r="O1273" s="25"/>
      <c r="P1273" s="26"/>
      <c r="Q1273" s="1"/>
      <c r="R1273" s="25"/>
    </row>
    <row r="1274" spans="1:18" ht="12.75" customHeight="1" x14ac:dyDescent="0.25">
      <c r="A1274" s="31"/>
      <c r="B1274" s="25"/>
      <c r="C1274" s="92"/>
      <c r="D1274" s="92"/>
      <c r="E1274" s="92"/>
      <c r="F1274" s="92"/>
      <c r="G1274" s="92"/>
      <c r="H1274" s="92"/>
      <c r="I1274" s="92"/>
      <c r="J1274" s="93"/>
      <c r="K1274" s="94"/>
      <c r="L1274" s="94"/>
      <c r="M1274" s="94"/>
      <c r="N1274" s="1"/>
      <c r="O1274" s="25"/>
      <c r="P1274" s="26"/>
      <c r="Q1274" s="1"/>
      <c r="R1274" s="25"/>
    </row>
    <row r="1275" spans="1:18" ht="12.75" customHeight="1" x14ac:dyDescent="0.25">
      <c r="A1275" s="31"/>
      <c r="B1275" s="25"/>
      <c r="C1275" s="92"/>
      <c r="D1275" s="92"/>
      <c r="E1275" s="92"/>
      <c r="F1275" s="92"/>
      <c r="G1275" s="92"/>
      <c r="H1275" s="92"/>
      <c r="I1275" s="92"/>
      <c r="J1275" s="93"/>
      <c r="K1275" s="94"/>
      <c r="L1275" s="94"/>
      <c r="M1275" s="94"/>
      <c r="N1275" s="1"/>
      <c r="O1275" s="25"/>
      <c r="P1275" s="26"/>
      <c r="Q1275" s="1"/>
      <c r="R1275" s="25"/>
    </row>
    <row r="1276" spans="1:18" ht="12.75" customHeight="1" x14ac:dyDescent="0.25">
      <c r="A1276" s="31"/>
      <c r="B1276" s="25"/>
      <c r="C1276" s="92"/>
      <c r="D1276" s="92"/>
      <c r="E1276" s="92"/>
      <c r="F1276" s="92"/>
      <c r="G1276" s="92"/>
      <c r="H1276" s="92"/>
      <c r="I1276" s="92"/>
      <c r="J1276" s="93"/>
      <c r="K1276" s="94"/>
      <c r="L1276" s="94"/>
      <c r="M1276" s="94"/>
      <c r="N1276" s="1"/>
      <c r="O1276" s="25"/>
      <c r="P1276" s="26"/>
      <c r="Q1276" s="1"/>
      <c r="R1276" s="25"/>
    </row>
    <row r="1277" spans="1:18" ht="12.75" customHeight="1" x14ac:dyDescent="0.25">
      <c r="A1277" s="31"/>
      <c r="B1277" s="25"/>
      <c r="C1277" s="92"/>
      <c r="D1277" s="92"/>
      <c r="E1277" s="92"/>
      <c r="F1277" s="92"/>
      <c r="G1277" s="92"/>
      <c r="H1277" s="92"/>
      <c r="I1277" s="92"/>
      <c r="J1277" s="93"/>
      <c r="K1277" s="94"/>
      <c r="L1277" s="94"/>
      <c r="M1277" s="94"/>
      <c r="N1277" s="1"/>
      <c r="O1277" s="25"/>
      <c r="P1277" s="26"/>
      <c r="Q1277" s="1"/>
      <c r="R1277" s="25"/>
    </row>
    <row r="1278" spans="1:18" ht="12.75" customHeight="1" x14ac:dyDescent="0.25">
      <c r="A1278" s="31"/>
      <c r="B1278" s="25"/>
      <c r="C1278" s="92"/>
      <c r="D1278" s="92"/>
      <c r="E1278" s="92"/>
      <c r="F1278" s="92"/>
      <c r="G1278" s="92"/>
      <c r="H1278" s="92"/>
      <c r="I1278" s="92"/>
      <c r="J1278" s="93"/>
      <c r="K1278" s="94"/>
      <c r="L1278" s="94"/>
      <c r="M1278" s="94"/>
      <c r="N1278" s="1"/>
      <c r="O1278" s="25"/>
      <c r="P1278" s="26"/>
      <c r="Q1278" s="1"/>
      <c r="R1278" s="25"/>
    </row>
    <row r="1279" spans="1:18" ht="12.75" customHeight="1" x14ac:dyDescent="0.25">
      <c r="A1279" s="31"/>
      <c r="B1279" s="25"/>
      <c r="C1279" s="92"/>
      <c r="D1279" s="92"/>
      <c r="E1279" s="92"/>
      <c r="F1279" s="92"/>
      <c r="G1279" s="92"/>
      <c r="H1279" s="92"/>
      <c r="I1279" s="92"/>
      <c r="J1279" s="93"/>
      <c r="K1279" s="94"/>
      <c r="L1279" s="94"/>
      <c r="M1279" s="94"/>
      <c r="N1279" s="1"/>
      <c r="O1279" s="25"/>
      <c r="P1279" s="26"/>
      <c r="Q1279" s="1"/>
      <c r="R1279" s="25"/>
    </row>
    <row r="1280" spans="1:18" ht="12.75" customHeight="1" x14ac:dyDescent="0.25">
      <c r="A1280" s="31"/>
      <c r="B1280" s="25"/>
      <c r="C1280" s="92"/>
      <c r="D1280" s="92"/>
      <c r="E1280" s="92"/>
      <c r="F1280" s="92"/>
      <c r="G1280" s="92"/>
      <c r="H1280" s="92"/>
      <c r="I1280" s="92"/>
      <c r="J1280" s="93"/>
      <c r="K1280" s="94"/>
      <c r="L1280" s="94"/>
      <c r="M1280" s="94"/>
      <c r="N1280" s="1"/>
      <c r="O1280" s="25"/>
      <c r="P1280" s="26"/>
      <c r="Q1280" s="1"/>
      <c r="R1280" s="25"/>
    </row>
    <row r="1281" spans="1:18" ht="12.75" customHeight="1" x14ac:dyDescent="0.25">
      <c r="A1281" s="31"/>
      <c r="B1281" s="25"/>
      <c r="C1281" s="92"/>
      <c r="D1281" s="92"/>
      <c r="E1281" s="92"/>
      <c r="F1281" s="92"/>
      <c r="G1281" s="92"/>
      <c r="H1281" s="92"/>
      <c r="I1281" s="92"/>
      <c r="J1281" s="93"/>
      <c r="K1281" s="94"/>
      <c r="L1281" s="94"/>
      <c r="M1281" s="94"/>
      <c r="N1281" s="1"/>
      <c r="O1281" s="25"/>
      <c r="P1281" s="26"/>
      <c r="Q1281" s="1"/>
      <c r="R1281" s="25"/>
    </row>
    <row r="1282" spans="1:18" ht="12.75" customHeight="1" x14ac:dyDescent="0.25">
      <c r="A1282" s="31"/>
      <c r="B1282" s="25"/>
      <c r="C1282" s="92"/>
      <c r="D1282" s="92"/>
      <c r="E1282" s="92"/>
      <c r="F1282" s="92"/>
      <c r="G1282" s="92"/>
      <c r="H1282" s="92"/>
      <c r="I1282" s="92"/>
      <c r="J1282" s="93"/>
      <c r="K1282" s="94"/>
      <c r="L1282" s="94"/>
      <c r="M1282" s="94"/>
      <c r="N1282" s="1"/>
      <c r="O1282" s="25"/>
      <c r="P1282" s="26"/>
      <c r="Q1282" s="1"/>
      <c r="R1282" s="25"/>
    </row>
    <row r="1283" spans="1:18" ht="12.75" customHeight="1" x14ac:dyDescent="0.25">
      <c r="A1283" s="31"/>
      <c r="B1283" s="25"/>
      <c r="C1283" s="92"/>
      <c r="D1283" s="92"/>
      <c r="E1283" s="92"/>
      <c r="F1283" s="92"/>
      <c r="G1283" s="92"/>
      <c r="H1283" s="92"/>
      <c r="I1283" s="92"/>
      <c r="J1283" s="93"/>
      <c r="K1283" s="94"/>
      <c r="L1283" s="94"/>
      <c r="M1283" s="94"/>
      <c r="N1283" s="1"/>
      <c r="O1283" s="25"/>
      <c r="P1283" s="26"/>
      <c r="Q1283" s="1"/>
      <c r="R1283" s="25"/>
    </row>
    <row r="1284" spans="1:18" ht="12.75" customHeight="1" x14ac:dyDescent="0.25">
      <c r="A1284" s="31"/>
      <c r="B1284" s="25"/>
      <c r="C1284" s="92"/>
      <c r="D1284" s="92"/>
      <c r="E1284" s="92"/>
      <c r="F1284" s="92"/>
      <c r="G1284" s="92"/>
      <c r="H1284" s="92"/>
      <c r="I1284" s="92"/>
      <c r="J1284" s="93"/>
      <c r="K1284" s="94"/>
      <c r="L1284" s="94"/>
      <c r="M1284" s="94"/>
      <c r="N1284" s="1"/>
      <c r="O1284" s="25"/>
      <c r="P1284" s="26"/>
      <c r="Q1284" s="1"/>
      <c r="R1284" s="25"/>
    </row>
    <row r="1285" spans="1:18" ht="12.75" customHeight="1" x14ac:dyDescent="0.25">
      <c r="A1285" s="31"/>
      <c r="B1285" s="25"/>
      <c r="C1285" s="92"/>
      <c r="D1285" s="92"/>
      <c r="E1285" s="92"/>
      <c r="F1285" s="92"/>
      <c r="G1285" s="92"/>
      <c r="H1285" s="92"/>
      <c r="I1285" s="92"/>
      <c r="J1285" s="93"/>
      <c r="K1285" s="94"/>
      <c r="L1285" s="94"/>
      <c r="M1285" s="94"/>
      <c r="N1285" s="1"/>
      <c r="O1285" s="25"/>
      <c r="P1285" s="26"/>
      <c r="Q1285" s="1"/>
      <c r="R1285" s="25"/>
    </row>
    <row r="1286" spans="1:18" ht="12.75" customHeight="1" x14ac:dyDescent="0.25">
      <c r="A1286" s="31"/>
      <c r="B1286" s="25"/>
      <c r="C1286" s="92"/>
      <c r="D1286" s="92"/>
      <c r="E1286" s="92"/>
      <c r="F1286" s="92"/>
      <c r="G1286" s="92"/>
      <c r="H1286" s="92"/>
      <c r="I1286" s="92"/>
      <c r="J1286" s="93"/>
      <c r="K1286" s="94"/>
      <c r="L1286" s="94"/>
      <c r="M1286" s="94"/>
      <c r="N1286" s="1"/>
      <c r="O1286" s="25"/>
      <c r="P1286" s="26"/>
      <c r="Q1286" s="1"/>
      <c r="R1286" s="25"/>
    </row>
    <row r="1287" spans="1:18" ht="12.75" customHeight="1" x14ac:dyDescent="0.25">
      <c r="A1287" s="31"/>
      <c r="B1287" s="25"/>
      <c r="C1287" s="92"/>
      <c r="D1287" s="92"/>
      <c r="E1287" s="92"/>
      <c r="F1287" s="92"/>
      <c r="G1287" s="92"/>
      <c r="H1287" s="92"/>
      <c r="I1287" s="92"/>
      <c r="J1287" s="93"/>
      <c r="K1287" s="94"/>
      <c r="L1287" s="94"/>
      <c r="M1287" s="94"/>
      <c r="N1287" s="1"/>
      <c r="O1287" s="25"/>
      <c r="P1287" s="26"/>
      <c r="Q1287" s="1"/>
      <c r="R1287" s="25"/>
    </row>
    <row r="1288" spans="1:18" ht="12.75" customHeight="1" x14ac:dyDescent="0.25">
      <c r="A1288" s="31"/>
      <c r="B1288" s="25"/>
      <c r="C1288" s="92"/>
      <c r="D1288" s="92"/>
      <c r="E1288" s="92"/>
      <c r="F1288" s="92"/>
      <c r="G1288" s="92"/>
      <c r="H1288" s="92"/>
      <c r="I1288" s="92"/>
      <c r="J1288" s="93"/>
      <c r="K1288" s="94"/>
      <c r="L1288" s="94"/>
      <c r="M1288" s="94"/>
      <c r="N1288" s="1"/>
      <c r="O1288" s="25"/>
      <c r="P1288" s="26"/>
      <c r="Q1288" s="1"/>
      <c r="R1288" s="25"/>
    </row>
    <row r="1289" spans="1:18" ht="12.75" customHeight="1" x14ac:dyDescent="0.25">
      <c r="A1289" s="31"/>
      <c r="B1289" s="25"/>
      <c r="C1289" s="92"/>
      <c r="D1289" s="92"/>
      <c r="E1289" s="92"/>
      <c r="F1289" s="92"/>
      <c r="G1289" s="92"/>
      <c r="H1289" s="92"/>
      <c r="I1289" s="92"/>
      <c r="J1289" s="93"/>
      <c r="K1289" s="94"/>
      <c r="L1289" s="94"/>
      <c r="M1289" s="94"/>
      <c r="N1289" s="1"/>
      <c r="O1289" s="25"/>
      <c r="P1289" s="26"/>
      <c r="Q1289" s="1"/>
      <c r="R1289" s="25"/>
    </row>
    <row r="1290" spans="1:18" ht="12.75" customHeight="1" x14ac:dyDescent="0.25">
      <c r="A1290" s="31"/>
      <c r="B1290" s="25"/>
      <c r="C1290" s="92"/>
      <c r="D1290" s="92"/>
      <c r="E1290" s="92"/>
      <c r="F1290" s="92"/>
      <c r="G1290" s="92"/>
      <c r="H1290" s="92"/>
      <c r="I1290" s="92"/>
      <c r="J1290" s="93"/>
      <c r="K1290" s="94"/>
      <c r="L1290" s="94"/>
      <c r="M1290" s="94"/>
      <c r="N1290" s="1"/>
      <c r="O1290" s="25"/>
      <c r="P1290" s="26"/>
      <c r="Q1290" s="1"/>
      <c r="R1290" s="25"/>
    </row>
    <row r="1291" spans="1:18" ht="12.75" customHeight="1" x14ac:dyDescent="0.25">
      <c r="A1291" s="31"/>
      <c r="B1291" s="25"/>
      <c r="C1291" s="92"/>
      <c r="D1291" s="92"/>
      <c r="E1291" s="92"/>
      <c r="F1291" s="92"/>
      <c r="G1291" s="92"/>
      <c r="H1291" s="92"/>
      <c r="I1291" s="92"/>
      <c r="J1291" s="93"/>
      <c r="K1291" s="94"/>
      <c r="L1291" s="94"/>
      <c r="M1291" s="94"/>
      <c r="N1291" s="1"/>
      <c r="O1291" s="25"/>
      <c r="P1291" s="26"/>
      <c r="Q1291" s="1"/>
      <c r="R1291" s="25"/>
    </row>
    <row r="1292" spans="1:18" ht="12.75" customHeight="1" x14ac:dyDescent="0.25">
      <c r="A1292" s="31"/>
      <c r="B1292" s="25"/>
      <c r="C1292" s="92"/>
      <c r="D1292" s="92"/>
      <c r="E1292" s="92"/>
      <c r="F1292" s="92"/>
      <c r="G1292" s="92"/>
      <c r="H1292" s="92"/>
      <c r="I1292" s="92"/>
      <c r="J1292" s="93"/>
      <c r="K1292" s="94"/>
      <c r="L1292" s="94"/>
      <c r="M1292" s="94"/>
      <c r="N1292" s="1"/>
      <c r="O1292" s="25"/>
      <c r="P1292" s="26"/>
      <c r="Q1292" s="1"/>
      <c r="R1292" s="25"/>
    </row>
    <row r="1293" spans="1:18" ht="12.75" customHeight="1" x14ac:dyDescent="0.25">
      <c r="A1293" s="31"/>
      <c r="B1293" s="25"/>
      <c r="C1293" s="92"/>
      <c r="D1293" s="92"/>
      <c r="E1293" s="92"/>
      <c r="F1293" s="92"/>
      <c r="G1293" s="92"/>
      <c r="H1293" s="92"/>
      <c r="I1293" s="92"/>
      <c r="J1293" s="93"/>
      <c r="K1293" s="94"/>
      <c r="L1293" s="94"/>
      <c r="M1293" s="94"/>
      <c r="N1293" s="1"/>
      <c r="O1293" s="25"/>
      <c r="P1293" s="26"/>
      <c r="Q1293" s="1"/>
      <c r="R1293" s="25"/>
    </row>
    <row r="1294" spans="1:18" ht="12.75" customHeight="1" x14ac:dyDescent="0.25">
      <c r="A1294" s="31"/>
      <c r="B1294" s="25"/>
      <c r="C1294" s="92"/>
      <c r="D1294" s="92"/>
      <c r="E1294" s="92"/>
      <c r="F1294" s="92"/>
      <c r="G1294" s="92"/>
      <c r="H1294" s="92"/>
      <c r="I1294" s="92"/>
      <c r="J1294" s="93"/>
      <c r="K1294" s="94"/>
      <c r="L1294" s="94"/>
      <c r="M1294" s="94"/>
      <c r="N1294" s="1"/>
      <c r="O1294" s="25"/>
      <c r="P1294" s="26"/>
      <c r="Q1294" s="1"/>
      <c r="R1294" s="25"/>
    </row>
    <row r="1295" spans="1:18" ht="12.75" customHeight="1" x14ac:dyDescent="0.25">
      <c r="A1295" s="31"/>
      <c r="B1295" s="25"/>
      <c r="C1295" s="92"/>
      <c r="D1295" s="92"/>
      <c r="E1295" s="92"/>
      <c r="F1295" s="92"/>
      <c r="G1295" s="92"/>
      <c r="H1295" s="92"/>
      <c r="I1295" s="92"/>
      <c r="J1295" s="93"/>
      <c r="K1295" s="94"/>
      <c r="L1295" s="94"/>
      <c r="M1295" s="94"/>
      <c r="N1295" s="1"/>
      <c r="O1295" s="25"/>
      <c r="P1295" s="26"/>
      <c r="Q1295" s="1"/>
      <c r="R1295" s="25"/>
    </row>
    <row r="1296" spans="1:18" ht="12.75" customHeight="1" x14ac:dyDescent="0.25">
      <c r="A1296" s="31"/>
      <c r="B1296" s="25"/>
      <c r="C1296" s="92"/>
      <c r="D1296" s="92"/>
      <c r="E1296" s="92"/>
      <c r="F1296" s="92"/>
      <c r="G1296" s="92"/>
      <c r="H1296" s="92"/>
      <c r="I1296" s="92"/>
      <c r="J1296" s="93"/>
      <c r="K1296" s="94"/>
      <c r="L1296" s="94"/>
      <c r="M1296" s="94"/>
      <c r="N1296" s="1"/>
      <c r="O1296" s="25"/>
      <c r="P1296" s="26"/>
      <c r="Q1296" s="1"/>
      <c r="R1296" s="25"/>
    </row>
    <row r="1297" spans="1:18" ht="12.75" customHeight="1" x14ac:dyDescent="0.25">
      <c r="A1297" s="31"/>
      <c r="B1297" s="25"/>
      <c r="C1297" s="92"/>
      <c r="D1297" s="92"/>
      <c r="E1297" s="92"/>
      <c r="F1297" s="92"/>
      <c r="G1297" s="92"/>
      <c r="H1297" s="92"/>
      <c r="I1297" s="92"/>
      <c r="J1297" s="93"/>
      <c r="K1297" s="94"/>
      <c r="L1297" s="94"/>
      <c r="M1297" s="94"/>
      <c r="N1297" s="1"/>
      <c r="O1297" s="25"/>
      <c r="P1297" s="26"/>
      <c r="Q1297" s="1"/>
      <c r="R1297" s="25"/>
    </row>
    <row r="1298" spans="1:18" ht="12.75" customHeight="1" x14ac:dyDescent="0.25">
      <c r="A1298" s="31"/>
      <c r="B1298" s="25"/>
      <c r="C1298" s="92"/>
      <c r="D1298" s="92"/>
      <c r="E1298" s="92"/>
      <c r="F1298" s="92"/>
      <c r="G1298" s="92"/>
      <c r="H1298" s="92"/>
      <c r="I1298" s="92"/>
      <c r="J1298" s="93"/>
      <c r="K1298" s="94"/>
      <c r="L1298" s="94"/>
      <c r="M1298" s="94"/>
      <c r="N1298" s="1"/>
      <c r="O1298" s="25"/>
      <c r="P1298" s="26"/>
      <c r="Q1298" s="1"/>
      <c r="R1298" s="25"/>
    </row>
    <row r="1299" spans="1:18" ht="12.75" customHeight="1" x14ac:dyDescent="0.25">
      <c r="A1299" s="31"/>
      <c r="B1299" s="25"/>
      <c r="C1299" s="92"/>
      <c r="D1299" s="92"/>
      <c r="E1299" s="92"/>
      <c r="F1299" s="92"/>
      <c r="G1299" s="92"/>
      <c r="H1299" s="92"/>
      <c r="I1299" s="92"/>
      <c r="J1299" s="93"/>
      <c r="K1299" s="94"/>
      <c r="L1299" s="94"/>
      <c r="M1299" s="94"/>
      <c r="N1299" s="1"/>
      <c r="O1299" s="25"/>
      <c r="P1299" s="26"/>
      <c r="Q1299" s="1"/>
      <c r="R1299" s="25"/>
    </row>
    <row r="1300" spans="1:18" ht="12.75" customHeight="1" x14ac:dyDescent="0.25">
      <c r="A1300" s="31"/>
      <c r="B1300" s="25"/>
      <c r="C1300" s="92"/>
      <c r="D1300" s="92"/>
      <c r="E1300" s="92"/>
      <c r="F1300" s="92"/>
      <c r="G1300" s="92"/>
      <c r="H1300" s="92"/>
      <c r="I1300" s="92"/>
      <c r="J1300" s="93"/>
      <c r="K1300" s="94"/>
      <c r="L1300" s="94"/>
      <c r="M1300" s="94"/>
      <c r="N1300" s="1"/>
      <c r="O1300" s="25"/>
      <c r="P1300" s="26"/>
      <c r="Q1300" s="1"/>
      <c r="R1300" s="25"/>
    </row>
    <row r="1301" spans="1:18" ht="12.75" customHeight="1" x14ac:dyDescent="0.25">
      <c r="A1301" s="31"/>
      <c r="B1301" s="25"/>
      <c r="C1301" s="92"/>
      <c r="D1301" s="92"/>
      <c r="E1301" s="92"/>
      <c r="F1301" s="92"/>
      <c r="G1301" s="92"/>
      <c r="H1301" s="92"/>
      <c r="I1301" s="92"/>
      <c r="J1301" s="93"/>
      <c r="K1301" s="94"/>
      <c r="L1301" s="94"/>
      <c r="M1301" s="94"/>
      <c r="N1301" s="1"/>
      <c r="O1301" s="25"/>
      <c r="P1301" s="26"/>
      <c r="Q1301" s="1"/>
      <c r="R1301" s="25"/>
    </row>
    <row r="1302" spans="1:18" ht="12.75" customHeight="1" x14ac:dyDescent="0.25">
      <c r="A1302" s="31"/>
      <c r="B1302" s="25"/>
      <c r="C1302" s="92"/>
      <c r="D1302" s="92"/>
      <c r="E1302" s="92"/>
      <c r="F1302" s="92"/>
      <c r="G1302" s="92"/>
      <c r="H1302" s="92"/>
      <c r="I1302" s="92"/>
      <c r="J1302" s="93"/>
      <c r="K1302" s="94"/>
      <c r="L1302" s="94"/>
      <c r="M1302" s="94"/>
      <c r="N1302" s="1"/>
      <c r="O1302" s="25"/>
      <c r="P1302" s="26"/>
      <c r="Q1302" s="1"/>
      <c r="R1302" s="25"/>
    </row>
    <row r="1303" spans="1:18" ht="12.75" customHeight="1" x14ac:dyDescent="0.25">
      <c r="A1303" s="31"/>
      <c r="B1303" s="25"/>
      <c r="C1303" s="92"/>
      <c r="D1303" s="92"/>
      <c r="E1303" s="92"/>
      <c r="F1303" s="92"/>
      <c r="G1303" s="92"/>
      <c r="H1303" s="92"/>
      <c r="I1303" s="92"/>
      <c r="J1303" s="93"/>
      <c r="K1303" s="94"/>
      <c r="L1303" s="94"/>
      <c r="M1303" s="94"/>
      <c r="N1303" s="1"/>
      <c r="O1303" s="25"/>
      <c r="P1303" s="26"/>
      <c r="Q1303" s="1"/>
      <c r="R1303" s="25"/>
    </row>
    <row r="1304" spans="1:18" ht="12.75" customHeight="1" x14ac:dyDescent="0.25">
      <c r="A1304" s="31"/>
      <c r="B1304" s="25"/>
      <c r="C1304" s="92"/>
      <c r="D1304" s="92"/>
      <c r="E1304" s="92"/>
      <c r="F1304" s="92"/>
      <c r="G1304" s="92"/>
      <c r="H1304" s="92"/>
      <c r="I1304" s="92"/>
      <c r="J1304" s="93"/>
      <c r="K1304" s="94"/>
      <c r="L1304" s="94"/>
      <c r="M1304" s="94"/>
      <c r="N1304" s="1"/>
      <c r="O1304" s="25"/>
      <c r="P1304" s="26"/>
      <c r="Q1304" s="1"/>
      <c r="R1304" s="25"/>
    </row>
    <row r="1305" spans="1:18" ht="12.75" customHeight="1" x14ac:dyDescent="0.25">
      <c r="A1305" s="31"/>
      <c r="B1305" s="25"/>
      <c r="C1305" s="92"/>
      <c r="D1305" s="92"/>
      <c r="E1305" s="92"/>
      <c r="F1305" s="92"/>
      <c r="G1305" s="92"/>
      <c r="H1305" s="92"/>
      <c r="I1305" s="92"/>
      <c r="J1305" s="93"/>
      <c r="K1305" s="94"/>
      <c r="L1305" s="94"/>
      <c r="M1305" s="94"/>
      <c r="N1305" s="1"/>
      <c r="O1305" s="25"/>
      <c r="P1305" s="26"/>
      <c r="Q1305" s="1"/>
      <c r="R1305" s="25"/>
    </row>
    <row r="1306" spans="1:18" ht="12.75" customHeight="1" x14ac:dyDescent="0.25">
      <c r="A1306" s="31"/>
      <c r="B1306" s="25"/>
      <c r="C1306" s="92"/>
      <c r="D1306" s="92"/>
      <c r="E1306" s="92"/>
      <c r="F1306" s="92"/>
      <c r="G1306" s="92"/>
      <c r="H1306" s="92"/>
      <c r="I1306" s="92"/>
      <c r="J1306" s="93"/>
      <c r="K1306" s="94"/>
      <c r="L1306" s="94"/>
      <c r="M1306" s="94"/>
      <c r="N1306" s="1"/>
      <c r="O1306" s="25"/>
      <c r="P1306" s="26"/>
      <c r="Q1306" s="1"/>
      <c r="R1306" s="25"/>
    </row>
    <row r="1307" spans="1:18" ht="12.75" customHeight="1" x14ac:dyDescent="0.25">
      <c r="A1307" s="31"/>
      <c r="B1307" s="25"/>
      <c r="C1307" s="92"/>
      <c r="D1307" s="92"/>
      <c r="E1307" s="92"/>
      <c r="F1307" s="92"/>
      <c r="G1307" s="92"/>
      <c r="H1307" s="92"/>
      <c r="I1307" s="92"/>
      <c r="J1307" s="93"/>
      <c r="K1307" s="94"/>
      <c r="L1307" s="94"/>
      <c r="M1307" s="94"/>
      <c r="N1307" s="1"/>
      <c r="O1307" s="25"/>
      <c r="P1307" s="26"/>
      <c r="Q1307" s="1"/>
      <c r="R1307" s="25"/>
    </row>
    <row r="1308" spans="1:18" ht="12.75" customHeight="1" x14ac:dyDescent="0.25">
      <c r="A1308" s="31"/>
      <c r="B1308" s="25"/>
      <c r="C1308" s="92"/>
      <c r="D1308" s="92"/>
      <c r="E1308" s="92"/>
      <c r="F1308" s="92"/>
      <c r="G1308" s="92"/>
      <c r="H1308" s="92"/>
      <c r="I1308" s="92"/>
      <c r="J1308" s="93"/>
      <c r="K1308" s="94"/>
      <c r="L1308" s="94"/>
      <c r="M1308" s="94"/>
      <c r="N1308" s="1"/>
      <c r="O1308" s="25"/>
      <c r="P1308" s="26"/>
      <c r="Q1308" s="1"/>
      <c r="R1308" s="25"/>
    </row>
    <row r="1309" spans="1:18" ht="12.75" customHeight="1" x14ac:dyDescent="0.25">
      <c r="A1309" s="31"/>
      <c r="B1309" s="25"/>
      <c r="C1309" s="92"/>
      <c r="D1309" s="92"/>
      <c r="E1309" s="92"/>
      <c r="F1309" s="92"/>
      <c r="G1309" s="92"/>
      <c r="H1309" s="92"/>
      <c r="I1309" s="92"/>
      <c r="J1309" s="93"/>
      <c r="K1309" s="94"/>
      <c r="L1309" s="94"/>
      <c r="M1309" s="94"/>
      <c r="N1309" s="1"/>
      <c r="O1309" s="25"/>
      <c r="P1309" s="26"/>
      <c r="Q1309" s="1"/>
      <c r="R1309" s="25"/>
    </row>
    <row r="1310" spans="1:18" ht="12.75" customHeight="1" x14ac:dyDescent="0.25">
      <c r="A1310" s="31"/>
      <c r="B1310" s="25"/>
      <c r="C1310" s="92"/>
      <c r="D1310" s="92"/>
      <c r="E1310" s="92"/>
      <c r="F1310" s="92"/>
      <c r="G1310" s="92"/>
      <c r="H1310" s="92"/>
      <c r="I1310" s="92"/>
      <c r="J1310" s="93"/>
      <c r="K1310" s="94"/>
      <c r="L1310" s="94"/>
      <c r="M1310" s="94"/>
      <c r="N1310" s="1"/>
      <c r="O1310" s="25"/>
      <c r="P1310" s="26"/>
      <c r="Q1310" s="1"/>
      <c r="R1310" s="25"/>
    </row>
    <row r="1311" spans="1:18" ht="12.75" customHeight="1" x14ac:dyDescent="0.25">
      <c r="A1311" s="31"/>
      <c r="B1311" s="25"/>
      <c r="C1311" s="92"/>
      <c r="D1311" s="92"/>
      <c r="E1311" s="92"/>
      <c r="F1311" s="92"/>
      <c r="G1311" s="92"/>
      <c r="H1311" s="92"/>
      <c r="I1311" s="92"/>
      <c r="J1311" s="93"/>
      <c r="K1311" s="94"/>
      <c r="L1311" s="94"/>
      <c r="M1311" s="94"/>
      <c r="N1311" s="1"/>
      <c r="O1311" s="25"/>
      <c r="P1311" s="26"/>
      <c r="Q1311" s="1"/>
      <c r="R1311" s="25"/>
    </row>
    <row r="1312" spans="1:18" ht="12.75" customHeight="1" x14ac:dyDescent="0.25">
      <c r="A1312" s="31"/>
      <c r="B1312" s="25"/>
      <c r="C1312" s="92"/>
      <c r="D1312" s="92"/>
      <c r="E1312" s="92"/>
      <c r="F1312" s="92"/>
      <c r="G1312" s="92"/>
      <c r="H1312" s="92"/>
      <c r="I1312" s="92"/>
      <c r="J1312" s="93"/>
      <c r="K1312" s="94"/>
      <c r="L1312" s="94"/>
      <c r="M1312" s="94"/>
      <c r="N1312" s="1"/>
      <c r="O1312" s="25"/>
      <c r="P1312" s="26"/>
      <c r="Q1312" s="1"/>
      <c r="R1312" s="25"/>
    </row>
    <row r="1313" spans="1:18" ht="12.75" customHeight="1" x14ac:dyDescent="0.25">
      <c r="A1313" s="31"/>
      <c r="B1313" s="25"/>
      <c r="C1313" s="92"/>
      <c r="D1313" s="92"/>
      <c r="E1313" s="92"/>
      <c r="F1313" s="92"/>
      <c r="G1313" s="92"/>
      <c r="H1313" s="92"/>
      <c r="I1313" s="92"/>
      <c r="J1313" s="93"/>
      <c r="K1313" s="94"/>
      <c r="L1313" s="94"/>
      <c r="M1313" s="94"/>
      <c r="N1313" s="1"/>
      <c r="O1313" s="25"/>
      <c r="P1313" s="26"/>
      <c r="Q1313" s="1"/>
      <c r="R1313" s="25"/>
    </row>
    <row r="1314" spans="1:18" ht="12.75" customHeight="1" x14ac:dyDescent="0.25">
      <c r="A1314" s="31"/>
      <c r="B1314" s="25"/>
      <c r="C1314" s="92"/>
      <c r="D1314" s="92"/>
      <c r="E1314" s="92"/>
      <c r="F1314" s="92"/>
      <c r="G1314" s="92"/>
      <c r="H1314" s="92"/>
      <c r="I1314" s="92"/>
      <c r="J1314" s="93"/>
      <c r="K1314" s="94"/>
      <c r="L1314" s="94"/>
      <c r="M1314" s="94"/>
      <c r="N1314" s="1"/>
      <c r="O1314" s="25"/>
      <c r="P1314" s="26"/>
      <c r="Q1314" s="1"/>
      <c r="R1314" s="25"/>
    </row>
    <row r="1315" spans="1:18" ht="12.75" customHeight="1" x14ac:dyDescent="0.25">
      <c r="A1315" s="31"/>
      <c r="B1315" s="25"/>
      <c r="C1315" s="92"/>
      <c r="D1315" s="92"/>
      <c r="E1315" s="92"/>
      <c r="F1315" s="92"/>
      <c r="G1315" s="92"/>
      <c r="H1315" s="92"/>
      <c r="I1315" s="92"/>
      <c r="J1315" s="93"/>
      <c r="K1315" s="94"/>
      <c r="L1315" s="94"/>
      <c r="M1315" s="94"/>
      <c r="N1315" s="1"/>
      <c r="O1315" s="25"/>
      <c r="P1315" s="26"/>
      <c r="Q1315" s="1"/>
      <c r="R1315" s="25"/>
    </row>
    <row r="1316" spans="1:18" ht="12.75" customHeight="1" x14ac:dyDescent="0.25">
      <c r="A1316" s="31"/>
      <c r="B1316" s="25"/>
      <c r="C1316" s="92"/>
      <c r="D1316" s="92"/>
      <c r="E1316" s="92"/>
      <c r="F1316" s="92"/>
      <c r="G1316" s="92"/>
      <c r="H1316" s="92"/>
      <c r="I1316" s="92"/>
      <c r="J1316" s="93"/>
      <c r="K1316" s="94"/>
      <c r="L1316" s="94"/>
      <c r="M1316" s="94"/>
      <c r="N1316" s="1"/>
      <c r="O1316" s="25"/>
      <c r="P1316" s="26"/>
      <c r="Q1316" s="1"/>
      <c r="R1316" s="25"/>
    </row>
    <row r="1317" spans="1:18" ht="12.75" customHeight="1" x14ac:dyDescent="0.25">
      <c r="A1317" s="31"/>
      <c r="B1317" s="25"/>
      <c r="C1317" s="92"/>
      <c r="D1317" s="92"/>
      <c r="E1317" s="92"/>
      <c r="F1317" s="92"/>
      <c r="G1317" s="92"/>
      <c r="H1317" s="92"/>
      <c r="I1317" s="92"/>
      <c r="J1317" s="93"/>
      <c r="K1317" s="94"/>
      <c r="L1317" s="94"/>
      <c r="M1317" s="94"/>
      <c r="N1317" s="1"/>
      <c r="O1317" s="25"/>
      <c r="P1317" s="26"/>
      <c r="Q1317" s="1"/>
      <c r="R1317" s="25"/>
    </row>
    <row r="1318" spans="1:18" ht="12.75" customHeight="1" x14ac:dyDescent="0.25">
      <c r="A1318" s="31"/>
      <c r="B1318" s="25"/>
      <c r="C1318" s="92"/>
      <c r="D1318" s="92"/>
      <c r="E1318" s="92"/>
      <c r="F1318" s="92"/>
      <c r="G1318" s="92"/>
      <c r="H1318" s="92"/>
      <c r="I1318" s="92"/>
      <c r="J1318" s="93"/>
      <c r="K1318" s="94"/>
      <c r="L1318" s="94"/>
      <c r="M1318" s="94"/>
      <c r="N1318" s="1"/>
      <c r="O1318" s="25"/>
      <c r="P1318" s="26"/>
      <c r="Q1318" s="1"/>
      <c r="R1318" s="25"/>
    </row>
    <row r="1319" spans="1:18" ht="12.75" customHeight="1" x14ac:dyDescent="0.25">
      <c r="A1319" s="31"/>
      <c r="B1319" s="25"/>
      <c r="C1319" s="92"/>
      <c r="D1319" s="92"/>
      <c r="E1319" s="92"/>
      <c r="F1319" s="92"/>
      <c r="G1319" s="92"/>
      <c r="H1319" s="92"/>
      <c r="I1319" s="92"/>
      <c r="J1319" s="93"/>
      <c r="K1319" s="94"/>
      <c r="L1319" s="94"/>
      <c r="M1319" s="94"/>
      <c r="N1319" s="1"/>
      <c r="O1319" s="25"/>
      <c r="P1319" s="26"/>
      <c r="Q1319" s="1"/>
      <c r="R1319" s="25"/>
    </row>
    <row r="1320" spans="1:18" ht="12.75" customHeight="1" x14ac:dyDescent="0.25">
      <c r="A1320" s="31"/>
      <c r="B1320" s="25"/>
      <c r="C1320" s="92"/>
      <c r="D1320" s="92"/>
      <c r="E1320" s="92"/>
      <c r="F1320" s="92"/>
      <c r="G1320" s="92"/>
      <c r="H1320" s="92"/>
      <c r="I1320" s="92"/>
      <c r="J1320" s="93"/>
      <c r="K1320" s="94"/>
      <c r="L1320" s="94"/>
      <c r="M1320" s="94"/>
      <c r="N1320" s="1"/>
      <c r="O1320" s="25"/>
      <c r="P1320" s="26"/>
      <c r="Q1320" s="1"/>
      <c r="R1320" s="25"/>
    </row>
    <row r="1321" spans="1:18" ht="12.75" customHeight="1" x14ac:dyDescent="0.25">
      <c r="A1321" s="31"/>
      <c r="B1321" s="25"/>
      <c r="C1321" s="92"/>
      <c r="D1321" s="92"/>
      <c r="E1321" s="92"/>
      <c r="F1321" s="92"/>
      <c r="G1321" s="92"/>
      <c r="H1321" s="92"/>
      <c r="I1321" s="92"/>
      <c r="J1321" s="93"/>
      <c r="K1321" s="94"/>
      <c r="L1321" s="94"/>
      <c r="M1321" s="94"/>
      <c r="N1321" s="1"/>
      <c r="O1321" s="25"/>
      <c r="P1321" s="26"/>
      <c r="Q1321" s="1"/>
      <c r="R1321" s="25"/>
    </row>
    <row r="1322" spans="1:18" ht="12.75" customHeight="1" x14ac:dyDescent="0.25">
      <c r="A1322" s="31"/>
      <c r="B1322" s="25"/>
      <c r="C1322" s="92"/>
      <c r="D1322" s="92"/>
      <c r="E1322" s="92"/>
      <c r="F1322" s="92"/>
      <c r="G1322" s="92"/>
      <c r="H1322" s="92"/>
      <c r="I1322" s="92"/>
      <c r="J1322" s="93"/>
      <c r="K1322" s="94"/>
      <c r="L1322" s="94"/>
      <c r="M1322" s="94"/>
      <c r="N1322" s="1"/>
      <c r="O1322" s="25"/>
      <c r="P1322" s="26"/>
      <c r="Q1322" s="1"/>
      <c r="R1322" s="25"/>
    </row>
    <row r="1323" spans="1:18" ht="12.75" customHeight="1" x14ac:dyDescent="0.25">
      <c r="A1323" s="31"/>
      <c r="B1323" s="25"/>
      <c r="C1323" s="92"/>
      <c r="D1323" s="92"/>
      <c r="E1323" s="92"/>
      <c r="F1323" s="92"/>
      <c r="G1323" s="92"/>
      <c r="H1323" s="92"/>
      <c r="I1323" s="92"/>
      <c r="J1323" s="93"/>
      <c r="K1323" s="94"/>
      <c r="L1323" s="94"/>
      <c r="M1323" s="94"/>
      <c r="N1323" s="1"/>
      <c r="O1323" s="25"/>
      <c r="P1323" s="26"/>
      <c r="Q1323" s="1"/>
      <c r="R1323" s="25"/>
    </row>
    <row r="1324" spans="1:18" ht="12.75" customHeight="1" x14ac:dyDescent="0.25">
      <c r="A1324" s="31"/>
      <c r="B1324" s="25"/>
      <c r="C1324" s="92"/>
      <c r="D1324" s="92"/>
      <c r="E1324" s="92"/>
      <c r="F1324" s="92"/>
      <c r="G1324" s="92"/>
      <c r="H1324" s="92"/>
      <c r="I1324" s="92"/>
      <c r="J1324" s="93"/>
      <c r="K1324" s="94"/>
      <c r="L1324" s="94"/>
      <c r="M1324" s="94"/>
      <c r="N1324" s="1"/>
      <c r="O1324" s="25"/>
      <c r="P1324" s="26"/>
      <c r="Q1324" s="1"/>
      <c r="R1324" s="25"/>
    </row>
    <row r="1325" spans="1:18" ht="12.75" customHeight="1" x14ac:dyDescent="0.25">
      <c r="A1325" s="31"/>
      <c r="B1325" s="25"/>
      <c r="C1325" s="92"/>
      <c r="D1325" s="92"/>
      <c r="E1325" s="92"/>
      <c r="F1325" s="92"/>
      <c r="G1325" s="92"/>
      <c r="H1325" s="92"/>
      <c r="I1325" s="92"/>
      <c r="J1325" s="93"/>
      <c r="K1325" s="94"/>
      <c r="L1325" s="94"/>
      <c r="M1325" s="94"/>
      <c r="N1325" s="1"/>
      <c r="O1325" s="25"/>
      <c r="P1325" s="26"/>
      <c r="Q1325" s="1"/>
      <c r="R1325" s="25"/>
    </row>
    <row r="1326" spans="1:18" ht="12.75" customHeight="1" x14ac:dyDescent="0.25">
      <c r="A1326" s="31"/>
      <c r="B1326" s="25"/>
      <c r="C1326" s="92"/>
      <c r="D1326" s="92"/>
      <c r="E1326" s="92"/>
      <c r="F1326" s="92"/>
      <c r="G1326" s="92"/>
      <c r="H1326" s="92"/>
      <c r="I1326" s="92"/>
      <c r="J1326" s="93"/>
      <c r="K1326" s="94"/>
      <c r="L1326" s="94"/>
      <c r="M1326" s="94"/>
      <c r="N1326" s="1"/>
      <c r="O1326" s="25"/>
      <c r="P1326" s="26"/>
      <c r="Q1326" s="1"/>
      <c r="R1326" s="25"/>
    </row>
    <row r="1327" spans="1:18" ht="12.75" customHeight="1" x14ac:dyDescent="0.25">
      <c r="A1327" s="31"/>
      <c r="B1327" s="25"/>
      <c r="C1327" s="92"/>
      <c r="D1327" s="92"/>
      <c r="E1327" s="92"/>
      <c r="F1327" s="92"/>
      <c r="G1327" s="92"/>
      <c r="H1327" s="92"/>
      <c r="I1327" s="92"/>
      <c r="J1327" s="93"/>
      <c r="K1327" s="94"/>
      <c r="L1327" s="94"/>
      <c r="M1327" s="94"/>
      <c r="N1327" s="1"/>
      <c r="O1327" s="25"/>
      <c r="P1327" s="26"/>
      <c r="Q1327" s="1"/>
      <c r="R1327" s="25"/>
    </row>
    <row r="1328" spans="1:18" ht="12.75" customHeight="1" x14ac:dyDescent="0.25">
      <c r="A1328" s="31"/>
      <c r="B1328" s="25"/>
      <c r="C1328" s="92"/>
      <c r="D1328" s="92"/>
      <c r="E1328" s="92"/>
      <c r="F1328" s="92"/>
      <c r="G1328" s="92"/>
      <c r="H1328" s="92"/>
      <c r="I1328" s="92"/>
      <c r="J1328" s="93"/>
      <c r="K1328" s="94"/>
      <c r="L1328" s="94"/>
      <c r="M1328" s="94"/>
      <c r="N1328" s="1"/>
      <c r="O1328" s="25"/>
      <c r="P1328" s="26"/>
      <c r="Q1328" s="1"/>
      <c r="R1328" s="25"/>
    </row>
    <row r="1329" spans="1:18" ht="12.75" customHeight="1" x14ac:dyDescent="0.25">
      <c r="A1329" s="31"/>
      <c r="B1329" s="25"/>
      <c r="C1329" s="92"/>
      <c r="D1329" s="92"/>
      <c r="E1329" s="92"/>
      <c r="F1329" s="92"/>
      <c r="G1329" s="92"/>
      <c r="H1329" s="92"/>
      <c r="I1329" s="92"/>
      <c r="J1329" s="93"/>
      <c r="K1329" s="94"/>
      <c r="L1329" s="94"/>
      <c r="M1329" s="94"/>
      <c r="N1329" s="1"/>
      <c r="O1329" s="25"/>
      <c r="P1329" s="26"/>
      <c r="Q1329" s="1"/>
      <c r="R1329" s="25"/>
    </row>
    <row r="1330" spans="1:18" ht="12.75" customHeight="1" x14ac:dyDescent="0.25">
      <c r="A1330" s="31"/>
      <c r="B1330" s="25"/>
      <c r="C1330" s="92"/>
      <c r="D1330" s="92"/>
      <c r="E1330" s="92"/>
      <c r="F1330" s="92"/>
      <c r="G1330" s="92"/>
      <c r="H1330" s="92"/>
      <c r="I1330" s="92"/>
      <c r="J1330" s="93"/>
      <c r="K1330" s="94"/>
      <c r="L1330" s="94"/>
      <c r="M1330" s="94"/>
      <c r="N1330" s="1"/>
      <c r="O1330" s="25"/>
      <c r="P1330" s="26"/>
      <c r="Q1330" s="1"/>
      <c r="R1330" s="25"/>
    </row>
    <row r="1331" spans="1:18" ht="12.75" customHeight="1" x14ac:dyDescent="0.25">
      <c r="A1331" s="31"/>
      <c r="B1331" s="25"/>
      <c r="C1331" s="92"/>
      <c r="D1331" s="92"/>
      <c r="E1331" s="92"/>
      <c r="F1331" s="92"/>
      <c r="G1331" s="92"/>
      <c r="H1331" s="92"/>
      <c r="I1331" s="92"/>
      <c r="J1331" s="93"/>
      <c r="K1331" s="94"/>
      <c r="L1331" s="94"/>
      <c r="M1331" s="94"/>
      <c r="N1331" s="1"/>
      <c r="O1331" s="25"/>
      <c r="P1331" s="26"/>
      <c r="Q1331" s="1"/>
      <c r="R1331" s="25"/>
    </row>
    <row r="1332" spans="1:18" ht="12.75" customHeight="1" x14ac:dyDescent="0.25">
      <c r="A1332" s="31"/>
      <c r="B1332" s="25"/>
      <c r="C1332" s="92"/>
      <c r="D1332" s="92"/>
      <c r="E1332" s="92"/>
      <c r="F1332" s="92"/>
      <c r="G1332" s="92"/>
      <c r="H1332" s="92"/>
      <c r="I1332" s="92"/>
      <c r="J1332" s="93"/>
      <c r="K1332" s="94"/>
      <c r="L1332" s="94"/>
      <c r="M1332" s="94"/>
      <c r="N1332" s="1"/>
      <c r="O1332" s="25"/>
      <c r="P1332" s="26"/>
      <c r="Q1332" s="1"/>
      <c r="R1332" s="25"/>
    </row>
    <row r="1333" spans="1:18" ht="12.75" customHeight="1" x14ac:dyDescent="0.25">
      <c r="A1333" s="31"/>
      <c r="B1333" s="25"/>
      <c r="C1333" s="92"/>
      <c r="D1333" s="92"/>
      <c r="E1333" s="92"/>
      <c r="F1333" s="92"/>
      <c r="G1333" s="92"/>
      <c r="H1333" s="92"/>
      <c r="I1333" s="92"/>
      <c r="J1333" s="93"/>
      <c r="K1333" s="94"/>
      <c r="L1333" s="94"/>
      <c r="M1333" s="94"/>
      <c r="N1333" s="1"/>
      <c r="O1333" s="25"/>
      <c r="P1333" s="26"/>
      <c r="Q1333" s="1"/>
      <c r="R1333" s="25"/>
    </row>
    <row r="1334" spans="1:18" ht="12.75" customHeight="1" x14ac:dyDescent="0.25">
      <c r="A1334" s="31"/>
      <c r="B1334" s="25"/>
      <c r="C1334" s="92"/>
      <c r="D1334" s="92"/>
      <c r="E1334" s="92"/>
      <c r="F1334" s="92"/>
      <c r="G1334" s="92"/>
      <c r="H1334" s="92"/>
      <c r="I1334" s="92"/>
      <c r="J1334" s="93"/>
      <c r="K1334" s="94"/>
      <c r="L1334" s="94"/>
      <c r="M1334" s="94"/>
      <c r="N1334" s="1"/>
      <c r="O1334" s="25"/>
      <c r="P1334" s="26"/>
      <c r="Q1334" s="1"/>
      <c r="R1334" s="25"/>
    </row>
    <row r="1335" spans="1:18" ht="12.75" customHeight="1" x14ac:dyDescent="0.25">
      <c r="A1335" s="31"/>
      <c r="B1335" s="25"/>
      <c r="C1335" s="92"/>
      <c r="D1335" s="92"/>
      <c r="E1335" s="92"/>
      <c r="F1335" s="92"/>
      <c r="G1335" s="92"/>
      <c r="H1335" s="92"/>
      <c r="I1335" s="92"/>
      <c r="J1335" s="93"/>
      <c r="K1335" s="94"/>
      <c r="L1335" s="94"/>
      <c r="M1335" s="94"/>
      <c r="N1335" s="1"/>
      <c r="O1335" s="25"/>
      <c r="P1335" s="26"/>
      <c r="Q1335" s="1"/>
      <c r="R1335" s="25"/>
    </row>
    <row r="1336" spans="1:18" ht="12.75" customHeight="1" x14ac:dyDescent="0.25">
      <c r="A1336" s="31"/>
      <c r="B1336" s="25"/>
      <c r="C1336" s="92"/>
      <c r="D1336" s="92"/>
      <c r="E1336" s="92"/>
      <c r="F1336" s="92"/>
      <c r="G1336" s="92"/>
      <c r="H1336" s="92"/>
      <c r="I1336" s="92"/>
      <c r="J1336" s="93"/>
      <c r="K1336" s="94"/>
      <c r="L1336" s="94"/>
      <c r="M1336" s="94"/>
      <c r="N1336" s="1"/>
      <c r="O1336" s="25"/>
      <c r="P1336" s="26"/>
      <c r="Q1336" s="1"/>
      <c r="R1336" s="25"/>
    </row>
    <row r="1337" spans="1:18" ht="12.75" customHeight="1" x14ac:dyDescent="0.25">
      <c r="A1337" s="31"/>
      <c r="B1337" s="25"/>
      <c r="C1337" s="92"/>
      <c r="D1337" s="92"/>
      <c r="E1337" s="92"/>
      <c r="F1337" s="92"/>
      <c r="G1337" s="92"/>
      <c r="H1337" s="92"/>
      <c r="I1337" s="92"/>
      <c r="J1337" s="93"/>
      <c r="K1337" s="94"/>
      <c r="L1337" s="94"/>
      <c r="M1337" s="94"/>
      <c r="N1337" s="1"/>
      <c r="O1337" s="25"/>
      <c r="P1337" s="26"/>
      <c r="Q1337" s="1"/>
      <c r="R1337" s="25"/>
    </row>
    <row r="1338" spans="1:18" ht="12.75" customHeight="1" x14ac:dyDescent="0.25">
      <c r="A1338" s="31"/>
      <c r="B1338" s="25"/>
      <c r="C1338" s="92"/>
      <c r="D1338" s="92"/>
      <c r="E1338" s="92"/>
      <c r="F1338" s="92"/>
      <c r="G1338" s="92"/>
      <c r="H1338" s="92"/>
      <c r="I1338" s="92"/>
      <c r="J1338" s="93"/>
      <c r="K1338" s="94"/>
      <c r="L1338" s="94"/>
      <c r="M1338" s="94"/>
      <c r="N1338" s="1"/>
      <c r="O1338" s="25"/>
      <c r="P1338" s="26"/>
      <c r="Q1338" s="1"/>
      <c r="R1338" s="25"/>
    </row>
    <row r="1339" spans="1:18" ht="12.75" customHeight="1" x14ac:dyDescent="0.25">
      <c r="A1339" s="31"/>
      <c r="B1339" s="25"/>
      <c r="C1339" s="92"/>
      <c r="D1339" s="92"/>
      <c r="E1339" s="92"/>
      <c r="F1339" s="92"/>
      <c r="G1339" s="92"/>
      <c r="H1339" s="92"/>
      <c r="I1339" s="92"/>
      <c r="J1339" s="93"/>
      <c r="K1339" s="94"/>
      <c r="L1339" s="94"/>
      <c r="M1339" s="94"/>
      <c r="N1339" s="1"/>
      <c r="O1339" s="25"/>
      <c r="P1339" s="26"/>
      <c r="Q1339" s="1"/>
      <c r="R1339" s="25"/>
    </row>
    <row r="1340" spans="1:18" ht="12.75" customHeight="1" x14ac:dyDescent="0.25">
      <c r="A1340" s="31"/>
      <c r="B1340" s="25"/>
      <c r="C1340" s="92"/>
      <c r="D1340" s="92"/>
      <c r="E1340" s="92"/>
      <c r="F1340" s="92"/>
      <c r="G1340" s="92"/>
      <c r="H1340" s="92"/>
      <c r="I1340" s="92"/>
      <c r="J1340" s="93"/>
      <c r="K1340" s="94"/>
      <c r="L1340" s="94"/>
      <c r="M1340" s="94"/>
      <c r="N1340" s="1"/>
      <c r="O1340" s="25"/>
      <c r="P1340" s="26"/>
      <c r="Q1340" s="1"/>
      <c r="R1340" s="25"/>
    </row>
    <row r="1341" spans="1:18" ht="12.75" customHeight="1" x14ac:dyDescent="0.25">
      <c r="A1341" s="31"/>
      <c r="B1341" s="25"/>
      <c r="C1341" s="92"/>
      <c r="D1341" s="92"/>
      <c r="E1341" s="92"/>
      <c r="F1341" s="92"/>
      <c r="G1341" s="92"/>
      <c r="H1341" s="92"/>
      <c r="I1341" s="92"/>
      <c r="J1341" s="93"/>
      <c r="K1341" s="94"/>
      <c r="L1341" s="94"/>
      <c r="M1341" s="94"/>
      <c r="N1341" s="1"/>
      <c r="O1341" s="25"/>
      <c r="P1341" s="26"/>
      <c r="Q1341" s="1"/>
      <c r="R1341" s="25"/>
    </row>
    <row r="1342" spans="1:18" ht="12.75" customHeight="1" x14ac:dyDescent="0.25">
      <c r="A1342" s="31"/>
      <c r="B1342" s="25"/>
      <c r="C1342" s="92"/>
      <c r="D1342" s="92"/>
      <c r="E1342" s="92"/>
      <c r="F1342" s="92"/>
      <c r="G1342" s="92"/>
      <c r="H1342" s="92"/>
      <c r="I1342" s="92"/>
      <c r="J1342" s="93"/>
      <c r="K1342" s="94"/>
      <c r="L1342" s="94"/>
      <c r="M1342" s="94"/>
      <c r="N1342" s="1"/>
      <c r="O1342" s="25"/>
      <c r="P1342" s="26"/>
      <c r="Q1342" s="1"/>
      <c r="R1342" s="25"/>
    </row>
    <row r="1343" spans="1:18" ht="12.75" customHeight="1" x14ac:dyDescent="0.25">
      <c r="A1343" s="31"/>
      <c r="B1343" s="25"/>
      <c r="C1343" s="92"/>
      <c r="D1343" s="92"/>
      <c r="E1343" s="92"/>
      <c r="F1343" s="92"/>
      <c r="G1343" s="92"/>
      <c r="H1343" s="92"/>
      <c r="I1343" s="92"/>
      <c r="J1343" s="93"/>
      <c r="K1343" s="94"/>
      <c r="L1343" s="94"/>
      <c r="M1343" s="94"/>
      <c r="N1343" s="1"/>
      <c r="O1343" s="25"/>
      <c r="P1343" s="26"/>
      <c r="Q1343" s="1"/>
      <c r="R1343" s="25"/>
    </row>
    <row r="1344" spans="1:18" ht="12.75" customHeight="1" x14ac:dyDescent="0.25">
      <c r="A1344" s="31"/>
      <c r="B1344" s="25"/>
      <c r="C1344" s="92"/>
      <c r="D1344" s="92"/>
      <c r="E1344" s="92"/>
      <c r="F1344" s="92"/>
      <c r="G1344" s="92"/>
      <c r="H1344" s="92"/>
      <c r="I1344" s="92"/>
      <c r="J1344" s="93"/>
      <c r="K1344" s="94"/>
      <c r="L1344" s="94"/>
      <c r="M1344" s="94"/>
      <c r="N1344" s="1"/>
      <c r="O1344" s="25"/>
      <c r="P1344" s="26"/>
      <c r="Q1344" s="1"/>
      <c r="R1344" s="25"/>
    </row>
    <row r="1345" spans="1:18" ht="12.75" customHeight="1" x14ac:dyDescent="0.25">
      <c r="A1345" s="31"/>
      <c r="B1345" s="25"/>
      <c r="C1345" s="92"/>
      <c r="D1345" s="92"/>
      <c r="E1345" s="92"/>
      <c r="F1345" s="92"/>
      <c r="G1345" s="92"/>
      <c r="H1345" s="92"/>
      <c r="I1345" s="92"/>
      <c r="J1345" s="93"/>
      <c r="K1345" s="94"/>
      <c r="L1345" s="94"/>
      <c r="M1345" s="94"/>
      <c r="N1345" s="1"/>
      <c r="O1345" s="25"/>
      <c r="P1345" s="26"/>
      <c r="Q1345" s="1"/>
      <c r="R1345" s="25"/>
    </row>
    <row r="1346" spans="1:18" ht="12.75" customHeight="1" x14ac:dyDescent="0.25">
      <c r="A1346" s="31"/>
      <c r="B1346" s="25"/>
      <c r="C1346" s="92"/>
      <c r="D1346" s="92"/>
      <c r="E1346" s="92"/>
      <c r="F1346" s="92"/>
      <c r="G1346" s="92"/>
      <c r="H1346" s="92"/>
      <c r="I1346" s="92"/>
      <c r="J1346" s="93"/>
      <c r="K1346" s="94"/>
      <c r="L1346" s="94"/>
      <c r="M1346" s="94"/>
      <c r="N1346" s="1"/>
      <c r="O1346" s="25"/>
      <c r="P1346" s="26"/>
      <c r="Q1346" s="1"/>
      <c r="R1346" s="25"/>
    </row>
    <row r="1347" spans="1:18" ht="12.75" customHeight="1" x14ac:dyDescent="0.25">
      <c r="A1347" s="31"/>
      <c r="B1347" s="25"/>
      <c r="C1347" s="92"/>
      <c r="D1347" s="92"/>
      <c r="E1347" s="92"/>
      <c r="F1347" s="92"/>
      <c r="G1347" s="92"/>
      <c r="H1347" s="92"/>
      <c r="I1347" s="92"/>
      <c r="J1347" s="93"/>
      <c r="K1347" s="94"/>
      <c r="L1347" s="94"/>
      <c r="M1347" s="94"/>
      <c r="N1347" s="1"/>
      <c r="O1347" s="25"/>
      <c r="P1347" s="26"/>
      <c r="Q1347" s="1"/>
      <c r="R1347" s="25"/>
    </row>
    <row r="1348" spans="1:18" ht="12.75" customHeight="1" x14ac:dyDescent="0.25">
      <c r="A1348" s="31"/>
      <c r="B1348" s="25"/>
      <c r="C1348" s="92"/>
      <c r="D1348" s="92"/>
      <c r="E1348" s="92"/>
      <c r="F1348" s="92"/>
      <c r="G1348" s="92"/>
      <c r="H1348" s="92"/>
      <c r="I1348" s="92"/>
      <c r="J1348" s="93"/>
      <c r="K1348" s="94"/>
      <c r="L1348" s="94"/>
      <c r="M1348" s="94"/>
      <c r="N1348" s="1"/>
      <c r="O1348" s="25"/>
      <c r="P1348" s="26"/>
      <c r="Q1348" s="1"/>
      <c r="R1348" s="25"/>
    </row>
    <row r="1349" spans="1:18" ht="12.75" customHeight="1" x14ac:dyDescent="0.25">
      <c r="A1349" s="31"/>
      <c r="B1349" s="25"/>
      <c r="C1349" s="92"/>
      <c r="D1349" s="92"/>
      <c r="E1349" s="92"/>
      <c r="F1349" s="92"/>
      <c r="G1349" s="92"/>
      <c r="H1349" s="92"/>
      <c r="I1349" s="92"/>
      <c r="J1349" s="93"/>
      <c r="K1349" s="94"/>
      <c r="L1349" s="94"/>
      <c r="M1349" s="94"/>
      <c r="N1349" s="1"/>
      <c r="O1349" s="25"/>
      <c r="P1349" s="26"/>
      <c r="Q1349" s="1"/>
      <c r="R1349" s="25"/>
    </row>
    <row r="1350" spans="1:18" ht="12.75" customHeight="1" x14ac:dyDescent="0.25">
      <c r="A1350" s="31"/>
      <c r="B1350" s="25"/>
      <c r="C1350" s="92"/>
      <c r="D1350" s="92"/>
      <c r="E1350" s="92"/>
      <c r="F1350" s="92"/>
      <c r="G1350" s="92"/>
      <c r="H1350" s="92"/>
      <c r="I1350" s="92"/>
      <c r="J1350" s="93"/>
      <c r="K1350" s="94"/>
      <c r="L1350" s="94"/>
      <c r="M1350" s="94"/>
      <c r="N1350" s="1"/>
      <c r="O1350" s="25"/>
      <c r="P1350" s="26"/>
      <c r="Q1350" s="1"/>
      <c r="R1350" s="25"/>
    </row>
    <row r="1351" spans="1:18" ht="12.75" customHeight="1" x14ac:dyDescent="0.25">
      <c r="A1351" s="31"/>
      <c r="B1351" s="25"/>
      <c r="C1351" s="92"/>
      <c r="D1351" s="92"/>
      <c r="E1351" s="92"/>
      <c r="F1351" s="92"/>
      <c r="G1351" s="92"/>
      <c r="H1351" s="92"/>
      <c r="I1351" s="92"/>
      <c r="J1351" s="93"/>
      <c r="K1351" s="94"/>
      <c r="L1351" s="94"/>
      <c r="M1351" s="94"/>
      <c r="N1351" s="1"/>
      <c r="O1351" s="25"/>
      <c r="P1351" s="26"/>
      <c r="Q1351" s="1"/>
      <c r="R1351" s="25"/>
    </row>
    <row r="1352" spans="1:18" ht="12.75" customHeight="1" x14ac:dyDescent="0.25">
      <c r="A1352" s="31"/>
      <c r="B1352" s="25"/>
      <c r="C1352" s="92"/>
      <c r="D1352" s="92"/>
      <c r="E1352" s="92"/>
      <c r="F1352" s="92"/>
      <c r="G1352" s="92"/>
      <c r="H1352" s="92"/>
      <c r="I1352" s="92"/>
      <c r="J1352" s="93"/>
      <c r="K1352" s="94"/>
      <c r="L1352" s="94"/>
      <c r="M1352" s="94"/>
      <c r="N1352" s="1"/>
      <c r="O1352" s="25"/>
      <c r="P1352" s="26"/>
      <c r="Q1352" s="1"/>
      <c r="R1352" s="25"/>
    </row>
    <row r="1353" spans="1:18" ht="12.75" customHeight="1" x14ac:dyDescent="0.25">
      <c r="A1353" s="31"/>
      <c r="B1353" s="25"/>
      <c r="C1353" s="92"/>
      <c r="D1353" s="92"/>
      <c r="E1353" s="92"/>
      <c r="F1353" s="92"/>
      <c r="G1353" s="92"/>
      <c r="H1353" s="92"/>
      <c r="I1353" s="92"/>
      <c r="J1353" s="93"/>
      <c r="K1353" s="94"/>
      <c r="L1353" s="94"/>
      <c r="M1353" s="94"/>
      <c r="N1353" s="1"/>
      <c r="O1353" s="25"/>
      <c r="P1353" s="26"/>
      <c r="Q1353" s="1"/>
      <c r="R1353" s="25"/>
    </row>
    <row r="1354" spans="1:18" ht="12.75" customHeight="1" x14ac:dyDescent="0.25">
      <c r="A1354" s="31"/>
      <c r="B1354" s="25"/>
      <c r="C1354" s="92"/>
      <c r="D1354" s="92"/>
      <c r="E1354" s="92"/>
      <c r="F1354" s="92"/>
      <c r="G1354" s="92"/>
      <c r="H1354" s="92"/>
      <c r="I1354" s="92"/>
      <c r="J1354" s="93"/>
      <c r="K1354" s="94"/>
      <c r="L1354" s="94"/>
      <c r="M1354" s="94"/>
      <c r="N1354" s="1"/>
      <c r="O1354" s="25"/>
      <c r="P1354" s="26"/>
      <c r="Q1354" s="1"/>
      <c r="R1354" s="25"/>
    </row>
    <row r="1355" spans="1:18" ht="12.75" customHeight="1" x14ac:dyDescent="0.25">
      <c r="A1355" s="31"/>
      <c r="B1355" s="25"/>
      <c r="C1355" s="92"/>
      <c r="D1355" s="92"/>
      <c r="E1355" s="92"/>
      <c r="F1355" s="92"/>
      <c r="G1355" s="92"/>
      <c r="H1355" s="92"/>
      <c r="I1355" s="92"/>
      <c r="J1355" s="93"/>
      <c r="K1355" s="94"/>
      <c r="L1355" s="94"/>
      <c r="M1355" s="94"/>
      <c r="N1355" s="1"/>
      <c r="O1355" s="25"/>
      <c r="P1355" s="26"/>
      <c r="Q1355" s="1"/>
      <c r="R1355" s="25"/>
    </row>
    <row r="1356" spans="1:18" ht="12.75" customHeight="1" x14ac:dyDescent="0.25">
      <c r="A1356" s="31"/>
      <c r="B1356" s="25"/>
      <c r="C1356" s="92"/>
      <c r="D1356" s="92"/>
      <c r="E1356" s="92"/>
      <c r="F1356" s="92"/>
      <c r="G1356" s="92"/>
      <c r="H1356" s="92"/>
      <c r="I1356" s="92"/>
      <c r="J1356" s="93"/>
      <c r="K1356" s="94"/>
      <c r="L1356" s="94"/>
      <c r="M1356" s="94"/>
      <c r="N1356" s="1"/>
      <c r="O1356" s="25"/>
      <c r="P1356" s="26"/>
      <c r="Q1356" s="1"/>
      <c r="R1356" s="25"/>
    </row>
    <row r="1357" spans="1:18" ht="12.75" customHeight="1" x14ac:dyDescent="0.25">
      <c r="A1357" s="31"/>
      <c r="B1357" s="25"/>
      <c r="C1357" s="92"/>
      <c r="D1357" s="92"/>
      <c r="E1357" s="92"/>
      <c r="F1357" s="92"/>
      <c r="G1357" s="92"/>
      <c r="H1357" s="92"/>
      <c r="I1357" s="92"/>
      <c r="J1357" s="93"/>
      <c r="K1357" s="94"/>
      <c r="L1357" s="94"/>
      <c r="M1357" s="94"/>
      <c r="N1357" s="1"/>
      <c r="O1357" s="25"/>
      <c r="P1357" s="26"/>
      <c r="Q1357" s="1"/>
      <c r="R1357" s="25"/>
    </row>
    <row r="1358" spans="1:18" ht="12.75" customHeight="1" x14ac:dyDescent="0.25">
      <c r="A1358" s="31"/>
      <c r="B1358" s="25"/>
      <c r="C1358" s="92"/>
      <c r="D1358" s="92"/>
      <c r="E1358" s="92"/>
      <c r="F1358" s="92"/>
      <c r="G1358" s="92"/>
      <c r="H1358" s="92"/>
      <c r="I1358" s="92"/>
      <c r="J1358" s="93"/>
      <c r="K1358" s="94"/>
      <c r="L1358" s="94"/>
      <c r="M1358" s="94"/>
      <c r="N1358" s="1"/>
      <c r="O1358" s="25"/>
      <c r="P1358" s="26"/>
      <c r="Q1358" s="1"/>
      <c r="R1358" s="25"/>
    </row>
    <row r="1359" spans="1:18" ht="12.75" customHeight="1" x14ac:dyDescent="0.25">
      <c r="A1359" s="31"/>
      <c r="B1359" s="25"/>
      <c r="C1359" s="92"/>
      <c r="D1359" s="92"/>
      <c r="E1359" s="92"/>
      <c r="F1359" s="92"/>
      <c r="G1359" s="92"/>
      <c r="H1359" s="92"/>
      <c r="I1359" s="92"/>
      <c r="J1359" s="93"/>
      <c r="K1359" s="94"/>
      <c r="L1359" s="94"/>
      <c r="M1359" s="94"/>
      <c r="N1359" s="1"/>
      <c r="O1359" s="25"/>
      <c r="P1359" s="26"/>
      <c r="Q1359" s="1"/>
      <c r="R1359" s="25"/>
    </row>
    <row r="1360" spans="1:18" ht="12.75" customHeight="1" x14ac:dyDescent="0.25">
      <c r="A1360" s="31"/>
      <c r="B1360" s="25"/>
      <c r="C1360" s="92"/>
      <c r="D1360" s="92"/>
      <c r="E1360" s="92"/>
      <c r="F1360" s="92"/>
      <c r="G1360" s="92"/>
      <c r="H1360" s="92"/>
      <c r="I1360" s="92"/>
      <c r="J1360" s="93"/>
      <c r="K1360" s="94"/>
      <c r="L1360" s="94"/>
      <c r="M1360" s="94"/>
      <c r="N1360" s="1"/>
      <c r="O1360" s="25"/>
      <c r="P1360" s="26"/>
      <c r="Q1360" s="1"/>
      <c r="R1360" s="25"/>
    </row>
    <row r="1361" spans="1:18" ht="12.75" customHeight="1" x14ac:dyDescent="0.25">
      <c r="A1361" s="31"/>
      <c r="B1361" s="25"/>
      <c r="C1361" s="92"/>
      <c r="D1361" s="92"/>
      <c r="E1361" s="92"/>
      <c r="F1361" s="92"/>
      <c r="G1361" s="92"/>
      <c r="H1361" s="92"/>
      <c r="I1361" s="92"/>
      <c r="J1361" s="93"/>
      <c r="K1361" s="94"/>
      <c r="L1361" s="94"/>
      <c r="M1361" s="94"/>
      <c r="N1361" s="1"/>
      <c r="O1361" s="25"/>
      <c r="P1361" s="26"/>
      <c r="Q1361" s="1"/>
      <c r="R1361" s="25"/>
    </row>
    <row r="1362" spans="1:18" ht="12.75" customHeight="1" x14ac:dyDescent="0.25">
      <c r="A1362" s="31"/>
      <c r="B1362" s="25"/>
      <c r="C1362" s="92"/>
      <c r="D1362" s="92"/>
      <c r="E1362" s="92"/>
      <c r="F1362" s="92"/>
      <c r="G1362" s="92"/>
      <c r="H1362" s="92"/>
      <c r="I1362" s="92"/>
      <c r="J1362" s="93"/>
      <c r="K1362" s="94"/>
      <c r="L1362" s="94"/>
      <c r="M1362" s="94"/>
      <c r="N1362" s="1"/>
      <c r="O1362" s="25"/>
      <c r="P1362" s="26"/>
      <c r="Q1362" s="1"/>
      <c r="R1362" s="25"/>
    </row>
    <row r="1363" spans="1:18" ht="12.75" customHeight="1" x14ac:dyDescent="0.25">
      <c r="A1363" s="31"/>
      <c r="B1363" s="25"/>
      <c r="C1363" s="92"/>
      <c r="D1363" s="92"/>
      <c r="E1363" s="92"/>
      <c r="F1363" s="92"/>
      <c r="G1363" s="92"/>
      <c r="H1363" s="92"/>
      <c r="I1363" s="92"/>
      <c r="J1363" s="93"/>
      <c r="K1363" s="94"/>
      <c r="L1363" s="94"/>
      <c r="M1363" s="94"/>
      <c r="N1363" s="1"/>
      <c r="O1363" s="25"/>
      <c r="P1363" s="26"/>
      <c r="Q1363" s="1"/>
      <c r="R1363" s="25"/>
    </row>
    <row r="1364" spans="1:18" ht="12.75" customHeight="1" x14ac:dyDescent="0.25">
      <c r="A1364" s="31"/>
      <c r="B1364" s="25"/>
      <c r="C1364" s="92"/>
      <c r="D1364" s="92"/>
      <c r="E1364" s="92"/>
      <c r="F1364" s="92"/>
      <c r="G1364" s="92"/>
      <c r="H1364" s="92"/>
      <c r="I1364" s="92"/>
      <c r="J1364" s="93"/>
      <c r="K1364" s="94"/>
      <c r="L1364" s="94"/>
      <c r="M1364" s="94"/>
      <c r="N1364" s="1"/>
      <c r="O1364" s="25"/>
      <c r="P1364" s="26"/>
      <c r="Q1364" s="1"/>
      <c r="R1364" s="25"/>
    </row>
    <row r="1365" spans="1:18" ht="12.75" customHeight="1" x14ac:dyDescent="0.25">
      <c r="A1365" s="31"/>
      <c r="B1365" s="25"/>
      <c r="C1365" s="92"/>
      <c r="D1365" s="92"/>
      <c r="E1365" s="92"/>
      <c r="F1365" s="92"/>
      <c r="G1365" s="92"/>
      <c r="H1365" s="92"/>
      <c r="I1365" s="92"/>
      <c r="J1365" s="93"/>
      <c r="K1365" s="94"/>
      <c r="L1365" s="94"/>
      <c r="M1365" s="94"/>
      <c r="N1365" s="1"/>
      <c r="O1365" s="25"/>
      <c r="P1365" s="26"/>
      <c r="Q1365" s="1"/>
      <c r="R1365" s="25"/>
    </row>
    <row r="1366" spans="1:18" ht="12.75" customHeight="1" x14ac:dyDescent="0.25">
      <c r="A1366" s="31"/>
      <c r="B1366" s="25"/>
      <c r="C1366" s="92"/>
      <c r="D1366" s="92"/>
      <c r="E1366" s="92"/>
      <c r="F1366" s="92"/>
      <c r="G1366" s="92"/>
      <c r="H1366" s="92"/>
      <c r="I1366" s="92"/>
      <c r="J1366" s="93"/>
      <c r="K1366" s="94"/>
      <c r="L1366" s="94"/>
      <c r="M1366" s="94"/>
      <c r="N1366" s="1"/>
      <c r="O1366" s="25"/>
      <c r="P1366" s="26"/>
      <c r="Q1366" s="1"/>
      <c r="R1366" s="25"/>
    </row>
    <row r="1367" spans="1:18" ht="12.75" customHeight="1" x14ac:dyDescent="0.25">
      <c r="A1367" s="31"/>
      <c r="B1367" s="25"/>
      <c r="C1367" s="92"/>
      <c r="D1367" s="92"/>
      <c r="E1367" s="92"/>
      <c r="F1367" s="92"/>
      <c r="G1367" s="92"/>
      <c r="H1367" s="92"/>
      <c r="I1367" s="92"/>
      <c r="J1367" s="93"/>
      <c r="K1367" s="94"/>
      <c r="L1367" s="94"/>
      <c r="M1367" s="94"/>
      <c r="N1367" s="1"/>
      <c r="O1367" s="25"/>
      <c r="P1367" s="26"/>
      <c r="Q1367" s="1"/>
      <c r="R1367" s="25"/>
    </row>
    <row r="1368" spans="1:18" ht="12.75" customHeight="1" x14ac:dyDescent="0.25">
      <c r="A1368" s="31"/>
      <c r="B1368" s="25"/>
      <c r="C1368" s="92"/>
      <c r="D1368" s="92"/>
      <c r="E1368" s="92"/>
      <c r="F1368" s="92"/>
      <c r="G1368" s="92"/>
      <c r="H1368" s="92"/>
      <c r="I1368" s="92"/>
      <c r="J1368" s="93"/>
      <c r="K1368" s="94"/>
      <c r="L1368" s="94"/>
      <c r="M1368" s="94"/>
      <c r="N1368" s="1"/>
      <c r="O1368" s="25"/>
      <c r="P1368" s="26"/>
      <c r="Q1368" s="1"/>
      <c r="R1368" s="25"/>
    </row>
    <row r="1369" spans="1:18" ht="12.75" customHeight="1" x14ac:dyDescent="0.25">
      <c r="A1369" s="31"/>
      <c r="B1369" s="25"/>
      <c r="C1369" s="92"/>
      <c r="D1369" s="92"/>
      <c r="E1369" s="92"/>
      <c r="F1369" s="92"/>
      <c r="G1369" s="92"/>
      <c r="H1369" s="92"/>
      <c r="I1369" s="92"/>
      <c r="J1369" s="93"/>
      <c r="K1369" s="94"/>
      <c r="L1369" s="94"/>
      <c r="M1369" s="94"/>
      <c r="N1369" s="1"/>
      <c r="O1369" s="25"/>
      <c r="P1369" s="26"/>
      <c r="Q1369" s="1"/>
      <c r="R1369" s="25"/>
    </row>
    <row r="1370" spans="1:18" ht="12.75" customHeight="1" x14ac:dyDescent="0.25">
      <c r="A1370" s="31"/>
      <c r="B1370" s="25"/>
      <c r="C1370" s="92"/>
      <c r="D1370" s="92"/>
      <c r="E1370" s="92"/>
      <c r="F1370" s="92"/>
      <c r="G1370" s="92"/>
      <c r="H1370" s="92"/>
      <c r="I1370" s="92"/>
      <c r="J1370" s="93"/>
      <c r="K1370" s="94"/>
      <c r="L1370" s="94"/>
      <c r="M1370" s="94"/>
      <c r="N1370" s="1"/>
      <c r="O1370" s="25"/>
      <c r="P1370" s="26"/>
      <c r="Q1370" s="1"/>
      <c r="R1370" s="25"/>
    </row>
    <row r="1371" spans="1:18" ht="12.75" customHeight="1" x14ac:dyDescent="0.25">
      <c r="A1371" s="31"/>
      <c r="B1371" s="25"/>
      <c r="C1371" s="92"/>
      <c r="D1371" s="92"/>
      <c r="E1371" s="92"/>
      <c r="F1371" s="92"/>
      <c r="G1371" s="92"/>
      <c r="H1371" s="92"/>
      <c r="I1371" s="92"/>
      <c r="J1371" s="93"/>
      <c r="K1371" s="94"/>
      <c r="L1371" s="94"/>
      <c r="M1371" s="94"/>
      <c r="N1371" s="1"/>
      <c r="O1371" s="25"/>
      <c r="P1371" s="26"/>
      <c r="Q1371" s="1"/>
      <c r="R1371" s="25"/>
    </row>
    <row r="1372" spans="1:18" ht="12.75" customHeight="1" x14ac:dyDescent="0.25">
      <c r="A1372" s="31"/>
      <c r="B1372" s="25"/>
      <c r="C1372" s="92"/>
      <c r="D1372" s="92"/>
      <c r="E1372" s="92"/>
      <c r="F1372" s="92"/>
      <c r="G1372" s="92"/>
      <c r="H1372" s="92"/>
      <c r="I1372" s="92"/>
      <c r="J1372" s="93"/>
      <c r="K1372" s="94"/>
      <c r="L1372" s="94"/>
      <c r="M1372" s="94"/>
      <c r="N1372" s="1"/>
      <c r="O1372" s="25"/>
      <c r="P1372" s="26"/>
      <c r="Q1372" s="1"/>
      <c r="R1372" s="25"/>
    </row>
    <row r="1373" spans="1:18" ht="12.75" customHeight="1" x14ac:dyDescent="0.25">
      <c r="A1373" s="31"/>
      <c r="B1373" s="25"/>
      <c r="C1373" s="92"/>
      <c r="D1373" s="92"/>
      <c r="E1373" s="92"/>
      <c r="F1373" s="92"/>
      <c r="G1373" s="92"/>
      <c r="H1373" s="92"/>
      <c r="I1373" s="92"/>
      <c r="J1373" s="93"/>
      <c r="K1373" s="94"/>
      <c r="L1373" s="94"/>
      <c r="M1373" s="94"/>
      <c r="N1373" s="1"/>
      <c r="O1373" s="25"/>
      <c r="P1373" s="26"/>
      <c r="Q1373" s="1"/>
      <c r="R1373" s="25"/>
    </row>
    <row r="1374" spans="1:18" ht="12.75" customHeight="1" x14ac:dyDescent="0.25">
      <c r="A1374" s="31"/>
      <c r="B1374" s="25"/>
      <c r="C1374" s="92"/>
      <c r="D1374" s="92"/>
      <c r="E1374" s="92"/>
      <c r="F1374" s="92"/>
      <c r="G1374" s="92"/>
      <c r="H1374" s="92"/>
      <c r="I1374" s="92"/>
      <c r="J1374" s="93"/>
      <c r="K1374" s="94"/>
      <c r="L1374" s="94"/>
      <c r="M1374" s="94"/>
      <c r="N1374" s="1"/>
      <c r="O1374" s="25"/>
      <c r="P1374" s="26"/>
      <c r="Q1374" s="1"/>
      <c r="R1374" s="25"/>
    </row>
    <row r="1375" spans="1:18" ht="12.75" customHeight="1" x14ac:dyDescent="0.25">
      <c r="A1375" s="31"/>
      <c r="B1375" s="25"/>
      <c r="C1375" s="92"/>
      <c r="D1375" s="92"/>
      <c r="E1375" s="92"/>
      <c r="F1375" s="92"/>
      <c r="G1375" s="92"/>
      <c r="H1375" s="92"/>
      <c r="I1375" s="92"/>
      <c r="J1375" s="93"/>
      <c r="K1375" s="94"/>
      <c r="L1375" s="94"/>
      <c r="M1375" s="94"/>
      <c r="N1375" s="1"/>
      <c r="O1375" s="25"/>
      <c r="P1375" s="26"/>
      <c r="Q1375" s="1"/>
      <c r="R1375" s="25"/>
    </row>
    <row r="1376" spans="1:18" ht="12.75" customHeight="1" x14ac:dyDescent="0.25">
      <c r="A1376" s="31"/>
      <c r="B1376" s="25"/>
      <c r="C1376" s="92"/>
      <c r="D1376" s="92"/>
      <c r="E1376" s="92"/>
      <c r="F1376" s="92"/>
      <c r="G1376" s="92"/>
      <c r="H1376" s="92"/>
      <c r="I1376" s="92"/>
      <c r="J1376" s="93"/>
      <c r="K1376" s="94"/>
      <c r="L1376" s="94"/>
      <c r="M1376" s="94"/>
      <c r="N1376" s="1"/>
      <c r="O1376" s="25"/>
      <c r="P1376" s="26"/>
      <c r="Q1376" s="1"/>
      <c r="R1376" s="25"/>
    </row>
    <row r="1377" spans="1:18" ht="12.75" customHeight="1" x14ac:dyDescent="0.25">
      <c r="A1377" s="31"/>
      <c r="B1377" s="25"/>
      <c r="C1377" s="92"/>
      <c r="D1377" s="92"/>
      <c r="E1377" s="92"/>
      <c r="F1377" s="92"/>
      <c r="G1377" s="92"/>
      <c r="H1377" s="92"/>
      <c r="I1377" s="92"/>
      <c r="J1377" s="93"/>
      <c r="K1377" s="94"/>
      <c r="L1377" s="94"/>
      <c r="M1377" s="94"/>
      <c r="N1377" s="1"/>
      <c r="O1377" s="25"/>
      <c r="P1377" s="26"/>
      <c r="Q1377" s="1"/>
      <c r="R1377" s="25"/>
    </row>
    <row r="1378" spans="1:18" ht="12.75" customHeight="1" x14ac:dyDescent="0.25">
      <c r="A1378" s="31"/>
      <c r="B1378" s="25"/>
      <c r="C1378" s="92"/>
      <c r="D1378" s="92"/>
      <c r="E1378" s="92"/>
      <c r="F1378" s="92"/>
      <c r="G1378" s="92"/>
      <c r="H1378" s="92"/>
      <c r="I1378" s="92"/>
      <c r="J1378" s="93"/>
      <c r="K1378" s="94"/>
      <c r="L1378" s="94"/>
      <c r="M1378" s="94"/>
      <c r="N1378" s="1"/>
      <c r="O1378" s="25"/>
      <c r="P1378" s="26"/>
      <c r="Q1378" s="1"/>
      <c r="R1378" s="25"/>
    </row>
    <row r="1379" spans="1:18" ht="12.75" customHeight="1" x14ac:dyDescent="0.25">
      <c r="A1379" s="31"/>
      <c r="B1379" s="25"/>
      <c r="C1379" s="92"/>
      <c r="D1379" s="92"/>
      <c r="E1379" s="92"/>
      <c r="F1379" s="92"/>
      <c r="G1379" s="92"/>
      <c r="H1379" s="92"/>
      <c r="I1379" s="92"/>
      <c r="J1379" s="93"/>
      <c r="K1379" s="94"/>
      <c r="L1379" s="94"/>
      <c r="M1379" s="94"/>
      <c r="N1379" s="1"/>
      <c r="O1379" s="25"/>
      <c r="P1379" s="26"/>
      <c r="Q1379" s="1"/>
      <c r="R1379" s="25"/>
    </row>
    <row r="1380" spans="1:18" ht="12.75" customHeight="1" x14ac:dyDescent="0.25">
      <c r="A1380" s="31"/>
      <c r="B1380" s="25"/>
      <c r="C1380" s="92"/>
      <c r="D1380" s="92"/>
      <c r="E1380" s="92"/>
      <c r="F1380" s="92"/>
      <c r="G1380" s="92"/>
      <c r="H1380" s="92"/>
      <c r="I1380" s="92"/>
      <c r="J1380" s="93"/>
      <c r="K1380" s="94"/>
      <c r="L1380" s="94"/>
      <c r="M1380" s="94"/>
      <c r="N1380" s="1"/>
      <c r="O1380" s="25"/>
      <c r="P1380" s="26"/>
      <c r="Q1380" s="1"/>
      <c r="R1380" s="25"/>
    </row>
    <row r="1381" spans="1:18" ht="12.75" customHeight="1" x14ac:dyDescent="0.25">
      <c r="A1381" s="31"/>
      <c r="B1381" s="25"/>
      <c r="C1381" s="92"/>
      <c r="D1381" s="92"/>
      <c r="E1381" s="92"/>
      <c r="F1381" s="92"/>
      <c r="G1381" s="92"/>
      <c r="H1381" s="92"/>
      <c r="I1381" s="92"/>
      <c r="J1381" s="93"/>
      <c r="K1381" s="94"/>
      <c r="L1381" s="94"/>
      <c r="M1381" s="94"/>
      <c r="N1381" s="1"/>
      <c r="O1381" s="25"/>
      <c r="P1381" s="26"/>
      <c r="Q1381" s="1"/>
      <c r="R1381" s="25"/>
    </row>
    <row r="1382" spans="1:18" ht="12.75" customHeight="1" x14ac:dyDescent="0.25">
      <c r="A1382" s="31"/>
      <c r="B1382" s="25"/>
      <c r="C1382" s="92"/>
      <c r="D1382" s="92"/>
      <c r="E1382" s="92"/>
      <c r="F1382" s="92"/>
      <c r="G1382" s="92"/>
      <c r="H1382" s="92"/>
      <c r="I1382" s="92"/>
      <c r="J1382" s="93"/>
      <c r="K1382" s="94"/>
      <c r="L1382" s="94"/>
      <c r="M1382" s="94"/>
      <c r="N1382" s="1"/>
      <c r="O1382" s="25"/>
      <c r="P1382" s="26"/>
      <c r="Q1382" s="1"/>
      <c r="R1382" s="25"/>
    </row>
    <row r="1383" spans="1:18" ht="12.75" customHeight="1" x14ac:dyDescent="0.25">
      <c r="A1383" s="31"/>
      <c r="B1383" s="25"/>
      <c r="C1383" s="92"/>
      <c r="D1383" s="92"/>
      <c r="E1383" s="92"/>
      <c r="F1383" s="92"/>
      <c r="G1383" s="92"/>
      <c r="H1383" s="92"/>
      <c r="I1383" s="92"/>
      <c r="J1383" s="93"/>
      <c r="K1383" s="94"/>
      <c r="L1383" s="94"/>
      <c r="M1383" s="94"/>
      <c r="N1383" s="1"/>
      <c r="O1383" s="25"/>
      <c r="P1383" s="26"/>
      <c r="Q1383" s="1"/>
      <c r="R1383" s="25"/>
    </row>
    <row r="1384" spans="1:18" ht="12.75" customHeight="1" x14ac:dyDescent="0.25">
      <c r="A1384" s="31"/>
      <c r="B1384" s="25"/>
      <c r="C1384" s="92"/>
      <c r="D1384" s="92"/>
      <c r="E1384" s="92"/>
      <c r="F1384" s="92"/>
      <c r="G1384" s="92"/>
      <c r="H1384" s="92"/>
      <c r="I1384" s="92"/>
      <c r="J1384" s="93"/>
      <c r="K1384" s="94"/>
      <c r="L1384" s="94"/>
      <c r="M1384" s="94"/>
      <c r="N1384" s="1"/>
      <c r="O1384" s="25"/>
      <c r="P1384" s="26"/>
      <c r="Q1384" s="1"/>
      <c r="R1384" s="25"/>
    </row>
    <row r="1385" spans="1:18" ht="12.75" customHeight="1" x14ac:dyDescent="0.25">
      <c r="A1385" s="31"/>
      <c r="B1385" s="25"/>
      <c r="C1385" s="92"/>
      <c r="D1385" s="92"/>
      <c r="E1385" s="92"/>
      <c r="F1385" s="92"/>
      <c r="G1385" s="92"/>
      <c r="H1385" s="92"/>
      <c r="I1385" s="92"/>
      <c r="J1385" s="93"/>
      <c r="K1385" s="94"/>
      <c r="L1385" s="94"/>
      <c r="M1385" s="94"/>
      <c r="N1385" s="1"/>
      <c r="O1385" s="25"/>
      <c r="P1385" s="26"/>
      <c r="Q1385" s="1"/>
      <c r="R1385" s="25"/>
    </row>
    <row r="1386" spans="1:18" ht="12.75" customHeight="1" x14ac:dyDescent="0.25">
      <c r="A1386" s="31"/>
      <c r="B1386" s="25"/>
      <c r="C1386" s="92"/>
      <c r="D1386" s="92"/>
      <c r="E1386" s="92"/>
      <c r="F1386" s="92"/>
      <c r="G1386" s="92"/>
      <c r="H1386" s="92"/>
      <c r="I1386" s="92"/>
      <c r="J1386" s="93"/>
      <c r="K1386" s="94"/>
      <c r="L1386" s="94"/>
      <c r="M1386" s="94"/>
      <c r="N1386" s="1"/>
      <c r="O1386" s="25"/>
      <c r="P1386" s="26"/>
      <c r="Q1386" s="1"/>
      <c r="R1386" s="25"/>
    </row>
    <row r="1387" spans="1:18" ht="12.75" customHeight="1" x14ac:dyDescent="0.25">
      <c r="A1387" s="31"/>
      <c r="B1387" s="25"/>
      <c r="C1387" s="92"/>
      <c r="D1387" s="92"/>
      <c r="E1387" s="92"/>
      <c r="F1387" s="92"/>
      <c r="G1387" s="92"/>
      <c r="H1387" s="92"/>
      <c r="I1387" s="92"/>
      <c r="J1387" s="93"/>
      <c r="K1387" s="94"/>
      <c r="L1387" s="94"/>
      <c r="M1387" s="94"/>
      <c r="N1387" s="1"/>
      <c r="O1387" s="25"/>
      <c r="P1387" s="26"/>
      <c r="Q1387" s="1"/>
      <c r="R1387" s="25"/>
    </row>
    <row r="1388" spans="1:18" ht="12.75" customHeight="1" x14ac:dyDescent="0.25">
      <c r="A1388" s="31"/>
      <c r="B1388" s="25"/>
      <c r="C1388" s="92"/>
      <c r="D1388" s="92"/>
      <c r="E1388" s="92"/>
      <c r="F1388" s="92"/>
      <c r="G1388" s="92"/>
      <c r="H1388" s="92"/>
      <c r="I1388" s="92"/>
      <c r="J1388" s="93"/>
      <c r="K1388" s="94"/>
      <c r="L1388" s="94"/>
      <c r="M1388" s="94"/>
      <c r="N1388" s="1"/>
      <c r="O1388" s="25"/>
      <c r="P1388" s="26"/>
      <c r="Q1388" s="1"/>
      <c r="R1388" s="25"/>
    </row>
    <row r="1389" spans="1:18" ht="12.75" customHeight="1" x14ac:dyDescent="0.25">
      <c r="A1389" s="31"/>
      <c r="B1389" s="25"/>
      <c r="C1389" s="92"/>
      <c r="D1389" s="92"/>
      <c r="E1389" s="92"/>
      <c r="F1389" s="92"/>
      <c r="G1389" s="92"/>
      <c r="H1389" s="92"/>
      <c r="I1389" s="92"/>
      <c r="J1389" s="93"/>
      <c r="K1389" s="94"/>
      <c r="L1389" s="94"/>
      <c r="M1389" s="94"/>
      <c r="N1389" s="1"/>
      <c r="O1389" s="25"/>
      <c r="P1389" s="26"/>
      <c r="Q1389" s="1"/>
      <c r="R1389" s="25"/>
    </row>
    <row r="1390" spans="1:18" ht="12.75" customHeight="1" x14ac:dyDescent="0.25">
      <c r="A1390" s="31"/>
      <c r="B1390" s="25"/>
      <c r="C1390" s="92"/>
      <c r="D1390" s="92"/>
      <c r="E1390" s="92"/>
      <c r="F1390" s="92"/>
      <c r="G1390" s="92"/>
      <c r="H1390" s="92"/>
      <c r="I1390" s="92"/>
      <c r="J1390" s="93"/>
      <c r="K1390" s="94"/>
      <c r="L1390" s="94"/>
      <c r="M1390" s="94"/>
      <c r="N1390" s="1"/>
      <c r="O1390" s="25"/>
      <c r="P1390" s="26"/>
      <c r="Q1390" s="1"/>
      <c r="R1390" s="25"/>
    </row>
    <row r="1391" spans="1:18" ht="12.75" customHeight="1" x14ac:dyDescent="0.25">
      <c r="A1391" s="31"/>
      <c r="B1391" s="25"/>
      <c r="C1391" s="92"/>
      <c r="D1391" s="92"/>
      <c r="E1391" s="92"/>
      <c r="F1391" s="92"/>
      <c r="G1391" s="92"/>
      <c r="H1391" s="92"/>
      <c r="I1391" s="92"/>
      <c r="J1391" s="93"/>
      <c r="K1391" s="94"/>
      <c r="L1391" s="94"/>
      <c r="M1391" s="94"/>
      <c r="N1391" s="1"/>
      <c r="O1391" s="25"/>
      <c r="P1391" s="26"/>
      <c r="Q1391" s="1"/>
      <c r="R1391" s="25"/>
    </row>
    <row r="1392" spans="1:18" ht="12.75" customHeight="1" x14ac:dyDescent="0.25">
      <c r="A1392" s="31"/>
      <c r="B1392" s="25"/>
      <c r="C1392" s="92"/>
      <c r="D1392" s="92"/>
      <c r="E1392" s="92"/>
      <c r="F1392" s="92"/>
      <c r="G1392" s="92"/>
      <c r="H1392" s="92"/>
      <c r="I1392" s="92"/>
      <c r="J1392" s="93"/>
      <c r="K1392" s="94"/>
      <c r="L1392" s="94"/>
      <c r="M1392" s="94"/>
      <c r="N1392" s="1"/>
      <c r="O1392" s="25"/>
      <c r="P1392" s="26"/>
      <c r="Q1392" s="1"/>
      <c r="R1392" s="25"/>
    </row>
    <row r="1393" spans="1:18" ht="12.75" customHeight="1" x14ac:dyDescent="0.25">
      <c r="A1393" s="31"/>
      <c r="B1393" s="25"/>
      <c r="C1393" s="92"/>
      <c r="D1393" s="92"/>
      <c r="E1393" s="92"/>
      <c r="F1393" s="92"/>
      <c r="G1393" s="92"/>
      <c r="H1393" s="92"/>
      <c r="I1393" s="92"/>
      <c r="J1393" s="93"/>
      <c r="K1393" s="94"/>
      <c r="L1393" s="94"/>
      <c r="M1393" s="94"/>
      <c r="N1393" s="1"/>
      <c r="O1393" s="25"/>
      <c r="P1393" s="26"/>
      <c r="Q1393" s="1"/>
      <c r="R1393" s="25"/>
    </row>
    <row r="1394" spans="1:18" ht="12.75" customHeight="1" x14ac:dyDescent="0.25">
      <c r="A1394" s="31"/>
      <c r="B1394" s="25"/>
      <c r="C1394" s="92"/>
      <c r="D1394" s="92"/>
      <c r="E1394" s="92"/>
      <c r="F1394" s="92"/>
      <c r="G1394" s="92"/>
      <c r="H1394" s="92"/>
      <c r="I1394" s="92"/>
      <c r="J1394" s="93"/>
      <c r="K1394" s="94"/>
      <c r="L1394" s="94"/>
      <c r="M1394" s="94"/>
      <c r="N1394" s="1"/>
      <c r="O1394" s="25"/>
      <c r="P1394" s="26"/>
      <c r="Q1394" s="1"/>
      <c r="R1394" s="25"/>
    </row>
    <row r="1395" spans="1:18" ht="12.75" customHeight="1" x14ac:dyDescent="0.25">
      <c r="A1395" s="31"/>
      <c r="B1395" s="25"/>
      <c r="C1395" s="92"/>
      <c r="D1395" s="92"/>
      <c r="E1395" s="92"/>
      <c r="F1395" s="92"/>
      <c r="G1395" s="92"/>
      <c r="H1395" s="92"/>
      <c r="I1395" s="92"/>
      <c r="J1395" s="93"/>
      <c r="K1395" s="94"/>
      <c r="L1395" s="94"/>
      <c r="M1395" s="94"/>
      <c r="N1395" s="1"/>
      <c r="O1395" s="25"/>
      <c r="P1395" s="26"/>
      <c r="Q1395" s="1"/>
      <c r="R1395" s="25"/>
    </row>
    <row r="1396" spans="1:18" ht="12.75" customHeight="1" x14ac:dyDescent="0.25">
      <c r="A1396" s="31"/>
      <c r="B1396" s="25"/>
      <c r="C1396" s="92"/>
      <c r="D1396" s="92"/>
      <c r="E1396" s="92"/>
      <c r="F1396" s="92"/>
      <c r="G1396" s="92"/>
      <c r="H1396" s="92"/>
      <c r="I1396" s="92"/>
      <c r="J1396" s="93"/>
      <c r="K1396" s="94"/>
      <c r="L1396" s="94"/>
      <c r="M1396" s="94"/>
      <c r="N1396" s="1"/>
      <c r="O1396" s="25"/>
      <c r="P1396" s="26"/>
      <c r="Q1396" s="1"/>
      <c r="R1396" s="25"/>
    </row>
    <row r="1397" spans="1:18" ht="12.75" customHeight="1" x14ac:dyDescent="0.25">
      <c r="A1397" s="31"/>
      <c r="B1397" s="25"/>
      <c r="C1397" s="92"/>
      <c r="D1397" s="92"/>
      <c r="E1397" s="92"/>
      <c r="F1397" s="92"/>
      <c r="G1397" s="92"/>
      <c r="H1397" s="92"/>
      <c r="I1397" s="92"/>
      <c r="J1397" s="93"/>
      <c r="K1397" s="94"/>
      <c r="L1397" s="94"/>
      <c r="M1397" s="94"/>
      <c r="N1397" s="1"/>
      <c r="O1397" s="25"/>
      <c r="P1397" s="26"/>
      <c r="Q1397" s="1"/>
      <c r="R1397" s="25"/>
    </row>
    <row r="1398" spans="1:18" ht="12.75" customHeight="1" x14ac:dyDescent="0.25">
      <c r="A1398" s="31"/>
      <c r="B1398" s="25"/>
      <c r="C1398" s="92"/>
      <c r="D1398" s="92"/>
      <c r="E1398" s="92"/>
      <c r="F1398" s="92"/>
      <c r="G1398" s="92"/>
      <c r="H1398" s="92"/>
      <c r="I1398" s="92"/>
      <c r="J1398" s="93"/>
      <c r="K1398" s="94"/>
      <c r="L1398" s="94"/>
      <c r="M1398" s="94"/>
      <c r="N1398" s="1"/>
      <c r="O1398" s="25"/>
      <c r="P1398" s="26"/>
      <c r="Q1398" s="1"/>
      <c r="R1398" s="25"/>
    </row>
    <row r="1399" spans="1:18" ht="12.75" customHeight="1" x14ac:dyDescent="0.25">
      <c r="A1399" s="31"/>
      <c r="B1399" s="25"/>
      <c r="C1399" s="92"/>
      <c r="D1399" s="92"/>
      <c r="E1399" s="92"/>
      <c r="F1399" s="92"/>
      <c r="G1399" s="92"/>
      <c r="H1399" s="92"/>
      <c r="I1399" s="92"/>
      <c r="J1399" s="93"/>
      <c r="K1399" s="94"/>
      <c r="L1399" s="94"/>
      <c r="M1399" s="94"/>
      <c r="N1399" s="1"/>
      <c r="O1399" s="25"/>
      <c r="P1399" s="26"/>
      <c r="Q1399" s="1"/>
      <c r="R1399" s="25"/>
    </row>
    <row r="1400" spans="1:18" ht="12.75" customHeight="1" x14ac:dyDescent="0.25">
      <c r="A1400" s="31"/>
      <c r="B1400" s="25"/>
      <c r="C1400" s="92"/>
      <c r="D1400" s="92"/>
      <c r="E1400" s="92"/>
      <c r="F1400" s="92"/>
      <c r="G1400" s="92"/>
      <c r="H1400" s="92"/>
      <c r="I1400" s="92"/>
      <c r="J1400" s="93"/>
      <c r="K1400" s="94"/>
      <c r="L1400" s="94"/>
      <c r="M1400" s="94"/>
      <c r="N1400" s="1"/>
      <c r="O1400" s="25"/>
      <c r="P1400" s="26"/>
      <c r="Q1400" s="1"/>
      <c r="R1400" s="25"/>
    </row>
    <row r="1401" spans="1:18" ht="12.75" customHeight="1" x14ac:dyDescent="0.25">
      <c r="A1401" s="31"/>
      <c r="B1401" s="25"/>
      <c r="C1401" s="92"/>
      <c r="D1401" s="92"/>
      <c r="E1401" s="92"/>
      <c r="F1401" s="92"/>
      <c r="G1401" s="92"/>
      <c r="H1401" s="92"/>
      <c r="I1401" s="92"/>
      <c r="J1401" s="93"/>
      <c r="K1401" s="94"/>
      <c r="L1401" s="94"/>
      <c r="M1401" s="94"/>
      <c r="N1401" s="1"/>
      <c r="O1401" s="25"/>
      <c r="P1401" s="26"/>
      <c r="Q1401" s="1"/>
      <c r="R1401" s="25"/>
    </row>
    <row r="1402" spans="1:18" ht="12.75" customHeight="1" x14ac:dyDescent="0.25">
      <c r="A1402" s="31"/>
      <c r="B1402" s="25"/>
      <c r="C1402" s="92"/>
      <c r="D1402" s="92"/>
      <c r="E1402" s="92"/>
      <c r="F1402" s="92"/>
      <c r="G1402" s="92"/>
      <c r="H1402" s="92"/>
      <c r="I1402" s="92"/>
      <c r="J1402" s="93"/>
      <c r="K1402" s="94"/>
      <c r="L1402" s="94"/>
      <c r="M1402" s="94"/>
      <c r="N1402" s="1"/>
      <c r="O1402" s="25"/>
      <c r="P1402" s="26"/>
      <c r="Q1402" s="1"/>
      <c r="R1402" s="25"/>
    </row>
    <row r="1403" spans="1:18" ht="12.75" customHeight="1" x14ac:dyDescent="0.25">
      <c r="A1403" s="31"/>
      <c r="B1403" s="25"/>
      <c r="C1403" s="92"/>
      <c r="D1403" s="92"/>
      <c r="E1403" s="92"/>
      <c r="F1403" s="92"/>
      <c r="G1403" s="92"/>
      <c r="H1403" s="92"/>
      <c r="I1403" s="92"/>
      <c r="J1403" s="93"/>
      <c r="K1403" s="94"/>
      <c r="L1403" s="94"/>
      <c r="M1403" s="94"/>
      <c r="N1403" s="1"/>
      <c r="O1403" s="25"/>
      <c r="P1403" s="26"/>
      <c r="Q1403" s="1"/>
      <c r="R1403" s="25"/>
    </row>
    <row r="1404" spans="1:18" ht="12.75" customHeight="1" x14ac:dyDescent="0.25">
      <c r="A1404" s="31"/>
      <c r="B1404" s="25"/>
      <c r="C1404" s="92"/>
      <c r="D1404" s="92"/>
      <c r="E1404" s="92"/>
      <c r="F1404" s="92"/>
      <c r="G1404" s="92"/>
      <c r="H1404" s="92"/>
      <c r="I1404" s="92"/>
      <c r="J1404" s="93"/>
      <c r="K1404" s="94"/>
      <c r="L1404" s="94"/>
      <c r="M1404" s="94"/>
      <c r="N1404" s="1"/>
      <c r="O1404" s="25"/>
      <c r="P1404" s="26"/>
      <c r="Q1404" s="1"/>
      <c r="R1404" s="25"/>
    </row>
    <row r="1405" spans="1:18" ht="12.75" customHeight="1" x14ac:dyDescent="0.25">
      <c r="A1405" s="31"/>
      <c r="B1405" s="25"/>
      <c r="C1405" s="92"/>
      <c r="D1405" s="92"/>
      <c r="E1405" s="92"/>
      <c r="F1405" s="92"/>
      <c r="G1405" s="92"/>
      <c r="H1405" s="92"/>
      <c r="I1405" s="92"/>
      <c r="J1405" s="93"/>
      <c r="K1405" s="94"/>
      <c r="L1405" s="94"/>
      <c r="M1405" s="94"/>
      <c r="N1405" s="1"/>
      <c r="O1405" s="25"/>
      <c r="P1405" s="26"/>
      <c r="Q1405" s="1"/>
      <c r="R1405" s="25"/>
    </row>
    <row r="1406" spans="1:18" ht="12.75" customHeight="1" x14ac:dyDescent="0.25">
      <c r="A1406" s="31"/>
      <c r="B1406" s="25"/>
      <c r="C1406" s="92"/>
      <c r="D1406" s="92"/>
      <c r="E1406" s="92"/>
      <c r="F1406" s="92"/>
      <c r="G1406" s="92"/>
      <c r="H1406" s="92"/>
      <c r="I1406" s="92"/>
      <c r="J1406" s="93"/>
      <c r="K1406" s="94"/>
      <c r="L1406" s="94"/>
      <c r="M1406" s="94"/>
      <c r="N1406" s="1"/>
      <c r="O1406" s="25"/>
      <c r="P1406" s="26"/>
      <c r="Q1406" s="1"/>
      <c r="R1406" s="25"/>
    </row>
    <row r="1407" spans="1:18" ht="12.75" customHeight="1" x14ac:dyDescent="0.25">
      <c r="A1407" s="31"/>
      <c r="B1407" s="25"/>
      <c r="C1407" s="92"/>
      <c r="D1407" s="92"/>
      <c r="E1407" s="92"/>
      <c r="F1407" s="92"/>
      <c r="G1407" s="92"/>
      <c r="H1407" s="92"/>
      <c r="I1407" s="92"/>
      <c r="J1407" s="93"/>
      <c r="K1407" s="94"/>
      <c r="L1407" s="94"/>
      <c r="M1407" s="94"/>
      <c r="N1407" s="1"/>
      <c r="O1407" s="25"/>
      <c r="P1407" s="26"/>
      <c r="Q1407" s="1"/>
      <c r="R1407" s="25"/>
    </row>
    <row r="1408" spans="1:18" ht="12.75" customHeight="1" x14ac:dyDescent="0.25">
      <c r="A1408" s="31"/>
      <c r="B1408" s="25"/>
      <c r="C1408" s="92"/>
      <c r="D1408" s="92"/>
      <c r="E1408" s="92"/>
      <c r="F1408" s="92"/>
      <c r="G1408" s="92"/>
      <c r="H1408" s="92"/>
      <c r="I1408" s="92"/>
      <c r="J1408" s="93"/>
      <c r="K1408" s="94"/>
      <c r="L1408" s="94"/>
      <c r="M1408" s="94"/>
      <c r="N1408" s="1"/>
      <c r="O1408" s="25"/>
      <c r="P1408" s="26"/>
      <c r="Q1408" s="1"/>
      <c r="R1408" s="25"/>
    </row>
    <row r="1409" spans="1:18" ht="12.75" customHeight="1" x14ac:dyDescent="0.25">
      <c r="A1409" s="31"/>
      <c r="B1409" s="25"/>
      <c r="C1409" s="92"/>
      <c r="D1409" s="92"/>
      <c r="E1409" s="92"/>
      <c r="F1409" s="92"/>
      <c r="G1409" s="92"/>
      <c r="H1409" s="92"/>
      <c r="I1409" s="92"/>
      <c r="J1409" s="93"/>
      <c r="K1409" s="94"/>
      <c r="L1409" s="94"/>
      <c r="M1409" s="94"/>
      <c r="N1409" s="1"/>
      <c r="O1409" s="25"/>
      <c r="P1409" s="26"/>
      <c r="Q1409" s="1"/>
      <c r="R1409" s="25"/>
    </row>
    <row r="1410" spans="1:18" ht="12.75" customHeight="1" x14ac:dyDescent="0.25">
      <c r="A1410" s="31"/>
      <c r="B1410" s="25"/>
      <c r="C1410" s="92"/>
      <c r="D1410" s="92"/>
      <c r="E1410" s="92"/>
      <c r="F1410" s="92"/>
      <c r="G1410" s="92"/>
      <c r="H1410" s="92"/>
      <c r="I1410" s="92"/>
      <c r="J1410" s="93"/>
      <c r="K1410" s="94"/>
      <c r="L1410" s="94"/>
      <c r="M1410" s="94"/>
      <c r="N1410" s="1"/>
      <c r="O1410" s="25"/>
      <c r="P1410" s="26"/>
      <c r="Q1410" s="1"/>
      <c r="R1410" s="25"/>
    </row>
    <row r="1411" spans="1:18" ht="12.75" customHeight="1" x14ac:dyDescent="0.25">
      <c r="A1411" s="31"/>
      <c r="B1411" s="25"/>
      <c r="C1411" s="92"/>
      <c r="D1411" s="92"/>
      <c r="E1411" s="92"/>
      <c r="F1411" s="92"/>
      <c r="G1411" s="92"/>
      <c r="H1411" s="92"/>
      <c r="I1411" s="92"/>
      <c r="J1411" s="93"/>
      <c r="K1411" s="94"/>
      <c r="L1411" s="94"/>
      <c r="M1411" s="94"/>
      <c r="N1411" s="1"/>
      <c r="O1411" s="25"/>
      <c r="P1411" s="26"/>
      <c r="Q1411" s="1"/>
      <c r="R1411" s="25"/>
    </row>
    <row r="1412" spans="1:18" ht="12.75" customHeight="1" x14ac:dyDescent="0.25">
      <c r="A1412" s="31"/>
      <c r="B1412" s="25"/>
      <c r="C1412" s="92"/>
      <c r="D1412" s="92"/>
      <c r="E1412" s="92"/>
      <c r="F1412" s="92"/>
      <c r="G1412" s="92"/>
      <c r="H1412" s="92"/>
      <c r="I1412" s="92"/>
      <c r="J1412" s="93"/>
      <c r="K1412" s="94"/>
      <c r="L1412" s="94"/>
      <c r="M1412" s="94"/>
      <c r="N1412" s="1"/>
      <c r="O1412" s="25"/>
      <c r="P1412" s="26"/>
      <c r="Q1412" s="1"/>
      <c r="R1412" s="25"/>
    </row>
    <row r="1413" spans="1:18" ht="12.75" customHeight="1" x14ac:dyDescent="0.25">
      <c r="A1413" s="31"/>
      <c r="B1413" s="25"/>
      <c r="C1413" s="92"/>
      <c r="D1413" s="92"/>
      <c r="E1413" s="92"/>
      <c r="F1413" s="92"/>
      <c r="G1413" s="92"/>
      <c r="H1413" s="92"/>
      <c r="I1413" s="92"/>
      <c r="J1413" s="93"/>
      <c r="K1413" s="94"/>
      <c r="L1413" s="94"/>
      <c r="M1413" s="94"/>
      <c r="N1413" s="1"/>
      <c r="O1413" s="25"/>
      <c r="P1413" s="26"/>
      <c r="Q1413" s="1"/>
      <c r="R1413" s="25"/>
    </row>
    <row r="1414" spans="1:18" ht="12.75" customHeight="1" x14ac:dyDescent="0.25">
      <c r="A1414" s="31"/>
      <c r="B1414" s="25"/>
      <c r="C1414" s="92"/>
      <c r="D1414" s="92"/>
      <c r="E1414" s="92"/>
      <c r="F1414" s="92"/>
      <c r="G1414" s="92"/>
      <c r="H1414" s="92"/>
      <c r="I1414" s="92"/>
      <c r="J1414" s="93"/>
      <c r="K1414" s="94"/>
      <c r="L1414" s="94"/>
      <c r="M1414" s="94"/>
      <c r="N1414" s="1"/>
      <c r="O1414" s="25"/>
      <c r="P1414" s="26"/>
      <c r="Q1414" s="1"/>
      <c r="R1414" s="25"/>
    </row>
    <row r="1415" spans="1:18" ht="12.75" customHeight="1" x14ac:dyDescent="0.25">
      <c r="A1415" s="31"/>
      <c r="B1415" s="25"/>
      <c r="C1415" s="92"/>
      <c r="D1415" s="92"/>
      <c r="E1415" s="92"/>
      <c r="F1415" s="92"/>
      <c r="G1415" s="92"/>
      <c r="H1415" s="92"/>
      <c r="I1415" s="92"/>
      <c r="J1415" s="93"/>
      <c r="K1415" s="94"/>
      <c r="L1415" s="94"/>
      <c r="M1415" s="94"/>
      <c r="N1415" s="1"/>
      <c r="O1415" s="25"/>
      <c r="P1415" s="26"/>
      <c r="Q1415" s="1"/>
      <c r="R1415" s="25"/>
    </row>
    <row r="1416" spans="1:18" ht="12.75" customHeight="1" x14ac:dyDescent="0.25">
      <c r="A1416" s="31"/>
      <c r="B1416" s="25"/>
      <c r="C1416" s="92"/>
      <c r="D1416" s="92"/>
      <c r="E1416" s="92"/>
      <c r="F1416" s="92"/>
      <c r="G1416" s="92"/>
      <c r="H1416" s="92"/>
      <c r="I1416" s="92"/>
      <c r="J1416" s="93"/>
      <c r="K1416" s="94"/>
      <c r="L1416" s="94"/>
      <c r="M1416" s="94"/>
      <c r="N1416" s="1"/>
      <c r="O1416" s="25"/>
      <c r="P1416" s="26"/>
      <c r="Q1416" s="1"/>
      <c r="R1416" s="25"/>
    </row>
    <row r="1417" spans="1:18" ht="12.75" customHeight="1" x14ac:dyDescent="0.25">
      <c r="A1417" s="31"/>
      <c r="B1417" s="25"/>
      <c r="C1417" s="92"/>
      <c r="D1417" s="92"/>
      <c r="E1417" s="92"/>
      <c r="F1417" s="92"/>
      <c r="G1417" s="92"/>
      <c r="H1417" s="92"/>
      <c r="I1417" s="92"/>
      <c r="J1417" s="93"/>
      <c r="K1417" s="94"/>
      <c r="L1417" s="94"/>
      <c r="M1417" s="94"/>
      <c r="N1417" s="1"/>
      <c r="O1417" s="25"/>
      <c r="P1417" s="26"/>
      <c r="Q1417" s="1"/>
      <c r="R1417" s="25"/>
    </row>
    <row r="1418" spans="1:18" ht="12.75" customHeight="1" x14ac:dyDescent="0.25">
      <c r="A1418" s="31"/>
      <c r="B1418" s="25"/>
      <c r="C1418" s="92"/>
      <c r="D1418" s="92"/>
      <c r="E1418" s="92"/>
      <c r="F1418" s="92"/>
      <c r="G1418" s="92"/>
      <c r="H1418" s="92"/>
      <c r="I1418" s="92"/>
      <c r="J1418" s="93"/>
      <c r="K1418" s="94"/>
      <c r="L1418" s="94"/>
      <c r="M1418" s="94"/>
      <c r="N1418" s="1"/>
      <c r="O1418" s="25"/>
      <c r="P1418" s="26"/>
      <c r="Q1418" s="1"/>
      <c r="R1418" s="25"/>
    </row>
    <row r="1419" spans="1:18" ht="12.75" customHeight="1" x14ac:dyDescent="0.25">
      <c r="A1419" s="31"/>
      <c r="B1419" s="25"/>
      <c r="C1419" s="92"/>
      <c r="D1419" s="92"/>
      <c r="E1419" s="92"/>
      <c r="F1419" s="92"/>
      <c r="G1419" s="92"/>
      <c r="H1419" s="92"/>
      <c r="I1419" s="92"/>
      <c r="J1419" s="93"/>
      <c r="K1419" s="94"/>
      <c r="L1419" s="94"/>
      <c r="M1419" s="94"/>
      <c r="N1419" s="1"/>
      <c r="O1419" s="25"/>
      <c r="P1419" s="26"/>
      <c r="Q1419" s="1"/>
      <c r="R1419" s="25"/>
    </row>
    <row r="1420" spans="1:18" ht="12.75" customHeight="1" x14ac:dyDescent="0.25">
      <c r="A1420" s="31"/>
      <c r="B1420" s="25"/>
      <c r="C1420" s="92"/>
      <c r="D1420" s="92"/>
      <c r="E1420" s="92"/>
      <c r="F1420" s="92"/>
      <c r="G1420" s="92"/>
      <c r="H1420" s="92"/>
      <c r="I1420" s="92"/>
      <c r="J1420" s="93"/>
      <c r="K1420" s="94"/>
      <c r="L1420" s="94"/>
      <c r="M1420" s="94"/>
      <c r="N1420" s="1"/>
      <c r="O1420" s="25"/>
      <c r="P1420" s="26"/>
      <c r="Q1420" s="1"/>
      <c r="R1420" s="25"/>
    </row>
    <row r="1421" spans="1:18" ht="12.75" customHeight="1" x14ac:dyDescent="0.25">
      <c r="A1421" s="31"/>
      <c r="B1421" s="25"/>
      <c r="C1421" s="92"/>
      <c r="D1421" s="92"/>
      <c r="E1421" s="92"/>
      <c r="F1421" s="92"/>
      <c r="G1421" s="92"/>
      <c r="H1421" s="92"/>
      <c r="I1421" s="92"/>
      <c r="J1421" s="93"/>
      <c r="K1421" s="94"/>
      <c r="L1421" s="94"/>
      <c r="M1421" s="94"/>
      <c r="N1421" s="1"/>
      <c r="O1421" s="25"/>
      <c r="P1421" s="26"/>
      <c r="Q1421" s="1"/>
      <c r="R1421" s="25"/>
    </row>
    <row r="1422" spans="1:18" ht="12.75" customHeight="1" x14ac:dyDescent="0.25">
      <c r="A1422" s="31"/>
      <c r="B1422" s="25"/>
      <c r="C1422" s="92"/>
      <c r="D1422" s="92"/>
      <c r="E1422" s="92"/>
      <c r="F1422" s="92"/>
      <c r="G1422" s="92"/>
      <c r="H1422" s="92"/>
      <c r="I1422" s="92"/>
      <c r="J1422" s="93"/>
      <c r="K1422" s="94"/>
      <c r="L1422" s="94"/>
      <c r="M1422" s="94"/>
      <c r="N1422" s="1"/>
      <c r="O1422" s="25"/>
      <c r="P1422" s="26"/>
      <c r="Q1422" s="1"/>
      <c r="R1422" s="25"/>
    </row>
    <row r="1423" spans="1:18" ht="12.75" customHeight="1" x14ac:dyDescent="0.25">
      <c r="A1423" s="31"/>
      <c r="B1423" s="25"/>
      <c r="C1423" s="92"/>
      <c r="D1423" s="92"/>
      <c r="E1423" s="92"/>
      <c r="F1423" s="92"/>
      <c r="G1423" s="92"/>
      <c r="H1423" s="92"/>
      <c r="I1423" s="92"/>
      <c r="J1423" s="93"/>
      <c r="K1423" s="94"/>
      <c r="L1423" s="94"/>
      <c r="M1423" s="94"/>
      <c r="N1423" s="1"/>
      <c r="O1423" s="25"/>
      <c r="P1423" s="26"/>
      <c r="Q1423" s="1"/>
      <c r="R1423" s="25"/>
    </row>
    <row r="1424" spans="1:18" ht="12.75" customHeight="1" x14ac:dyDescent="0.25">
      <c r="A1424" s="31"/>
      <c r="B1424" s="25"/>
      <c r="C1424" s="92"/>
      <c r="D1424" s="92"/>
      <c r="E1424" s="92"/>
      <c r="F1424" s="92"/>
      <c r="G1424" s="92"/>
      <c r="H1424" s="92"/>
      <c r="I1424" s="92"/>
      <c r="J1424" s="93"/>
      <c r="K1424" s="94"/>
      <c r="L1424" s="94"/>
      <c r="M1424" s="94"/>
      <c r="N1424" s="1"/>
      <c r="O1424" s="25"/>
      <c r="P1424" s="26"/>
      <c r="Q1424" s="1"/>
      <c r="R1424" s="25"/>
    </row>
    <row r="1425" spans="1:18" ht="12.75" customHeight="1" x14ac:dyDescent="0.25">
      <c r="A1425" s="31"/>
      <c r="B1425" s="25"/>
      <c r="C1425" s="92"/>
      <c r="D1425" s="92"/>
      <c r="E1425" s="92"/>
      <c r="F1425" s="92"/>
      <c r="G1425" s="92"/>
      <c r="H1425" s="92"/>
      <c r="I1425" s="92"/>
      <c r="J1425" s="93"/>
      <c r="K1425" s="94"/>
      <c r="L1425" s="94"/>
      <c r="M1425" s="94"/>
      <c r="N1425" s="1"/>
      <c r="O1425" s="25"/>
      <c r="P1425" s="26"/>
      <c r="Q1425" s="1"/>
      <c r="R1425" s="25"/>
    </row>
    <row r="1426" spans="1:18" ht="12.75" customHeight="1" x14ac:dyDescent="0.25">
      <c r="A1426" s="31"/>
      <c r="B1426" s="25"/>
      <c r="C1426" s="92"/>
      <c r="D1426" s="92"/>
      <c r="E1426" s="92"/>
      <c r="F1426" s="92"/>
      <c r="G1426" s="92"/>
      <c r="H1426" s="92"/>
      <c r="I1426" s="92"/>
      <c r="J1426" s="93"/>
      <c r="K1426" s="94"/>
      <c r="L1426" s="94"/>
      <c r="M1426" s="94"/>
      <c r="N1426" s="1"/>
      <c r="O1426" s="25"/>
      <c r="P1426" s="26"/>
      <c r="Q1426" s="1"/>
      <c r="R1426" s="25"/>
    </row>
    <row r="1427" spans="1:18" ht="12.75" customHeight="1" x14ac:dyDescent="0.25">
      <c r="A1427" s="31"/>
      <c r="B1427" s="25"/>
      <c r="C1427" s="92"/>
      <c r="D1427" s="92"/>
      <c r="E1427" s="92"/>
      <c r="F1427" s="92"/>
      <c r="G1427" s="92"/>
      <c r="H1427" s="92"/>
      <c r="I1427" s="92"/>
      <c r="J1427" s="93"/>
      <c r="K1427" s="94"/>
      <c r="L1427" s="94"/>
      <c r="M1427" s="94"/>
      <c r="N1427" s="1"/>
      <c r="O1427" s="25"/>
      <c r="P1427" s="26"/>
      <c r="Q1427" s="1"/>
      <c r="R1427" s="25"/>
    </row>
    <row r="1428" spans="1:18" ht="12.75" customHeight="1" x14ac:dyDescent="0.25">
      <c r="A1428" s="31"/>
      <c r="B1428" s="25"/>
      <c r="C1428" s="92"/>
      <c r="D1428" s="92"/>
      <c r="E1428" s="92"/>
      <c r="F1428" s="92"/>
      <c r="G1428" s="92"/>
      <c r="H1428" s="92"/>
      <c r="I1428" s="92"/>
      <c r="J1428" s="93"/>
      <c r="K1428" s="94"/>
      <c r="L1428" s="94"/>
      <c r="M1428" s="94"/>
      <c r="N1428" s="1"/>
      <c r="O1428" s="25"/>
      <c r="P1428" s="26"/>
      <c r="Q1428" s="1"/>
      <c r="R1428" s="25"/>
    </row>
    <row r="1429" spans="1:18" ht="12.75" customHeight="1" x14ac:dyDescent="0.25">
      <c r="A1429" s="31"/>
      <c r="B1429" s="25"/>
      <c r="C1429" s="92"/>
      <c r="D1429" s="92"/>
      <c r="E1429" s="92"/>
      <c r="F1429" s="92"/>
      <c r="G1429" s="92"/>
      <c r="H1429" s="92"/>
      <c r="I1429" s="92"/>
      <c r="J1429" s="93"/>
      <c r="K1429" s="94"/>
      <c r="L1429" s="94"/>
      <c r="M1429" s="94"/>
      <c r="N1429" s="1"/>
      <c r="O1429" s="25"/>
      <c r="P1429" s="26"/>
      <c r="Q1429" s="1"/>
      <c r="R1429" s="25"/>
    </row>
    <row r="1430" spans="1:18" ht="12.75" customHeight="1" x14ac:dyDescent="0.25">
      <c r="A1430" s="31"/>
      <c r="B1430" s="25"/>
      <c r="C1430" s="92"/>
      <c r="D1430" s="92"/>
      <c r="E1430" s="92"/>
      <c r="F1430" s="92"/>
      <c r="G1430" s="92"/>
      <c r="H1430" s="92"/>
      <c r="I1430" s="92"/>
      <c r="J1430" s="93"/>
      <c r="K1430" s="94"/>
      <c r="L1430" s="94"/>
      <c r="M1430" s="94"/>
      <c r="N1430" s="1"/>
      <c r="O1430" s="25"/>
      <c r="P1430" s="26"/>
      <c r="Q1430" s="1"/>
      <c r="R1430" s="25"/>
    </row>
    <row r="1431" spans="1:18" ht="12.75" customHeight="1" x14ac:dyDescent="0.25">
      <c r="A1431" s="31"/>
      <c r="B1431" s="25"/>
      <c r="C1431" s="92"/>
      <c r="D1431" s="92"/>
      <c r="E1431" s="92"/>
      <c r="F1431" s="92"/>
      <c r="G1431" s="92"/>
      <c r="H1431" s="92"/>
      <c r="I1431" s="92"/>
      <c r="J1431" s="93"/>
      <c r="K1431" s="94"/>
      <c r="L1431" s="94"/>
      <c r="M1431" s="94"/>
      <c r="N1431" s="1"/>
      <c r="O1431" s="25"/>
      <c r="P1431" s="26"/>
      <c r="Q1431" s="1"/>
      <c r="R1431" s="25"/>
    </row>
    <row r="1432" spans="1:18" ht="12.75" customHeight="1" x14ac:dyDescent="0.25">
      <c r="A1432" s="31"/>
      <c r="B1432" s="25"/>
      <c r="C1432" s="92"/>
      <c r="D1432" s="92"/>
      <c r="E1432" s="92"/>
      <c r="F1432" s="92"/>
      <c r="G1432" s="92"/>
      <c r="H1432" s="92"/>
      <c r="I1432" s="92"/>
      <c r="J1432" s="93"/>
      <c r="K1432" s="94"/>
      <c r="L1432" s="94"/>
      <c r="M1432" s="94"/>
      <c r="N1432" s="1"/>
      <c r="O1432" s="25"/>
      <c r="P1432" s="26"/>
      <c r="Q1432" s="1"/>
      <c r="R1432" s="25"/>
    </row>
    <row r="1433" spans="1:18" ht="12.75" customHeight="1" x14ac:dyDescent="0.25">
      <c r="A1433" s="31"/>
      <c r="B1433" s="25"/>
      <c r="C1433" s="92"/>
      <c r="D1433" s="92"/>
      <c r="E1433" s="92"/>
      <c r="F1433" s="92"/>
      <c r="G1433" s="92"/>
      <c r="H1433" s="92"/>
      <c r="I1433" s="92"/>
      <c r="J1433" s="93"/>
      <c r="K1433" s="94"/>
      <c r="L1433" s="94"/>
      <c r="M1433" s="94"/>
      <c r="N1433" s="1"/>
      <c r="O1433" s="25"/>
      <c r="P1433" s="26"/>
      <c r="Q1433" s="1"/>
      <c r="R1433" s="25"/>
    </row>
    <row r="1434" spans="1:18" ht="12.75" customHeight="1" x14ac:dyDescent="0.25">
      <c r="A1434" s="31"/>
      <c r="B1434" s="25"/>
      <c r="C1434" s="92"/>
      <c r="D1434" s="92"/>
      <c r="E1434" s="92"/>
      <c r="F1434" s="92"/>
      <c r="G1434" s="92"/>
      <c r="H1434" s="92"/>
      <c r="I1434" s="92"/>
      <c r="J1434" s="93"/>
      <c r="K1434" s="94"/>
      <c r="L1434" s="94"/>
      <c r="M1434" s="94"/>
      <c r="N1434" s="1"/>
      <c r="O1434" s="25"/>
      <c r="P1434" s="26"/>
      <c r="Q1434" s="1"/>
      <c r="R1434" s="25"/>
    </row>
    <row r="1435" spans="1:18" ht="12.75" customHeight="1" x14ac:dyDescent="0.25">
      <c r="A1435" s="31"/>
      <c r="B1435" s="25"/>
      <c r="C1435" s="92"/>
      <c r="D1435" s="92"/>
      <c r="E1435" s="92"/>
      <c r="F1435" s="92"/>
      <c r="G1435" s="92"/>
      <c r="H1435" s="92"/>
      <c r="I1435" s="92"/>
      <c r="J1435" s="93"/>
      <c r="K1435" s="94"/>
      <c r="L1435" s="94"/>
      <c r="M1435" s="94"/>
      <c r="N1435" s="1"/>
      <c r="O1435" s="25"/>
      <c r="P1435" s="26"/>
      <c r="Q1435" s="1"/>
      <c r="R1435" s="25"/>
    </row>
    <row r="1436" spans="1:18" ht="12.75" customHeight="1" x14ac:dyDescent="0.25">
      <c r="A1436" s="31"/>
      <c r="B1436" s="25"/>
      <c r="C1436" s="92"/>
      <c r="D1436" s="92"/>
      <c r="E1436" s="92"/>
      <c r="F1436" s="92"/>
      <c r="G1436" s="92"/>
      <c r="H1436" s="92"/>
      <c r="I1436" s="92"/>
      <c r="J1436" s="93"/>
      <c r="K1436" s="94"/>
      <c r="L1436" s="94"/>
      <c r="M1436" s="94"/>
      <c r="N1436" s="1"/>
      <c r="O1436" s="25"/>
      <c r="P1436" s="26"/>
      <c r="Q1436" s="1"/>
      <c r="R1436" s="25"/>
    </row>
    <row r="1437" spans="1:18" ht="12.75" customHeight="1" x14ac:dyDescent="0.25">
      <c r="A1437" s="31"/>
      <c r="B1437" s="25"/>
      <c r="C1437" s="92"/>
      <c r="D1437" s="92"/>
      <c r="E1437" s="92"/>
      <c r="F1437" s="92"/>
      <c r="G1437" s="92"/>
      <c r="H1437" s="92"/>
      <c r="I1437" s="92"/>
      <c r="J1437" s="93"/>
      <c r="K1437" s="94"/>
      <c r="L1437" s="94"/>
      <c r="M1437" s="94"/>
      <c r="N1437" s="1"/>
      <c r="O1437" s="25"/>
      <c r="P1437" s="26"/>
      <c r="Q1437" s="1"/>
      <c r="R1437" s="25"/>
    </row>
    <row r="1438" spans="1:18" ht="12.75" customHeight="1" x14ac:dyDescent="0.25">
      <c r="A1438" s="31"/>
      <c r="B1438" s="25"/>
      <c r="C1438" s="92"/>
      <c r="D1438" s="92"/>
      <c r="E1438" s="92"/>
      <c r="F1438" s="92"/>
      <c r="G1438" s="92"/>
      <c r="H1438" s="92"/>
      <c r="I1438" s="92"/>
      <c r="J1438" s="93"/>
      <c r="K1438" s="94"/>
      <c r="L1438" s="94"/>
      <c r="M1438" s="94"/>
      <c r="N1438" s="1"/>
      <c r="O1438" s="25"/>
      <c r="P1438" s="26"/>
      <c r="Q1438" s="1"/>
      <c r="R1438" s="25"/>
    </row>
    <row r="1439" spans="1:18" ht="12.75" customHeight="1" x14ac:dyDescent="0.25">
      <c r="A1439" s="31"/>
      <c r="B1439" s="25"/>
      <c r="C1439" s="92"/>
      <c r="D1439" s="92"/>
      <c r="E1439" s="92"/>
      <c r="F1439" s="92"/>
      <c r="G1439" s="92"/>
      <c r="H1439" s="92"/>
      <c r="I1439" s="92"/>
      <c r="J1439" s="93"/>
      <c r="K1439" s="94"/>
      <c r="L1439" s="94"/>
      <c r="M1439" s="94"/>
      <c r="N1439" s="1"/>
      <c r="O1439" s="25"/>
      <c r="P1439" s="26"/>
      <c r="Q1439" s="1"/>
      <c r="R1439" s="25"/>
    </row>
    <row r="1440" spans="1:18" ht="12.75" customHeight="1" x14ac:dyDescent="0.25">
      <c r="A1440" s="31"/>
      <c r="B1440" s="25"/>
      <c r="C1440" s="92"/>
      <c r="D1440" s="92"/>
      <c r="E1440" s="92"/>
      <c r="F1440" s="92"/>
      <c r="G1440" s="92"/>
      <c r="H1440" s="92"/>
      <c r="I1440" s="92"/>
      <c r="J1440" s="93"/>
      <c r="K1440" s="94"/>
      <c r="L1440" s="94"/>
      <c r="M1440" s="94"/>
      <c r="N1440" s="1"/>
      <c r="O1440" s="25"/>
      <c r="P1440" s="26"/>
      <c r="Q1440" s="1"/>
      <c r="R1440" s="25"/>
    </row>
    <row r="1441" spans="1:18" ht="12.75" customHeight="1" x14ac:dyDescent="0.25">
      <c r="A1441" s="31"/>
      <c r="B1441" s="25"/>
      <c r="C1441" s="92"/>
      <c r="D1441" s="92"/>
      <c r="E1441" s="92"/>
      <c r="F1441" s="92"/>
      <c r="G1441" s="92"/>
      <c r="H1441" s="92"/>
      <c r="I1441" s="92"/>
      <c r="J1441" s="93"/>
      <c r="K1441" s="94"/>
      <c r="L1441" s="94"/>
      <c r="M1441" s="94"/>
      <c r="N1441" s="1"/>
      <c r="O1441" s="25"/>
      <c r="P1441" s="26"/>
      <c r="Q1441" s="1"/>
      <c r="R1441" s="25"/>
    </row>
    <row r="1442" spans="1:18" ht="12.75" customHeight="1" x14ac:dyDescent="0.25">
      <c r="A1442" s="31"/>
      <c r="B1442" s="25"/>
      <c r="C1442" s="92"/>
      <c r="D1442" s="92"/>
      <c r="E1442" s="92"/>
      <c r="F1442" s="92"/>
      <c r="G1442" s="92"/>
      <c r="H1442" s="92"/>
      <c r="I1442" s="92"/>
      <c r="J1442" s="93"/>
      <c r="K1442" s="94"/>
      <c r="L1442" s="94"/>
      <c r="M1442" s="94"/>
      <c r="N1442" s="1"/>
      <c r="O1442" s="25"/>
      <c r="P1442" s="26"/>
      <c r="Q1442" s="1"/>
      <c r="R1442" s="25"/>
    </row>
    <row r="1443" spans="1:18" ht="12.75" customHeight="1" x14ac:dyDescent="0.25">
      <c r="A1443" s="31"/>
      <c r="B1443" s="25"/>
      <c r="C1443" s="92"/>
      <c r="D1443" s="92"/>
      <c r="E1443" s="92"/>
      <c r="F1443" s="92"/>
      <c r="G1443" s="92"/>
      <c r="H1443" s="92"/>
      <c r="I1443" s="92"/>
      <c r="J1443" s="93"/>
      <c r="K1443" s="94"/>
      <c r="L1443" s="94"/>
      <c r="M1443" s="94"/>
      <c r="N1443" s="1"/>
      <c r="O1443" s="25"/>
      <c r="P1443" s="26"/>
      <c r="Q1443" s="1"/>
      <c r="R1443" s="25"/>
    </row>
    <row r="1444" spans="1:18" ht="12.75" customHeight="1" x14ac:dyDescent="0.25">
      <c r="A1444" s="31"/>
      <c r="B1444" s="25"/>
      <c r="C1444" s="92"/>
      <c r="D1444" s="92"/>
      <c r="E1444" s="92"/>
      <c r="F1444" s="92"/>
      <c r="G1444" s="92"/>
      <c r="H1444" s="92"/>
      <c r="I1444" s="92"/>
      <c r="J1444" s="93"/>
      <c r="K1444" s="94"/>
      <c r="L1444" s="94"/>
      <c r="M1444" s="94"/>
      <c r="N1444" s="1"/>
      <c r="O1444" s="25"/>
      <c r="P1444" s="26"/>
      <c r="Q1444" s="1"/>
      <c r="R1444" s="25"/>
    </row>
    <row r="1445" spans="1:18" ht="12.75" customHeight="1" x14ac:dyDescent="0.25">
      <c r="A1445" s="31"/>
      <c r="B1445" s="25"/>
      <c r="C1445" s="92"/>
      <c r="D1445" s="92"/>
      <c r="E1445" s="92"/>
      <c r="F1445" s="92"/>
      <c r="G1445" s="92"/>
      <c r="H1445" s="92"/>
      <c r="I1445" s="92"/>
      <c r="J1445" s="93"/>
      <c r="K1445" s="94"/>
      <c r="L1445" s="94"/>
      <c r="M1445" s="94"/>
      <c r="N1445" s="1"/>
      <c r="O1445" s="25"/>
      <c r="P1445" s="26"/>
      <c r="Q1445" s="1"/>
      <c r="R1445" s="25"/>
    </row>
    <row r="1446" spans="1:18" ht="12.75" customHeight="1" x14ac:dyDescent="0.25">
      <c r="A1446" s="31"/>
      <c r="B1446" s="25"/>
      <c r="C1446" s="92"/>
      <c r="D1446" s="92"/>
      <c r="E1446" s="92"/>
      <c r="F1446" s="92"/>
      <c r="G1446" s="92"/>
      <c r="H1446" s="92"/>
      <c r="I1446" s="92"/>
      <c r="J1446" s="93"/>
      <c r="K1446" s="94"/>
      <c r="L1446" s="94"/>
      <c r="M1446" s="94"/>
      <c r="N1446" s="1"/>
      <c r="O1446" s="25"/>
      <c r="P1446" s="26"/>
      <c r="Q1446" s="1"/>
      <c r="R1446" s="25"/>
    </row>
    <row r="1447" spans="1:18" ht="12.75" customHeight="1" x14ac:dyDescent="0.25">
      <c r="A1447" s="31"/>
      <c r="B1447" s="25"/>
      <c r="C1447" s="92"/>
      <c r="D1447" s="92"/>
      <c r="E1447" s="92"/>
      <c r="F1447" s="92"/>
      <c r="G1447" s="92"/>
      <c r="H1447" s="92"/>
      <c r="I1447" s="92"/>
      <c r="J1447" s="93"/>
      <c r="K1447" s="94"/>
      <c r="L1447" s="94"/>
      <c r="M1447" s="94"/>
      <c r="N1447" s="1"/>
      <c r="O1447" s="25"/>
      <c r="P1447" s="26"/>
      <c r="Q1447" s="1"/>
      <c r="R1447" s="25"/>
    </row>
    <row r="1448" spans="1:18" ht="12.75" customHeight="1" x14ac:dyDescent="0.25">
      <c r="A1448" s="31"/>
      <c r="B1448" s="25"/>
      <c r="C1448" s="92"/>
      <c r="D1448" s="92"/>
      <c r="E1448" s="92"/>
      <c r="F1448" s="92"/>
      <c r="G1448" s="92"/>
      <c r="H1448" s="92"/>
      <c r="I1448" s="92"/>
      <c r="J1448" s="93"/>
      <c r="K1448" s="94"/>
      <c r="L1448" s="94"/>
      <c r="M1448" s="94"/>
      <c r="N1448" s="1"/>
      <c r="O1448" s="25"/>
      <c r="P1448" s="26"/>
      <c r="Q1448" s="1"/>
      <c r="R1448" s="25"/>
    </row>
    <row r="1449" spans="1:18" ht="12.75" customHeight="1" x14ac:dyDescent="0.25">
      <c r="A1449" s="31"/>
      <c r="B1449" s="25"/>
      <c r="C1449" s="92"/>
      <c r="D1449" s="92"/>
      <c r="E1449" s="92"/>
      <c r="F1449" s="92"/>
      <c r="G1449" s="92"/>
      <c r="H1449" s="92"/>
      <c r="I1449" s="92"/>
      <c r="J1449" s="93"/>
      <c r="K1449" s="94"/>
      <c r="L1449" s="94"/>
      <c r="M1449" s="94"/>
      <c r="N1449" s="1"/>
      <c r="O1449" s="25"/>
      <c r="P1449" s="26"/>
      <c r="Q1449" s="1"/>
      <c r="R1449" s="25"/>
    </row>
    <row r="1450" spans="1:18" ht="12.75" customHeight="1" x14ac:dyDescent="0.25">
      <c r="A1450" s="31"/>
      <c r="B1450" s="25"/>
      <c r="C1450" s="92"/>
      <c r="D1450" s="92"/>
      <c r="E1450" s="92"/>
      <c r="F1450" s="92"/>
      <c r="G1450" s="92"/>
      <c r="H1450" s="92"/>
      <c r="I1450" s="92"/>
      <c r="J1450" s="93"/>
      <c r="K1450" s="94"/>
      <c r="L1450" s="94"/>
      <c r="M1450" s="94"/>
      <c r="N1450" s="1"/>
      <c r="O1450" s="25"/>
      <c r="P1450" s="26"/>
      <c r="Q1450" s="1"/>
      <c r="R1450" s="25"/>
    </row>
    <row r="1451" spans="1:18" ht="12.75" customHeight="1" x14ac:dyDescent="0.25">
      <c r="A1451" s="31"/>
      <c r="B1451" s="25"/>
      <c r="C1451" s="92"/>
      <c r="D1451" s="92"/>
      <c r="E1451" s="92"/>
      <c r="F1451" s="92"/>
      <c r="G1451" s="92"/>
      <c r="H1451" s="92"/>
      <c r="I1451" s="92"/>
      <c r="J1451" s="93"/>
      <c r="K1451" s="94"/>
      <c r="L1451" s="94"/>
      <c r="M1451" s="94"/>
      <c r="N1451" s="1"/>
      <c r="O1451" s="25"/>
      <c r="P1451" s="26"/>
      <c r="Q1451" s="1"/>
      <c r="R1451" s="25"/>
    </row>
    <row r="1452" spans="1:18" ht="12.75" customHeight="1" x14ac:dyDescent="0.25">
      <c r="A1452" s="31"/>
      <c r="B1452" s="25"/>
      <c r="C1452" s="92"/>
      <c r="D1452" s="92"/>
      <c r="E1452" s="92"/>
      <c r="F1452" s="92"/>
      <c r="G1452" s="92"/>
      <c r="H1452" s="92"/>
      <c r="I1452" s="92"/>
      <c r="J1452" s="93"/>
      <c r="K1452" s="94"/>
      <c r="L1452" s="94"/>
      <c r="M1452" s="94"/>
      <c r="N1452" s="1"/>
      <c r="O1452" s="25"/>
      <c r="P1452" s="26"/>
      <c r="Q1452" s="1"/>
      <c r="R1452" s="25"/>
    </row>
    <row r="1453" spans="1:18" ht="12.75" customHeight="1" x14ac:dyDescent="0.25">
      <c r="A1453" s="31"/>
      <c r="B1453" s="25"/>
      <c r="C1453" s="92"/>
      <c r="D1453" s="92"/>
      <c r="E1453" s="92"/>
      <c r="F1453" s="92"/>
      <c r="G1453" s="92"/>
      <c r="H1453" s="92"/>
      <c r="I1453" s="92"/>
      <c r="J1453" s="93"/>
      <c r="K1453" s="94"/>
      <c r="L1453" s="94"/>
      <c r="M1453" s="94"/>
      <c r="N1453" s="1"/>
      <c r="O1453" s="25"/>
      <c r="P1453" s="26"/>
      <c r="Q1453" s="1"/>
      <c r="R1453" s="25"/>
    </row>
    <row r="1454" spans="1:18" ht="12.75" customHeight="1" x14ac:dyDescent="0.25">
      <c r="A1454" s="31"/>
      <c r="B1454" s="25"/>
      <c r="C1454" s="92"/>
      <c r="D1454" s="92"/>
      <c r="E1454" s="92"/>
      <c r="F1454" s="92"/>
      <c r="G1454" s="92"/>
      <c r="H1454" s="92"/>
      <c r="I1454" s="92"/>
      <c r="J1454" s="93"/>
      <c r="K1454" s="94"/>
      <c r="L1454" s="94"/>
      <c r="M1454" s="94"/>
      <c r="N1454" s="1"/>
      <c r="O1454" s="25"/>
      <c r="P1454" s="26"/>
      <c r="Q1454" s="1"/>
      <c r="R1454" s="25"/>
    </row>
    <row r="1455" spans="1:18" ht="12.75" customHeight="1" x14ac:dyDescent="0.25">
      <c r="A1455" s="31"/>
      <c r="B1455" s="25"/>
      <c r="C1455" s="92"/>
      <c r="D1455" s="92"/>
      <c r="E1455" s="92"/>
      <c r="F1455" s="92"/>
      <c r="G1455" s="92"/>
      <c r="H1455" s="92"/>
      <c r="I1455" s="92"/>
      <c r="J1455" s="93"/>
      <c r="K1455" s="94"/>
      <c r="L1455" s="94"/>
      <c r="M1455" s="94"/>
      <c r="N1455" s="1"/>
      <c r="O1455" s="25"/>
      <c r="P1455" s="26"/>
      <c r="Q1455" s="1"/>
      <c r="R1455" s="25"/>
    </row>
    <row r="1456" spans="1:18" ht="12.75" customHeight="1" x14ac:dyDescent="0.25">
      <c r="A1456" s="31"/>
      <c r="B1456" s="25"/>
      <c r="C1456" s="92"/>
      <c r="D1456" s="92"/>
      <c r="E1456" s="92"/>
      <c r="F1456" s="92"/>
      <c r="G1456" s="92"/>
      <c r="H1456" s="92"/>
      <c r="I1456" s="92"/>
      <c r="J1456" s="93"/>
      <c r="K1456" s="94"/>
      <c r="L1456" s="94"/>
      <c r="M1456" s="94"/>
      <c r="N1456" s="1"/>
      <c r="O1456" s="25"/>
      <c r="P1456" s="26"/>
      <c r="Q1456" s="1"/>
      <c r="R1456" s="25"/>
    </row>
    <row r="1457" spans="1:18" ht="12.75" customHeight="1" x14ac:dyDescent="0.25">
      <c r="A1457" s="31"/>
      <c r="B1457" s="25"/>
      <c r="C1457" s="92"/>
      <c r="D1457" s="92"/>
      <c r="E1457" s="92"/>
      <c r="F1457" s="92"/>
      <c r="G1457" s="92"/>
      <c r="H1457" s="92"/>
      <c r="I1457" s="92"/>
      <c r="J1457" s="93"/>
      <c r="K1457" s="94"/>
      <c r="L1457" s="94"/>
      <c r="M1457" s="94"/>
      <c r="N1457" s="1"/>
      <c r="O1457" s="25"/>
      <c r="P1457" s="26"/>
      <c r="Q1457" s="1"/>
      <c r="R1457" s="25"/>
    </row>
    <row r="1458" spans="1:18" ht="12.75" customHeight="1" x14ac:dyDescent="0.25">
      <c r="A1458" s="31"/>
      <c r="B1458" s="25"/>
      <c r="C1458" s="92"/>
      <c r="D1458" s="92"/>
      <c r="E1458" s="92"/>
      <c r="F1458" s="92"/>
      <c r="G1458" s="92"/>
      <c r="H1458" s="92"/>
      <c r="I1458" s="92"/>
      <c r="J1458" s="93"/>
      <c r="K1458" s="94"/>
      <c r="L1458" s="94"/>
      <c r="M1458" s="94"/>
      <c r="N1458" s="1"/>
      <c r="O1458" s="25"/>
      <c r="P1458" s="26"/>
      <c r="Q1458" s="1"/>
      <c r="R1458" s="25"/>
    </row>
    <row r="1459" spans="1:18" ht="12.75" customHeight="1" x14ac:dyDescent="0.25">
      <c r="A1459" s="31"/>
      <c r="B1459" s="25"/>
      <c r="C1459" s="92"/>
      <c r="D1459" s="92"/>
      <c r="E1459" s="92"/>
      <c r="F1459" s="92"/>
      <c r="G1459" s="92"/>
      <c r="H1459" s="92"/>
      <c r="I1459" s="92"/>
      <c r="J1459" s="93"/>
      <c r="K1459" s="94"/>
      <c r="L1459" s="94"/>
      <c r="M1459" s="94"/>
      <c r="N1459" s="1"/>
      <c r="O1459" s="25"/>
      <c r="P1459" s="26"/>
      <c r="Q1459" s="1"/>
      <c r="R1459" s="25"/>
    </row>
    <row r="1460" spans="1:18" ht="12.75" customHeight="1" x14ac:dyDescent="0.25">
      <c r="A1460" s="31"/>
      <c r="B1460" s="25"/>
      <c r="C1460" s="92"/>
      <c r="D1460" s="92"/>
      <c r="E1460" s="92"/>
      <c r="F1460" s="92"/>
      <c r="G1460" s="92"/>
      <c r="H1460" s="92"/>
      <c r="I1460" s="92"/>
      <c r="J1460" s="93"/>
      <c r="K1460" s="94"/>
      <c r="L1460" s="94"/>
      <c r="M1460" s="94"/>
      <c r="N1460" s="1"/>
      <c r="O1460" s="25"/>
      <c r="P1460" s="26"/>
      <c r="Q1460" s="1"/>
      <c r="R1460" s="25"/>
    </row>
    <row r="1461" spans="1:18" ht="12.75" customHeight="1" x14ac:dyDescent="0.25">
      <c r="A1461" s="31"/>
      <c r="B1461" s="25"/>
      <c r="C1461" s="92"/>
      <c r="D1461" s="92"/>
      <c r="E1461" s="92"/>
      <c r="F1461" s="92"/>
      <c r="G1461" s="92"/>
      <c r="H1461" s="92"/>
      <c r="I1461" s="92"/>
      <c r="J1461" s="93"/>
      <c r="K1461" s="94"/>
      <c r="L1461" s="94"/>
      <c r="M1461" s="94"/>
      <c r="N1461" s="1"/>
      <c r="O1461" s="25"/>
      <c r="P1461" s="26"/>
      <c r="Q1461" s="1"/>
      <c r="R1461" s="25"/>
    </row>
    <row r="1462" spans="1:18" ht="12.75" customHeight="1" x14ac:dyDescent="0.25">
      <c r="A1462" s="31"/>
      <c r="B1462" s="25"/>
      <c r="C1462" s="92"/>
      <c r="D1462" s="92"/>
      <c r="E1462" s="92"/>
      <c r="F1462" s="92"/>
      <c r="G1462" s="92"/>
      <c r="H1462" s="92"/>
      <c r="I1462" s="92"/>
      <c r="J1462" s="93"/>
      <c r="K1462" s="94"/>
      <c r="L1462" s="94"/>
      <c r="M1462" s="94"/>
      <c r="N1462" s="1"/>
      <c r="O1462" s="25"/>
      <c r="P1462" s="26"/>
      <c r="Q1462" s="1"/>
      <c r="R1462" s="25"/>
    </row>
    <row r="1463" spans="1:18" ht="12.75" customHeight="1" x14ac:dyDescent="0.25">
      <c r="A1463" s="31"/>
      <c r="B1463" s="25"/>
      <c r="C1463" s="92"/>
      <c r="D1463" s="92"/>
      <c r="E1463" s="92"/>
      <c r="F1463" s="92"/>
      <c r="G1463" s="92"/>
      <c r="H1463" s="92"/>
      <c r="I1463" s="92"/>
      <c r="J1463" s="93"/>
      <c r="K1463" s="94"/>
      <c r="L1463" s="94"/>
      <c r="M1463" s="94"/>
      <c r="N1463" s="1"/>
      <c r="O1463" s="25"/>
      <c r="P1463" s="26"/>
      <c r="Q1463" s="1"/>
      <c r="R1463" s="25"/>
    </row>
    <row r="1464" spans="1:18" ht="12.75" customHeight="1" x14ac:dyDescent="0.25">
      <c r="A1464" s="31"/>
      <c r="B1464" s="25"/>
      <c r="C1464" s="92"/>
      <c r="D1464" s="92"/>
      <c r="E1464" s="92"/>
      <c r="F1464" s="92"/>
      <c r="G1464" s="92"/>
      <c r="H1464" s="92"/>
      <c r="I1464" s="92"/>
      <c r="J1464" s="93"/>
      <c r="K1464" s="94"/>
      <c r="L1464" s="94"/>
      <c r="M1464" s="94"/>
      <c r="N1464" s="1"/>
      <c r="O1464" s="25"/>
      <c r="P1464" s="26"/>
      <c r="Q1464" s="1"/>
      <c r="R1464" s="25"/>
    </row>
    <row r="1465" spans="1:18" ht="12.75" customHeight="1" x14ac:dyDescent="0.25">
      <c r="A1465" s="31"/>
      <c r="B1465" s="25"/>
      <c r="C1465" s="92"/>
      <c r="D1465" s="92"/>
      <c r="E1465" s="92"/>
      <c r="F1465" s="92"/>
      <c r="G1465" s="92"/>
      <c r="H1465" s="92"/>
      <c r="I1465" s="92"/>
      <c r="J1465" s="93"/>
      <c r="K1465" s="94"/>
      <c r="L1465" s="94"/>
      <c r="M1465" s="94"/>
      <c r="N1465" s="1"/>
      <c r="O1465" s="25"/>
      <c r="P1465" s="26"/>
      <c r="Q1465" s="1"/>
      <c r="R1465" s="25"/>
    </row>
    <row r="1466" spans="1:18" ht="12.75" customHeight="1" x14ac:dyDescent="0.25">
      <c r="A1466" s="31"/>
      <c r="B1466" s="25"/>
      <c r="C1466" s="92"/>
      <c r="D1466" s="92"/>
      <c r="E1466" s="92"/>
      <c r="F1466" s="92"/>
      <c r="G1466" s="92"/>
      <c r="H1466" s="92"/>
      <c r="I1466" s="92"/>
      <c r="J1466" s="93"/>
      <c r="K1466" s="94"/>
      <c r="L1466" s="94"/>
      <c r="M1466" s="94"/>
      <c r="N1466" s="1"/>
      <c r="O1466" s="25"/>
      <c r="P1466" s="26"/>
      <c r="Q1466" s="1"/>
      <c r="R1466" s="25"/>
    </row>
    <row r="1467" spans="1:18" ht="12.75" customHeight="1" x14ac:dyDescent="0.25">
      <c r="A1467" s="31"/>
      <c r="B1467" s="25"/>
      <c r="C1467" s="92"/>
      <c r="D1467" s="92"/>
      <c r="E1467" s="92"/>
      <c r="F1467" s="92"/>
      <c r="G1467" s="92"/>
      <c r="H1467" s="92"/>
      <c r="I1467" s="92"/>
      <c r="J1467" s="93"/>
      <c r="K1467" s="94"/>
      <c r="L1467" s="94"/>
      <c r="M1467" s="94"/>
      <c r="N1467" s="1"/>
      <c r="O1467" s="25"/>
      <c r="P1467" s="26"/>
      <c r="Q1467" s="1"/>
      <c r="R1467" s="25"/>
    </row>
    <row r="1468" spans="1:18" ht="12.75" customHeight="1" x14ac:dyDescent="0.25">
      <c r="A1468" s="31"/>
      <c r="B1468" s="25"/>
      <c r="C1468" s="92"/>
      <c r="D1468" s="92"/>
      <c r="E1468" s="92"/>
      <c r="F1468" s="92"/>
      <c r="G1468" s="92"/>
      <c r="H1468" s="92"/>
      <c r="I1468" s="92"/>
      <c r="J1468" s="93"/>
      <c r="K1468" s="94"/>
      <c r="L1468" s="94"/>
      <c r="M1468" s="94"/>
      <c r="N1468" s="1"/>
      <c r="O1468" s="25"/>
      <c r="P1468" s="26"/>
      <c r="Q1468" s="1"/>
      <c r="R1468" s="25"/>
    </row>
    <row r="1469" spans="1:18" ht="12.75" customHeight="1" x14ac:dyDescent="0.25">
      <c r="A1469" s="31"/>
      <c r="B1469" s="25"/>
      <c r="C1469" s="92"/>
      <c r="D1469" s="92"/>
      <c r="E1469" s="92"/>
      <c r="F1469" s="92"/>
      <c r="G1469" s="92"/>
      <c r="H1469" s="92"/>
      <c r="I1469" s="92"/>
      <c r="J1469" s="93"/>
      <c r="K1469" s="94"/>
      <c r="L1469" s="94"/>
      <c r="M1469" s="94"/>
      <c r="N1469" s="1"/>
      <c r="O1469" s="25"/>
      <c r="P1469" s="26"/>
      <c r="Q1469" s="1"/>
      <c r="R1469" s="25"/>
    </row>
    <row r="1470" spans="1:18" ht="12.75" customHeight="1" x14ac:dyDescent="0.25">
      <c r="A1470" s="31"/>
      <c r="B1470" s="25"/>
      <c r="C1470" s="92"/>
      <c r="D1470" s="92"/>
      <c r="E1470" s="92"/>
      <c r="F1470" s="92"/>
      <c r="G1470" s="92"/>
      <c r="H1470" s="92"/>
      <c r="I1470" s="92"/>
      <c r="J1470" s="93"/>
      <c r="K1470" s="94"/>
      <c r="L1470" s="94"/>
      <c r="M1470" s="94"/>
      <c r="N1470" s="1"/>
      <c r="O1470" s="25"/>
      <c r="P1470" s="26"/>
      <c r="Q1470" s="1"/>
      <c r="R1470" s="25"/>
    </row>
    <row r="1471" spans="1:18" ht="12.75" customHeight="1" x14ac:dyDescent="0.25">
      <c r="A1471" s="31"/>
      <c r="B1471" s="25"/>
      <c r="C1471" s="92"/>
      <c r="D1471" s="92"/>
      <c r="E1471" s="92"/>
      <c r="F1471" s="92"/>
      <c r="G1471" s="92"/>
      <c r="H1471" s="92"/>
      <c r="I1471" s="92"/>
      <c r="J1471" s="93"/>
      <c r="K1471" s="94"/>
      <c r="L1471" s="94"/>
      <c r="M1471" s="94"/>
      <c r="N1471" s="1"/>
      <c r="O1471" s="25"/>
      <c r="P1471" s="26"/>
      <c r="Q1471" s="1"/>
      <c r="R1471" s="25"/>
    </row>
    <row r="1472" spans="1:18" ht="12.75" customHeight="1" x14ac:dyDescent="0.25">
      <c r="A1472" s="31"/>
      <c r="B1472" s="25"/>
      <c r="C1472" s="92"/>
      <c r="D1472" s="92"/>
      <c r="E1472" s="92"/>
      <c r="F1472" s="92"/>
      <c r="G1472" s="92"/>
      <c r="H1472" s="92"/>
      <c r="I1472" s="92"/>
      <c r="J1472" s="93"/>
      <c r="K1472" s="94"/>
      <c r="L1472" s="94"/>
      <c r="M1472" s="94"/>
      <c r="N1472" s="1"/>
      <c r="O1472" s="25"/>
      <c r="P1472" s="26"/>
      <c r="Q1472" s="1"/>
      <c r="R1472" s="25"/>
    </row>
    <row r="1473" spans="1:18" ht="12.75" customHeight="1" x14ac:dyDescent="0.25">
      <c r="A1473" s="31"/>
      <c r="B1473" s="25"/>
      <c r="C1473" s="92"/>
      <c r="D1473" s="92"/>
      <c r="E1473" s="92"/>
      <c r="F1473" s="92"/>
      <c r="G1473" s="92"/>
      <c r="H1473" s="92"/>
      <c r="I1473" s="92"/>
      <c r="J1473" s="93"/>
      <c r="K1473" s="94"/>
      <c r="L1473" s="94"/>
      <c r="M1473" s="94"/>
      <c r="N1473" s="1"/>
      <c r="O1473" s="25"/>
      <c r="P1473" s="26"/>
      <c r="Q1473" s="1"/>
      <c r="R1473" s="25"/>
    </row>
    <row r="1474" spans="1:18" ht="12.75" customHeight="1" x14ac:dyDescent="0.25">
      <c r="A1474" s="31"/>
      <c r="B1474" s="25"/>
      <c r="C1474" s="92"/>
      <c r="D1474" s="92"/>
      <c r="E1474" s="92"/>
      <c r="F1474" s="92"/>
      <c r="G1474" s="92"/>
      <c r="H1474" s="92"/>
      <c r="I1474" s="92"/>
      <c r="J1474" s="93"/>
      <c r="K1474" s="94"/>
      <c r="L1474" s="94"/>
      <c r="M1474" s="94"/>
      <c r="N1474" s="1"/>
      <c r="O1474" s="25"/>
      <c r="P1474" s="26"/>
      <c r="Q1474" s="1"/>
      <c r="R1474" s="25"/>
    </row>
    <row r="1475" spans="1:18" ht="12.75" customHeight="1" x14ac:dyDescent="0.25">
      <c r="A1475" s="31"/>
      <c r="B1475" s="25"/>
      <c r="C1475" s="92"/>
      <c r="D1475" s="92"/>
      <c r="E1475" s="92"/>
      <c r="F1475" s="92"/>
      <c r="G1475" s="92"/>
      <c r="H1475" s="92"/>
      <c r="I1475" s="92"/>
      <c r="J1475" s="93"/>
      <c r="K1475" s="94"/>
      <c r="L1475" s="94"/>
      <c r="M1475" s="94"/>
      <c r="N1475" s="1"/>
      <c r="O1475" s="25"/>
      <c r="P1475" s="26"/>
      <c r="Q1475" s="1"/>
      <c r="R1475" s="25"/>
    </row>
    <row r="1476" spans="1:18" ht="12.75" customHeight="1" x14ac:dyDescent="0.25">
      <c r="A1476" s="31"/>
      <c r="B1476" s="25"/>
      <c r="C1476" s="92"/>
      <c r="D1476" s="92"/>
      <c r="E1476" s="92"/>
      <c r="F1476" s="92"/>
      <c r="G1476" s="92"/>
      <c r="H1476" s="92"/>
      <c r="I1476" s="92"/>
      <c r="J1476" s="93"/>
      <c r="K1476" s="94"/>
      <c r="L1476" s="94"/>
      <c r="M1476" s="94"/>
      <c r="N1476" s="1"/>
      <c r="O1476" s="25"/>
      <c r="P1476" s="26"/>
      <c r="Q1476" s="1"/>
      <c r="R1476" s="25"/>
    </row>
    <row r="1477" spans="1:18" ht="12.75" customHeight="1" x14ac:dyDescent="0.25">
      <c r="A1477" s="31"/>
      <c r="B1477" s="25"/>
      <c r="C1477" s="92"/>
      <c r="D1477" s="92"/>
      <c r="E1477" s="92"/>
      <c r="F1477" s="92"/>
      <c r="G1477" s="92"/>
      <c r="H1477" s="92"/>
      <c r="I1477" s="92"/>
      <c r="J1477" s="93"/>
      <c r="K1477" s="94"/>
      <c r="L1477" s="94"/>
      <c r="M1477" s="94"/>
      <c r="N1477" s="1"/>
      <c r="O1477" s="25"/>
      <c r="P1477" s="26"/>
      <c r="Q1477" s="1"/>
      <c r="R1477" s="25"/>
    </row>
    <row r="1478" spans="1:18" ht="12.75" customHeight="1" x14ac:dyDescent="0.25">
      <c r="A1478" s="31"/>
      <c r="B1478" s="25"/>
      <c r="C1478" s="92"/>
      <c r="D1478" s="92"/>
      <c r="E1478" s="92"/>
      <c r="F1478" s="92"/>
      <c r="G1478" s="92"/>
      <c r="H1478" s="92"/>
      <c r="I1478" s="92"/>
      <c r="J1478" s="93"/>
      <c r="K1478" s="94"/>
      <c r="L1478" s="94"/>
      <c r="M1478" s="94"/>
      <c r="N1478" s="1"/>
      <c r="O1478" s="25"/>
      <c r="P1478" s="26"/>
      <c r="Q1478" s="1"/>
      <c r="R1478" s="25"/>
    </row>
    <row r="1479" spans="1:18" ht="12.75" customHeight="1" x14ac:dyDescent="0.25">
      <c r="A1479" s="31"/>
      <c r="B1479" s="25"/>
      <c r="C1479" s="92"/>
      <c r="D1479" s="92"/>
      <c r="E1479" s="92"/>
      <c r="F1479" s="92"/>
      <c r="G1479" s="92"/>
      <c r="H1479" s="92"/>
      <c r="I1479" s="92"/>
      <c r="J1479" s="93"/>
      <c r="K1479" s="94"/>
      <c r="L1479" s="94"/>
      <c r="M1479" s="94"/>
      <c r="N1479" s="1"/>
      <c r="O1479" s="25"/>
      <c r="P1479" s="26"/>
      <c r="Q1479" s="1"/>
      <c r="R1479" s="25"/>
    </row>
    <row r="1480" spans="1:18" ht="12.75" customHeight="1" x14ac:dyDescent="0.25">
      <c r="A1480" s="31"/>
      <c r="B1480" s="25"/>
      <c r="C1480" s="92"/>
      <c r="D1480" s="92"/>
      <c r="E1480" s="92"/>
      <c r="F1480" s="92"/>
      <c r="G1480" s="92"/>
      <c r="H1480" s="92"/>
      <c r="I1480" s="92"/>
      <c r="J1480" s="93"/>
      <c r="K1480" s="94"/>
      <c r="L1480" s="94"/>
      <c r="M1480" s="94"/>
      <c r="N1480" s="1"/>
      <c r="O1480" s="25"/>
      <c r="P1480" s="26"/>
      <c r="Q1480" s="1"/>
      <c r="R1480" s="25"/>
    </row>
    <row r="1481" spans="1:18" ht="12.75" customHeight="1" x14ac:dyDescent="0.25">
      <c r="A1481" s="31"/>
      <c r="B1481" s="25"/>
      <c r="C1481" s="92"/>
      <c r="D1481" s="92"/>
      <c r="E1481" s="92"/>
      <c r="F1481" s="92"/>
      <c r="G1481" s="92"/>
      <c r="H1481" s="92"/>
      <c r="I1481" s="92"/>
      <c r="J1481" s="93"/>
      <c r="K1481" s="94"/>
      <c r="L1481" s="94"/>
      <c r="M1481" s="94"/>
      <c r="N1481" s="1"/>
      <c r="O1481" s="25"/>
      <c r="P1481" s="26"/>
      <c r="Q1481" s="1"/>
      <c r="R1481" s="25"/>
    </row>
    <row r="1482" spans="1:18" ht="12.75" customHeight="1" x14ac:dyDescent="0.25">
      <c r="A1482" s="31"/>
      <c r="B1482" s="25"/>
      <c r="C1482" s="92"/>
      <c r="D1482" s="92"/>
      <c r="E1482" s="92"/>
      <c r="F1482" s="92"/>
      <c r="G1482" s="92"/>
      <c r="H1482" s="92"/>
      <c r="I1482" s="92"/>
      <c r="J1482" s="93"/>
      <c r="K1482" s="94"/>
      <c r="L1482" s="94"/>
      <c r="M1482" s="94"/>
      <c r="N1482" s="1"/>
      <c r="O1482" s="25"/>
      <c r="P1482" s="26"/>
      <c r="Q1482" s="1"/>
      <c r="R1482" s="25"/>
    </row>
    <row r="1483" spans="1:18" ht="12.75" customHeight="1" x14ac:dyDescent="0.25">
      <c r="A1483" s="31"/>
      <c r="B1483" s="25"/>
      <c r="C1483" s="92"/>
      <c r="D1483" s="92"/>
      <c r="E1483" s="92"/>
      <c r="F1483" s="92"/>
      <c r="G1483" s="92"/>
      <c r="H1483" s="92"/>
      <c r="I1483" s="92"/>
      <c r="J1483" s="93"/>
      <c r="K1483" s="94"/>
      <c r="L1483" s="94"/>
      <c r="M1483" s="94"/>
      <c r="N1483" s="1"/>
      <c r="O1483" s="25"/>
      <c r="P1483" s="26"/>
      <c r="Q1483" s="1"/>
      <c r="R1483" s="25"/>
    </row>
    <row r="1484" spans="1:18" ht="12.75" customHeight="1" x14ac:dyDescent="0.25">
      <c r="A1484" s="31"/>
      <c r="B1484" s="25"/>
      <c r="C1484" s="92"/>
      <c r="D1484" s="92"/>
      <c r="E1484" s="92"/>
      <c r="F1484" s="92"/>
      <c r="G1484" s="92"/>
      <c r="H1484" s="92"/>
      <c r="I1484" s="92"/>
      <c r="J1484" s="93"/>
      <c r="K1484" s="94"/>
      <c r="L1484" s="94"/>
      <c r="M1484" s="94"/>
      <c r="N1484" s="1"/>
      <c r="O1484" s="25"/>
      <c r="P1484" s="26"/>
      <c r="Q1484" s="1"/>
      <c r="R1484" s="25"/>
    </row>
    <row r="1485" spans="1:18" ht="12.75" customHeight="1" x14ac:dyDescent="0.25">
      <c r="A1485" s="31"/>
      <c r="B1485" s="25"/>
      <c r="C1485" s="92"/>
      <c r="D1485" s="92"/>
      <c r="E1485" s="92"/>
      <c r="F1485" s="92"/>
      <c r="G1485" s="92"/>
      <c r="H1485" s="92"/>
      <c r="I1485" s="92"/>
      <c r="J1485" s="93"/>
      <c r="K1485" s="94"/>
      <c r="L1485" s="94"/>
      <c r="M1485" s="94"/>
      <c r="N1485" s="1"/>
      <c r="O1485" s="25"/>
      <c r="P1485" s="26"/>
      <c r="Q1485" s="1"/>
      <c r="R1485" s="25"/>
    </row>
    <row r="1486" spans="1:18" ht="12.75" customHeight="1" x14ac:dyDescent="0.25">
      <c r="A1486" s="31"/>
      <c r="B1486" s="25"/>
      <c r="C1486" s="92"/>
      <c r="D1486" s="92"/>
      <c r="E1486" s="92"/>
      <c r="F1486" s="92"/>
      <c r="G1486" s="92"/>
      <c r="H1486" s="92"/>
      <c r="I1486" s="92"/>
      <c r="J1486" s="93"/>
      <c r="K1486" s="94"/>
      <c r="L1486" s="94"/>
      <c r="M1486" s="94"/>
      <c r="N1486" s="1"/>
      <c r="O1486" s="25"/>
      <c r="P1486" s="26"/>
      <c r="Q1486" s="1"/>
      <c r="R1486" s="25"/>
    </row>
    <row r="1487" spans="1:18" ht="12.75" customHeight="1" x14ac:dyDescent="0.25">
      <c r="A1487" s="31"/>
      <c r="B1487" s="25"/>
      <c r="C1487" s="92"/>
      <c r="D1487" s="92"/>
      <c r="E1487" s="92"/>
      <c r="F1487" s="92"/>
      <c r="G1487" s="92"/>
      <c r="H1487" s="92"/>
      <c r="I1487" s="92"/>
      <c r="J1487" s="93"/>
      <c r="K1487" s="94"/>
      <c r="L1487" s="94"/>
      <c r="M1487" s="94"/>
      <c r="N1487" s="1"/>
      <c r="O1487" s="25"/>
      <c r="P1487" s="26"/>
      <c r="Q1487" s="1"/>
      <c r="R1487" s="25"/>
    </row>
    <row r="1488" spans="1:18" ht="12.75" customHeight="1" x14ac:dyDescent="0.25">
      <c r="A1488" s="31"/>
      <c r="B1488" s="25"/>
      <c r="C1488" s="92"/>
      <c r="D1488" s="92"/>
      <c r="E1488" s="92"/>
      <c r="F1488" s="92"/>
      <c r="G1488" s="92"/>
      <c r="H1488" s="92"/>
      <c r="I1488" s="92"/>
      <c r="J1488" s="93"/>
      <c r="K1488" s="94"/>
      <c r="L1488" s="94"/>
      <c r="M1488" s="94"/>
      <c r="N1488" s="1"/>
      <c r="O1488" s="25"/>
      <c r="P1488" s="26"/>
      <c r="Q1488" s="1"/>
      <c r="R1488" s="25"/>
    </row>
    <row r="1489" spans="1:18" ht="12.75" customHeight="1" x14ac:dyDescent="0.25">
      <c r="A1489" s="31"/>
      <c r="B1489" s="25"/>
      <c r="C1489" s="92"/>
      <c r="D1489" s="92"/>
      <c r="E1489" s="92"/>
      <c r="F1489" s="92"/>
      <c r="G1489" s="92"/>
      <c r="H1489" s="92"/>
      <c r="I1489" s="92"/>
      <c r="J1489" s="93"/>
      <c r="K1489" s="94"/>
      <c r="L1489" s="94"/>
      <c r="M1489" s="94"/>
      <c r="N1489" s="1"/>
      <c r="O1489" s="25"/>
      <c r="P1489" s="26"/>
      <c r="Q1489" s="1"/>
      <c r="R1489" s="25"/>
    </row>
    <row r="1490" spans="1:18" ht="12.75" customHeight="1" x14ac:dyDescent="0.25">
      <c r="A1490" s="31"/>
      <c r="B1490" s="25"/>
      <c r="C1490" s="92"/>
      <c r="D1490" s="92"/>
      <c r="E1490" s="92"/>
      <c r="F1490" s="92"/>
      <c r="G1490" s="92"/>
      <c r="H1490" s="92"/>
      <c r="I1490" s="92"/>
      <c r="J1490" s="93"/>
      <c r="K1490" s="94"/>
      <c r="L1490" s="94"/>
      <c r="M1490" s="94"/>
      <c r="N1490" s="1"/>
      <c r="O1490" s="25"/>
      <c r="P1490" s="26"/>
      <c r="Q1490" s="1"/>
      <c r="R1490" s="25"/>
    </row>
    <row r="1491" spans="1:18" ht="12.75" customHeight="1" x14ac:dyDescent="0.25">
      <c r="A1491" s="31"/>
      <c r="B1491" s="25"/>
      <c r="C1491" s="92"/>
      <c r="D1491" s="92"/>
      <c r="E1491" s="92"/>
      <c r="F1491" s="92"/>
      <c r="G1491" s="92"/>
      <c r="H1491" s="92"/>
      <c r="I1491" s="92"/>
      <c r="J1491" s="93"/>
      <c r="K1491" s="94"/>
      <c r="L1491" s="94"/>
      <c r="M1491" s="94"/>
      <c r="N1491" s="1"/>
      <c r="O1491" s="25"/>
      <c r="P1491" s="26"/>
      <c r="Q1491" s="1"/>
      <c r="R1491" s="25"/>
    </row>
    <row r="1492" spans="1:18" ht="12.75" customHeight="1" x14ac:dyDescent="0.25">
      <c r="A1492" s="31"/>
      <c r="B1492" s="25"/>
      <c r="C1492" s="92"/>
      <c r="D1492" s="92"/>
      <c r="E1492" s="92"/>
      <c r="F1492" s="92"/>
      <c r="G1492" s="92"/>
      <c r="H1492" s="92"/>
      <c r="I1492" s="92"/>
      <c r="J1492" s="93"/>
      <c r="K1492" s="94"/>
      <c r="L1492" s="94"/>
      <c r="M1492" s="94"/>
      <c r="N1492" s="1"/>
      <c r="O1492" s="25"/>
      <c r="P1492" s="26"/>
      <c r="Q1492" s="1"/>
      <c r="R1492" s="25"/>
    </row>
    <row r="1493" spans="1:18" ht="12.75" customHeight="1" x14ac:dyDescent="0.25">
      <c r="A1493" s="31"/>
      <c r="B1493" s="25"/>
      <c r="C1493" s="92"/>
      <c r="D1493" s="92"/>
      <c r="E1493" s="92"/>
      <c r="F1493" s="92"/>
      <c r="G1493" s="92"/>
      <c r="H1493" s="92"/>
      <c r="I1493" s="92"/>
      <c r="J1493" s="93"/>
      <c r="K1493" s="94"/>
      <c r="L1493" s="94"/>
      <c r="M1493" s="94"/>
      <c r="N1493" s="1"/>
      <c r="O1493" s="25"/>
      <c r="P1493" s="26"/>
      <c r="Q1493" s="1"/>
      <c r="R1493" s="25"/>
    </row>
    <row r="1494" spans="1:18" ht="12.75" customHeight="1" x14ac:dyDescent="0.25">
      <c r="A1494" s="31"/>
      <c r="B1494" s="25"/>
      <c r="C1494" s="92"/>
      <c r="D1494" s="92"/>
      <c r="E1494" s="92"/>
      <c r="F1494" s="92"/>
      <c r="G1494" s="92"/>
      <c r="H1494" s="92"/>
      <c r="I1494" s="92"/>
      <c r="J1494" s="93"/>
      <c r="K1494" s="94"/>
      <c r="L1494" s="94"/>
      <c r="M1494" s="94"/>
      <c r="N1494" s="1"/>
      <c r="O1494" s="25"/>
      <c r="P1494" s="26"/>
      <c r="Q1494" s="1"/>
      <c r="R1494" s="25"/>
    </row>
    <row r="1495" spans="1:18" ht="12.75" customHeight="1" x14ac:dyDescent="0.25">
      <c r="A1495" s="31"/>
      <c r="B1495" s="25"/>
      <c r="C1495" s="92"/>
      <c r="D1495" s="92"/>
      <c r="E1495" s="92"/>
      <c r="F1495" s="92"/>
      <c r="G1495" s="92"/>
      <c r="H1495" s="92"/>
      <c r="I1495" s="92"/>
      <c r="J1495" s="93"/>
      <c r="K1495" s="94"/>
      <c r="L1495" s="94"/>
      <c r="M1495" s="94"/>
      <c r="N1495" s="1"/>
      <c r="O1495" s="25"/>
      <c r="P1495" s="26"/>
      <c r="Q1495" s="1"/>
      <c r="R1495" s="25"/>
    </row>
    <row r="1496" spans="1:18" ht="12.75" customHeight="1" x14ac:dyDescent="0.25">
      <c r="A1496" s="31"/>
      <c r="B1496" s="25"/>
      <c r="C1496" s="92"/>
      <c r="D1496" s="92"/>
      <c r="E1496" s="92"/>
      <c r="F1496" s="92"/>
      <c r="G1496" s="92"/>
      <c r="H1496" s="92"/>
      <c r="I1496" s="92"/>
      <c r="J1496" s="93"/>
      <c r="K1496" s="94"/>
      <c r="L1496" s="94"/>
      <c r="M1496" s="94"/>
      <c r="N1496" s="1"/>
      <c r="O1496" s="25"/>
      <c r="P1496" s="26"/>
      <c r="Q1496" s="1"/>
      <c r="R1496" s="25"/>
    </row>
    <row r="1497" spans="1:18" ht="12.75" customHeight="1" x14ac:dyDescent="0.25">
      <c r="A1497" s="31"/>
      <c r="B1497" s="25"/>
      <c r="C1497" s="92"/>
      <c r="D1497" s="92"/>
      <c r="E1497" s="92"/>
      <c r="F1497" s="92"/>
      <c r="G1497" s="92"/>
      <c r="H1497" s="92"/>
      <c r="I1497" s="92"/>
      <c r="J1497" s="93"/>
      <c r="K1497" s="94"/>
      <c r="L1497" s="94"/>
      <c r="M1497" s="94"/>
      <c r="N1497" s="1"/>
      <c r="O1497" s="25"/>
      <c r="P1497" s="26"/>
      <c r="Q1497" s="1"/>
      <c r="R1497" s="25"/>
    </row>
    <row r="1498" spans="1:18" ht="12.75" customHeight="1" x14ac:dyDescent="0.25">
      <c r="A1498" s="31"/>
      <c r="B1498" s="25"/>
      <c r="C1498" s="92"/>
      <c r="D1498" s="92"/>
      <c r="E1498" s="92"/>
      <c r="F1498" s="92"/>
      <c r="G1498" s="92"/>
      <c r="H1498" s="92"/>
      <c r="I1498" s="92"/>
      <c r="J1498" s="93"/>
      <c r="K1498" s="94"/>
      <c r="L1498" s="94"/>
      <c r="M1498" s="94"/>
      <c r="N1498" s="1"/>
      <c r="O1498" s="25"/>
      <c r="P1498" s="26"/>
      <c r="Q1498" s="1"/>
      <c r="R1498" s="25"/>
    </row>
    <row r="1499" spans="1:18" ht="12.75" customHeight="1" x14ac:dyDescent="0.25">
      <c r="A1499" s="31"/>
      <c r="B1499" s="25"/>
      <c r="C1499" s="92"/>
      <c r="D1499" s="92"/>
      <c r="E1499" s="92"/>
      <c r="F1499" s="92"/>
      <c r="G1499" s="92"/>
      <c r="H1499" s="92"/>
      <c r="I1499" s="92"/>
      <c r="J1499" s="93"/>
      <c r="K1499" s="94"/>
      <c r="L1499" s="94"/>
      <c r="M1499" s="94"/>
      <c r="N1499" s="1"/>
      <c r="O1499" s="25"/>
      <c r="P1499" s="26"/>
      <c r="Q1499" s="1"/>
      <c r="R1499" s="25"/>
    </row>
    <row r="1500" spans="1:18" ht="12.75" customHeight="1" x14ac:dyDescent="0.25">
      <c r="A1500" s="31"/>
      <c r="B1500" s="25"/>
      <c r="C1500" s="92"/>
      <c r="D1500" s="92"/>
      <c r="E1500" s="92"/>
      <c r="F1500" s="92"/>
      <c r="G1500" s="92"/>
      <c r="H1500" s="92"/>
      <c r="I1500" s="92"/>
      <c r="J1500" s="93"/>
      <c r="K1500" s="94"/>
      <c r="L1500" s="94"/>
      <c r="M1500" s="94"/>
      <c r="N1500" s="1"/>
      <c r="O1500" s="25"/>
      <c r="P1500" s="26"/>
      <c r="Q1500" s="1"/>
      <c r="R1500" s="25"/>
    </row>
    <row r="1501" spans="1:18" ht="12.75" customHeight="1" x14ac:dyDescent="0.25">
      <c r="A1501" s="31"/>
      <c r="B1501" s="25"/>
      <c r="C1501" s="92"/>
      <c r="D1501" s="92"/>
      <c r="E1501" s="92"/>
      <c r="F1501" s="92"/>
      <c r="G1501" s="92"/>
      <c r="H1501" s="92"/>
      <c r="I1501" s="92"/>
      <c r="J1501" s="93"/>
      <c r="K1501" s="94"/>
      <c r="L1501" s="94"/>
      <c r="M1501" s="94"/>
      <c r="N1501" s="1"/>
      <c r="O1501" s="25"/>
      <c r="P1501" s="26"/>
      <c r="Q1501" s="1"/>
      <c r="R1501" s="25"/>
    </row>
    <row r="1502" spans="1:18" ht="12.75" customHeight="1" x14ac:dyDescent="0.25">
      <c r="A1502" s="31"/>
      <c r="B1502" s="25"/>
      <c r="C1502" s="92"/>
      <c r="D1502" s="92"/>
      <c r="E1502" s="92"/>
      <c r="F1502" s="92"/>
      <c r="G1502" s="92"/>
      <c r="H1502" s="92"/>
      <c r="I1502" s="92"/>
      <c r="J1502" s="93"/>
      <c r="K1502" s="94"/>
      <c r="L1502" s="94"/>
      <c r="M1502" s="94"/>
      <c r="N1502" s="1"/>
      <c r="O1502" s="25"/>
      <c r="P1502" s="26"/>
      <c r="Q1502" s="1"/>
      <c r="R1502" s="25"/>
    </row>
    <row r="1503" spans="1:18" ht="12.75" customHeight="1" x14ac:dyDescent="0.25">
      <c r="A1503" s="31"/>
      <c r="B1503" s="25"/>
      <c r="C1503" s="92"/>
      <c r="D1503" s="92"/>
      <c r="E1503" s="92"/>
      <c r="F1503" s="92"/>
      <c r="G1503" s="92"/>
      <c r="H1503" s="92"/>
      <c r="I1503" s="92"/>
      <c r="J1503" s="93"/>
      <c r="K1503" s="94"/>
      <c r="L1503" s="94"/>
      <c r="M1503" s="94"/>
      <c r="N1503" s="1"/>
      <c r="O1503" s="25"/>
      <c r="P1503" s="26"/>
      <c r="Q1503" s="1"/>
      <c r="R1503" s="25"/>
    </row>
    <row r="1504" spans="1:18" ht="12.75" customHeight="1" x14ac:dyDescent="0.25">
      <c r="A1504" s="31"/>
      <c r="B1504" s="25"/>
      <c r="C1504" s="92"/>
      <c r="D1504" s="92"/>
      <c r="E1504" s="92"/>
      <c r="F1504" s="92"/>
      <c r="G1504" s="92"/>
      <c r="H1504" s="92"/>
      <c r="I1504" s="92"/>
      <c r="J1504" s="93"/>
      <c r="K1504" s="94"/>
      <c r="L1504" s="94"/>
      <c r="M1504" s="94"/>
      <c r="N1504" s="1"/>
      <c r="O1504" s="25"/>
      <c r="P1504" s="26"/>
      <c r="Q1504" s="1"/>
      <c r="R1504" s="25"/>
    </row>
    <row r="1505" spans="1:18" ht="12.75" customHeight="1" x14ac:dyDescent="0.25">
      <c r="A1505" s="31"/>
      <c r="B1505" s="25"/>
      <c r="C1505" s="92"/>
      <c r="D1505" s="92"/>
      <c r="E1505" s="92"/>
      <c r="F1505" s="92"/>
      <c r="G1505" s="92"/>
      <c r="H1505" s="92"/>
      <c r="I1505" s="92"/>
      <c r="J1505" s="93"/>
      <c r="K1505" s="94"/>
      <c r="L1505" s="94"/>
      <c r="M1505" s="94"/>
      <c r="N1505" s="1"/>
      <c r="O1505" s="25"/>
      <c r="P1505" s="26"/>
      <c r="Q1505" s="1"/>
      <c r="R1505" s="25"/>
    </row>
    <row r="1506" spans="1:18" ht="12.75" customHeight="1" x14ac:dyDescent="0.25">
      <c r="A1506" s="31"/>
      <c r="B1506" s="25"/>
      <c r="C1506" s="92"/>
      <c r="D1506" s="92"/>
      <c r="E1506" s="92"/>
      <c r="F1506" s="92"/>
      <c r="G1506" s="92"/>
      <c r="H1506" s="92"/>
      <c r="I1506" s="92"/>
      <c r="J1506" s="93"/>
      <c r="K1506" s="94"/>
      <c r="L1506" s="94"/>
      <c r="M1506" s="94"/>
      <c r="N1506" s="1"/>
      <c r="O1506" s="25"/>
      <c r="P1506" s="26"/>
      <c r="Q1506" s="1"/>
      <c r="R1506" s="25"/>
    </row>
    <row r="1507" spans="1:18" ht="12.75" customHeight="1" x14ac:dyDescent="0.25">
      <c r="A1507" s="31"/>
      <c r="B1507" s="25"/>
      <c r="C1507" s="92"/>
      <c r="D1507" s="92"/>
      <c r="E1507" s="92"/>
      <c r="F1507" s="92"/>
      <c r="G1507" s="92"/>
      <c r="H1507" s="92"/>
      <c r="I1507" s="92"/>
      <c r="J1507" s="93"/>
      <c r="K1507" s="94"/>
      <c r="L1507" s="94"/>
      <c r="M1507" s="94"/>
      <c r="N1507" s="1"/>
      <c r="O1507" s="25"/>
      <c r="P1507" s="26"/>
      <c r="Q1507" s="1"/>
      <c r="R1507" s="25"/>
    </row>
    <row r="1508" spans="1:18" ht="12.75" customHeight="1" x14ac:dyDescent="0.25">
      <c r="A1508" s="31"/>
      <c r="B1508" s="25"/>
      <c r="C1508" s="92"/>
      <c r="D1508" s="92"/>
      <c r="E1508" s="92"/>
      <c r="F1508" s="92"/>
      <c r="G1508" s="92"/>
      <c r="H1508" s="92"/>
      <c r="I1508" s="92"/>
      <c r="J1508" s="93"/>
      <c r="K1508" s="94"/>
      <c r="L1508" s="94"/>
      <c r="M1508" s="94"/>
      <c r="N1508" s="1"/>
      <c r="O1508" s="25"/>
      <c r="P1508" s="26"/>
      <c r="Q1508" s="1"/>
      <c r="R1508" s="25"/>
    </row>
    <row r="1509" spans="1:18" ht="12.75" customHeight="1" x14ac:dyDescent="0.25">
      <c r="A1509" s="31"/>
      <c r="B1509" s="25"/>
      <c r="C1509" s="92"/>
      <c r="D1509" s="92"/>
      <c r="E1509" s="92"/>
      <c r="F1509" s="92"/>
      <c r="G1509" s="92"/>
      <c r="H1509" s="92"/>
      <c r="I1509" s="92"/>
      <c r="J1509" s="93"/>
      <c r="K1509" s="94"/>
      <c r="L1509" s="94"/>
      <c r="M1509" s="94"/>
      <c r="N1509" s="1"/>
      <c r="O1509" s="25"/>
      <c r="P1509" s="26"/>
      <c r="Q1509" s="1"/>
      <c r="R1509" s="25"/>
    </row>
    <row r="1510" spans="1:18" ht="12.75" customHeight="1" x14ac:dyDescent="0.25">
      <c r="A1510" s="31"/>
      <c r="B1510" s="25"/>
      <c r="C1510" s="92"/>
      <c r="D1510" s="92"/>
      <c r="E1510" s="92"/>
      <c r="F1510" s="92"/>
      <c r="G1510" s="92"/>
      <c r="H1510" s="92"/>
      <c r="I1510" s="92"/>
      <c r="J1510" s="93"/>
      <c r="K1510" s="94"/>
      <c r="L1510" s="94"/>
      <c r="M1510" s="94"/>
      <c r="N1510" s="1"/>
      <c r="O1510" s="25"/>
      <c r="P1510" s="26"/>
      <c r="Q1510" s="1"/>
      <c r="R1510" s="25"/>
    </row>
    <row r="1511" spans="1:18" ht="12.75" customHeight="1" x14ac:dyDescent="0.25">
      <c r="A1511" s="31"/>
      <c r="B1511" s="25"/>
      <c r="C1511" s="92"/>
      <c r="D1511" s="92"/>
      <c r="E1511" s="92"/>
      <c r="F1511" s="92"/>
      <c r="G1511" s="92"/>
      <c r="H1511" s="92"/>
      <c r="I1511" s="92"/>
      <c r="J1511" s="93"/>
      <c r="K1511" s="94"/>
      <c r="L1511" s="94"/>
      <c r="M1511" s="94"/>
      <c r="N1511" s="1"/>
      <c r="O1511" s="25"/>
      <c r="P1511" s="26"/>
      <c r="Q1511" s="1"/>
      <c r="R1511" s="25"/>
    </row>
    <row r="1512" spans="1:18" ht="12.75" customHeight="1" x14ac:dyDescent="0.25">
      <c r="A1512" s="31"/>
      <c r="B1512" s="25"/>
      <c r="C1512" s="92"/>
      <c r="D1512" s="92"/>
      <c r="E1512" s="92"/>
      <c r="F1512" s="92"/>
      <c r="G1512" s="92"/>
      <c r="H1512" s="92"/>
      <c r="I1512" s="92"/>
      <c r="J1512" s="93"/>
      <c r="K1512" s="94"/>
      <c r="L1512" s="94"/>
      <c r="M1512" s="94"/>
      <c r="N1512" s="1"/>
      <c r="O1512" s="25"/>
      <c r="P1512" s="26"/>
      <c r="Q1512" s="1"/>
      <c r="R1512" s="25"/>
    </row>
    <row r="1513" spans="1:18" ht="12.75" customHeight="1" x14ac:dyDescent="0.25">
      <c r="A1513" s="31"/>
      <c r="B1513" s="25"/>
      <c r="C1513" s="92"/>
      <c r="D1513" s="92"/>
      <c r="E1513" s="92"/>
      <c r="F1513" s="92"/>
      <c r="G1513" s="92"/>
      <c r="H1513" s="92"/>
      <c r="I1513" s="92"/>
      <c r="J1513" s="93"/>
      <c r="K1513" s="94"/>
      <c r="L1513" s="94"/>
      <c r="M1513" s="94"/>
      <c r="N1513" s="1"/>
      <c r="O1513" s="25"/>
      <c r="P1513" s="26"/>
      <c r="Q1513" s="1"/>
      <c r="R1513" s="25"/>
    </row>
    <row r="1514" spans="1:18" ht="12.75" customHeight="1" x14ac:dyDescent="0.25">
      <c r="A1514" s="31"/>
      <c r="B1514" s="25"/>
      <c r="C1514" s="92"/>
      <c r="D1514" s="92"/>
      <c r="E1514" s="92"/>
      <c r="F1514" s="92"/>
      <c r="G1514" s="92"/>
      <c r="H1514" s="92"/>
      <c r="I1514" s="92"/>
      <c r="J1514" s="93"/>
      <c r="K1514" s="94"/>
      <c r="L1514" s="94"/>
      <c r="M1514" s="94"/>
      <c r="N1514" s="1"/>
      <c r="O1514" s="25"/>
      <c r="P1514" s="26"/>
      <c r="Q1514" s="1"/>
      <c r="R1514" s="25"/>
    </row>
    <row r="1515" spans="1:18" ht="12.75" customHeight="1" x14ac:dyDescent="0.25">
      <c r="A1515" s="31"/>
      <c r="B1515" s="25"/>
      <c r="C1515" s="92"/>
      <c r="D1515" s="92"/>
      <c r="E1515" s="92"/>
      <c r="F1515" s="92"/>
      <c r="G1515" s="92"/>
      <c r="H1515" s="92"/>
      <c r="I1515" s="92"/>
      <c r="J1515" s="93"/>
      <c r="K1515" s="94"/>
      <c r="L1515" s="94"/>
      <c r="M1515" s="94"/>
      <c r="N1515" s="1"/>
      <c r="O1515" s="25"/>
      <c r="P1515" s="26"/>
      <c r="Q1515" s="1"/>
      <c r="R1515" s="25"/>
    </row>
    <row r="1516" spans="1:18" ht="12.75" customHeight="1" x14ac:dyDescent="0.25">
      <c r="A1516" s="31"/>
      <c r="B1516" s="25"/>
      <c r="C1516" s="92"/>
      <c r="D1516" s="92"/>
      <c r="E1516" s="92"/>
      <c r="F1516" s="92"/>
      <c r="G1516" s="92"/>
      <c r="H1516" s="92"/>
      <c r="I1516" s="92"/>
      <c r="J1516" s="93"/>
      <c r="K1516" s="94"/>
      <c r="L1516" s="94"/>
      <c r="M1516" s="94"/>
      <c r="N1516" s="1"/>
      <c r="O1516" s="25"/>
      <c r="P1516" s="26"/>
      <c r="Q1516" s="1"/>
      <c r="R1516" s="25"/>
    </row>
    <row r="1517" spans="1:18" ht="12.75" customHeight="1" x14ac:dyDescent="0.25">
      <c r="A1517" s="31"/>
      <c r="B1517" s="25"/>
      <c r="C1517" s="92"/>
      <c r="D1517" s="92"/>
      <c r="E1517" s="92"/>
      <c r="F1517" s="92"/>
      <c r="G1517" s="92"/>
      <c r="H1517" s="92"/>
      <c r="I1517" s="92"/>
      <c r="J1517" s="93"/>
      <c r="K1517" s="94"/>
      <c r="L1517" s="94"/>
      <c r="M1517" s="94"/>
      <c r="N1517" s="1"/>
      <c r="O1517" s="25"/>
      <c r="P1517" s="26"/>
      <c r="Q1517" s="1"/>
      <c r="R1517" s="25"/>
    </row>
    <row r="1518" spans="1:18" ht="12.75" customHeight="1" x14ac:dyDescent="0.25">
      <c r="A1518" s="31"/>
      <c r="B1518" s="25"/>
      <c r="C1518" s="92"/>
      <c r="D1518" s="92"/>
      <c r="E1518" s="92"/>
      <c r="F1518" s="92"/>
      <c r="G1518" s="92"/>
      <c r="H1518" s="92"/>
      <c r="I1518" s="92"/>
      <c r="J1518" s="93"/>
      <c r="K1518" s="94"/>
      <c r="L1518" s="94"/>
      <c r="M1518" s="94"/>
      <c r="N1518" s="1"/>
      <c r="O1518" s="25"/>
      <c r="P1518" s="26"/>
      <c r="Q1518" s="1"/>
      <c r="R1518" s="25"/>
    </row>
    <row r="1519" spans="1:18" ht="12.75" customHeight="1" x14ac:dyDescent="0.25">
      <c r="A1519" s="31"/>
      <c r="B1519" s="25"/>
      <c r="C1519" s="92"/>
      <c r="D1519" s="92"/>
      <c r="E1519" s="92"/>
      <c r="F1519" s="92"/>
      <c r="G1519" s="92"/>
      <c r="H1519" s="92"/>
      <c r="I1519" s="92"/>
      <c r="J1519" s="93"/>
      <c r="K1519" s="94"/>
      <c r="L1519" s="94"/>
      <c r="M1519" s="94"/>
      <c r="N1519" s="1"/>
      <c r="O1519" s="25"/>
      <c r="P1519" s="26"/>
      <c r="Q1519" s="1"/>
      <c r="R1519" s="25"/>
    </row>
    <row r="1520" spans="1:18" ht="12.75" customHeight="1" x14ac:dyDescent="0.25">
      <c r="A1520" s="31"/>
      <c r="B1520" s="25"/>
      <c r="C1520" s="92"/>
      <c r="D1520" s="92"/>
      <c r="E1520" s="92"/>
      <c r="F1520" s="92"/>
      <c r="G1520" s="92"/>
      <c r="H1520" s="92"/>
      <c r="I1520" s="92"/>
      <c r="J1520" s="93"/>
      <c r="K1520" s="94"/>
      <c r="L1520" s="94"/>
      <c r="M1520" s="94"/>
      <c r="N1520" s="1"/>
      <c r="O1520" s="25"/>
      <c r="P1520" s="26"/>
      <c r="Q1520" s="1"/>
      <c r="R1520" s="25"/>
    </row>
    <row r="1521" spans="1:18" ht="12.75" customHeight="1" x14ac:dyDescent="0.25">
      <c r="A1521" s="31"/>
      <c r="B1521" s="25"/>
      <c r="C1521" s="92"/>
      <c r="D1521" s="92"/>
      <c r="E1521" s="92"/>
      <c r="F1521" s="92"/>
      <c r="G1521" s="92"/>
      <c r="H1521" s="92"/>
      <c r="I1521" s="92"/>
      <c r="J1521" s="93"/>
      <c r="K1521" s="94"/>
      <c r="L1521" s="94"/>
      <c r="M1521" s="94"/>
      <c r="N1521" s="1"/>
      <c r="O1521" s="25"/>
      <c r="P1521" s="26"/>
      <c r="Q1521" s="1"/>
      <c r="R1521" s="25"/>
    </row>
    <row r="1522" spans="1:18" ht="12.75" customHeight="1" x14ac:dyDescent="0.25">
      <c r="A1522" s="31"/>
      <c r="B1522" s="25"/>
      <c r="C1522" s="92"/>
      <c r="D1522" s="92"/>
      <c r="E1522" s="92"/>
      <c r="F1522" s="92"/>
      <c r="G1522" s="92"/>
      <c r="H1522" s="92"/>
      <c r="I1522" s="92"/>
      <c r="J1522" s="93"/>
      <c r="K1522" s="94"/>
      <c r="L1522" s="94"/>
      <c r="M1522" s="94"/>
      <c r="N1522" s="1"/>
      <c r="O1522" s="25"/>
      <c r="P1522" s="26"/>
      <c r="Q1522" s="1"/>
      <c r="R1522" s="25"/>
    </row>
    <row r="1523" spans="1:18" ht="12.75" customHeight="1" x14ac:dyDescent="0.25">
      <c r="A1523" s="31"/>
      <c r="B1523" s="25"/>
      <c r="C1523" s="92"/>
      <c r="D1523" s="92"/>
      <c r="E1523" s="92"/>
      <c r="F1523" s="92"/>
      <c r="G1523" s="92"/>
      <c r="H1523" s="92"/>
      <c r="I1523" s="92"/>
      <c r="J1523" s="93"/>
      <c r="K1523" s="94"/>
      <c r="L1523" s="94"/>
      <c r="M1523" s="94"/>
      <c r="N1523" s="1"/>
      <c r="O1523" s="25"/>
      <c r="P1523" s="26"/>
      <c r="Q1523" s="1"/>
      <c r="R1523" s="25"/>
    </row>
    <row r="1524" spans="1:18" ht="12.75" customHeight="1" x14ac:dyDescent="0.25">
      <c r="A1524" s="31"/>
      <c r="B1524" s="25"/>
      <c r="C1524" s="92"/>
      <c r="D1524" s="92"/>
      <c r="E1524" s="92"/>
      <c r="F1524" s="92"/>
      <c r="G1524" s="92"/>
      <c r="H1524" s="92"/>
      <c r="I1524" s="92"/>
      <c r="J1524" s="93"/>
      <c r="K1524" s="94"/>
      <c r="L1524" s="94"/>
      <c r="M1524" s="94"/>
      <c r="N1524" s="1"/>
      <c r="O1524" s="25"/>
      <c r="P1524" s="26"/>
      <c r="Q1524" s="1"/>
      <c r="R1524" s="25"/>
    </row>
    <row r="1525" spans="1:18" ht="12.75" customHeight="1" x14ac:dyDescent="0.25">
      <c r="A1525" s="31"/>
      <c r="B1525" s="25"/>
      <c r="C1525" s="92"/>
      <c r="D1525" s="92"/>
      <c r="E1525" s="92"/>
      <c r="F1525" s="92"/>
      <c r="G1525" s="92"/>
      <c r="H1525" s="92"/>
      <c r="I1525" s="92"/>
      <c r="J1525" s="93"/>
      <c r="K1525" s="94"/>
      <c r="L1525" s="94"/>
      <c r="M1525" s="94"/>
      <c r="N1525" s="1"/>
      <c r="O1525" s="25"/>
      <c r="P1525" s="26"/>
      <c r="Q1525" s="1"/>
      <c r="R1525" s="25"/>
    </row>
    <row r="1526" spans="1:18" ht="12.75" customHeight="1" x14ac:dyDescent="0.25">
      <c r="A1526" s="31"/>
      <c r="B1526" s="25"/>
      <c r="C1526" s="92"/>
      <c r="D1526" s="92"/>
      <c r="E1526" s="92"/>
      <c r="F1526" s="92"/>
      <c r="G1526" s="92"/>
      <c r="H1526" s="92"/>
      <c r="I1526" s="92"/>
      <c r="J1526" s="93"/>
      <c r="K1526" s="94"/>
      <c r="L1526" s="94"/>
      <c r="M1526" s="94"/>
      <c r="N1526" s="1"/>
      <c r="O1526" s="25"/>
      <c r="P1526" s="26"/>
      <c r="Q1526" s="1"/>
      <c r="R1526" s="25"/>
    </row>
    <row r="1527" spans="1:18" ht="12.75" customHeight="1" x14ac:dyDescent="0.25">
      <c r="A1527" s="31"/>
      <c r="B1527" s="25"/>
      <c r="C1527" s="92"/>
      <c r="D1527" s="92"/>
      <c r="E1527" s="92"/>
      <c r="F1527" s="92"/>
      <c r="G1527" s="92"/>
      <c r="H1527" s="92"/>
      <c r="I1527" s="92"/>
      <c r="J1527" s="93"/>
      <c r="K1527" s="94"/>
      <c r="L1527" s="94"/>
      <c r="M1527" s="94"/>
      <c r="N1527" s="1"/>
      <c r="O1527" s="25"/>
      <c r="P1527" s="26"/>
      <c r="Q1527" s="1"/>
      <c r="R1527" s="25"/>
    </row>
    <row r="1528" spans="1:18" ht="12.75" customHeight="1" x14ac:dyDescent="0.25">
      <c r="A1528" s="31"/>
      <c r="B1528" s="25"/>
      <c r="C1528" s="92"/>
      <c r="D1528" s="92"/>
      <c r="E1528" s="92"/>
      <c r="F1528" s="92"/>
      <c r="G1528" s="92"/>
      <c r="H1528" s="92"/>
      <c r="I1528" s="92"/>
      <c r="J1528" s="93"/>
      <c r="K1528" s="94"/>
      <c r="L1528" s="94"/>
      <c r="M1528" s="94"/>
      <c r="N1528" s="1"/>
      <c r="O1528" s="25"/>
      <c r="P1528" s="26"/>
      <c r="Q1528" s="1"/>
      <c r="R1528" s="25"/>
    </row>
    <row r="1529" spans="1:18" ht="12.75" customHeight="1" x14ac:dyDescent="0.25">
      <c r="A1529" s="31"/>
      <c r="B1529" s="25"/>
      <c r="C1529" s="92"/>
      <c r="D1529" s="92"/>
      <c r="E1529" s="92"/>
      <c r="F1529" s="92"/>
      <c r="G1529" s="92"/>
      <c r="H1529" s="92"/>
      <c r="I1529" s="92"/>
      <c r="J1529" s="93"/>
      <c r="K1529" s="94"/>
      <c r="L1529" s="94"/>
      <c r="M1529" s="94"/>
      <c r="N1529" s="1"/>
      <c r="O1529" s="25"/>
      <c r="P1529" s="26"/>
      <c r="Q1529" s="1"/>
      <c r="R1529" s="25"/>
    </row>
    <row r="1530" spans="1:18" ht="12.75" customHeight="1" x14ac:dyDescent="0.25">
      <c r="A1530" s="31"/>
      <c r="B1530" s="25"/>
      <c r="C1530" s="92"/>
      <c r="D1530" s="92"/>
      <c r="E1530" s="92"/>
      <c r="F1530" s="92"/>
      <c r="G1530" s="92"/>
      <c r="H1530" s="92"/>
      <c r="I1530" s="92"/>
      <c r="J1530" s="93"/>
      <c r="K1530" s="94"/>
      <c r="L1530" s="94"/>
      <c r="M1530" s="94"/>
      <c r="N1530" s="1"/>
      <c r="O1530" s="25"/>
      <c r="P1530" s="26"/>
      <c r="Q1530" s="1"/>
      <c r="R1530" s="25"/>
    </row>
    <row r="1531" spans="1:18" ht="12.75" customHeight="1" x14ac:dyDescent="0.25">
      <c r="A1531" s="31"/>
      <c r="B1531" s="25"/>
      <c r="C1531" s="92"/>
      <c r="D1531" s="92"/>
      <c r="E1531" s="92"/>
      <c r="F1531" s="92"/>
      <c r="G1531" s="92"/>
      <c r="H1531" s="92"/>
      <c r="I1531" s="92"/>
      <c r="J1531" s="93"/>
      <c r="K1531" s="94"/>
      <c r="L1531" s="94"/>
      <c r="M1531" s="94"/>
      <c r="N1531" s="1"/>
      <c r="O1531" s="25"/>
      <c r="P1531" s="26"/>
      <c r="Q1531" s="1"/>
      <c r="R1531" s="25"/>
    </row>
    <row r="1532" spans="1:18" ht="12.75" customHeight="1" x14ac:dyDescent="0.25">
      <c r="A1532" s="31"/>
      <c r="B1532" s="25"/>
      <c r="C1532" s="92"/>
      <c r="D1532" s="92"/>
      <c r="E1532" s="92"/>
      <c r="F1532" s="92"/>
      <c r="G1532" s="92"/>
      <c r="H1532" s="92"/>
      <c r="I1532" s="92"/>
      <c r="J1532" s="93"/>
      <c r="K1532" s="94"/>
      <c r="L1532" s="94"/>
      <c r="M1532" s="94"/>
      <c r="N1532" s="1"/>
      <c r="O1532" s="25"/>
      <c r="P1532" s="26"/>
      <c r="Q1532" s="1"/>
      <c r="R1532" s="25"/>
    </row>
    <row r="1533" spans="1:18" ht="12.75" customHeight="1" x14ac:dyDescent="0.25">
      <c r="A1533" s="31"/>
      <c r="B1533" s="25"/>
      <c r="C1533" s="92"/>
      <c r="D1533" s="92"/>
      <c r="E1533" s="92"/>
      <c r="F1533" s="92"/>
      <c r="G1533" s="92"/>
      <c r="H1533" s="92"/>
      <c r="I1533" s="92"/>
      <c r="J1533" s="93"/>
      <c r="K1533" s="94"/>
      <c r="L1533" s="94"/>
      <c r="M1533" s="94"/>
      <c r="N1533" s="1"/>
      <c r="O1533" s="25"/>
      <c r="P1533" s="26"/>
      <c r="Q1533" s="1"/>
      <c r="R1533" s="25"/>
    </row>
    <row r="1534" spans="1:18" ht="12.75" customHeight="1" x14ac:dyDescent="0.25">
      <c r="A1534" s="31"/>
      <c r="B1534" s="25"/>
      <c r="C1534" s="92"/>
      <c r="D1534" s="92"/>
      <c r="E1534" s="92"/>
      <c r="F1534" s="92"/>
      <c r="G1534" s="92"/>
      <c r="H1534" s="92"/>
      <c r="I1534" s="92"/>
      <c r="J1534" s="93"/>
      <c r="K1534" s="94"/>
      <c r="L1534" s="94"/>
      <c r="M1534" s="94"/>
      <c r="N1534" s="1"/>
      <c r="O1534" s="25"/>
      <c r="P1534" s="26"/>
      <c r="Q1534" s="1"/>
      <c r="R1534" s="25"/>
    </row>
    <row r="1535" spans="1:18" ht="12.75" customHeight="1" x14ac:dyDescent="0.25">
      <c r="A1535" s="31"/>
      <c r="B1535" s="25"/>
      <c r="C1535" s="92"/>
      <c r="D1535" s="92"/>
      <c r="E1535" s="92"/>
      <c r="F1535" s="92"/>
      <c r="G1535" s="92"/>
      <c r="H1535" s="92"/>
      <c r="I1535" s="92"/>
      <c r="J1535" s="93"/>
      <c r="K1535" s="94"/>
      <c r="L1535" s="94"/>
      <c r="M1535" s="94"/>
      <c r="N1535" s="1"/>
      <c r="O1535" s="25"/>
      <c r="P1535" s="26"/>
      <c r="Q1535" s="1"/>
      <c r="R1535" s="25"/>
    </row>
    <row r="1536" spans="1:18" ht="12.75" customHeight="1" x14ac:dyDescent="0.25">
      <c r="A1536" s="31"/>
      <c r="B1536" s="25"/>
      <c r="C1536" s="92"/>
      <c r="D1536" s="92"/>
      <c r="E1536" s="92"/>
      <c r="F1536" s="92"/>
      <c r="G1536" s="92"/>
      <c r="H1536" s="92"/>
      <c r="I1536" s="92"/>
      <c r="J1536" s="93"/>
      <c r="K1536" s="94"/>
      <c r="L1536" s="94"/>
      <c r="M1536" s="94"/>
      <c r="N1536" s="1"/>
      <c r="O1536" s="25"/>
      <c r="P1536" s="26"/>
      <c r="Q1536" s="1"/>
      <c r="R1536" s="25"/>
    </row>
    <row r="1537" spans="1:18" ht="12.75" customHeight="1" x14ac:dyDescent="0.25">
      <c r="A1537" s="31"/>
      <c r="B1537" s="25"/>
      <c r="C1537" s="92"/>
      <c r="D1537" s="92"/>
      <c r="E1537" s="92"/>
      <c r="F1537" s="92"/>
      <c r="G1537" s="92"/>
      <c r="H1537" s="92"/>
      <c r="I1537" s="92"/>
      <c r="J1537" s="93"/>
      <c r="K1537" s="94"/>
      <c r="L1537" s="94"/>
      <c r="M1537" s="94"/>
      <c r="N1537" s="1"/>
      <c r="O1537" s="25"/>
      <c r="P1537" s="26"/>
      <c r="Q1537" s="1"/>
      <c r="R1537" s="25"/>
    </row>
    <row r="1538" spans="1:18" ht="12.75" customHeight="1" x14ac:dyDescent="0.25">
      <c r="A1538" s="31"/>
      <c r="B1538" s="25"/>
      <c r="C1538" s="92"/>
      <c r="D1538" s="92"/>
      <c r="E1538" s="92"/>
      <c r="F1538" s="92"/>
      <c r="G1538" s="92"/>
      <c r="H1538" s="92"/>
      <c r="I1538" s="92"/>
      <c r="J1538" s="93"/>
      <c r="K1538" s="94"/>
      <c r="L1538" s="94"/>
      <c r="M1538" s="94"/>
      <c r="N1538" s="1"/>
      <c r="O1538" s="25"/>
      <c r="P1538" s="26"/>
      <c r="Q1538" s="1"/>
      <c r="R1538" s="25"/>
    </row>
    <row r="1539" spans="1:18" ht="12.75" customHeight="1" x14ac:dyDescent="0.25">
      <c r="A1539" s="31"/>
      <c r="B1539" s="25"/>
      <c r="C1539" s="92"/>
      <c r="D1539" s="92"/>
      <c r="E1539" s="92"/>
      <c r="F1539" s="92"/>
      <c r="G1539" s="92"/>
      <c r="H1539" s="92"/>
      <c r="I1539" s="92"/>
      <c r="J1539" s="93"/>
      <c r="K1539" s="94"/>
      <c r="L1539" s="94"/>
      <c r="M1539" s="94"/>
      <c r="N1539" s="1"/>
      <c r="O1539" s="25"/>
      <c r="P1539" s="26"/>
      <c r="Q1539" s="1"/>
      <c r="R1539" s="25"/>
    </row>
    <row r="1540" spans="1:18" ht="12.75" customHeight="1" x14ac:dyDescent="0.25">
      <c r="A1540" s="31"/>
      <c r="B1540" s="25"/>
      <c r="C1540" s="92"/>
      <c r="D1540" s="92"/>
      <c r="E1540" s="92"/>
      <c r="F1540" s="92"/>
      <c r="G1540" s="92"/>
      <c r="H1540" s="92"/>
      <c r="I1540" s="92"/>
      <c r="J1540" s="93"/>
      <c r="K1540" s="94"/>
      <c r="L1540" s="94"/>
      <c r="M1540" s="94"/>
      <c r="N1540" s="1"/>
      <c r="O1540" s="25"/>
      <c r="P1540" s="26"/>
      <c r="Q1540" s="1"/>
      <c r="R1540" s="25"/>
    </row>
    <row r="1541" spans="1:18" ht="12.75" customHeight="1" x14ac:dyDescent="0.25">
      <c r="A1541" s="31"/>
      <c r="B1541" s="25"/>
      <c r="C1541" s="92"/>
      <c r="D1541" s="92"/>
      <c r="E1541" s="92"/>
      <c r="F1541" s="92"/>
      <c r="G1541" s="92"/>
      <c r="H1541" s="92"/>
      <c r="I1541" s="92"/>
      <c r="J1541" s="93"/>
      <c r="K1541" s="94"/>
      <c r="L1541" s="94"/>
      <c r="M1541" s="94"/>
      <c r="N1541" s="1"/>
      <c r="O1541" s="25"/>
      <c r="P1541" s="26"/>
      <c r="Q1541" s="1"/>
      <c r="R1541" s="25"/>
    </row>
    <row r="1542" spans="1:18" ht="12.75" customHeight="1" x14ac:dyDescent="0.25">
      <c r="A1542" s="31"/>
      <c r="B1542" s="25"/>
      <c r="C1542" s="92"/>
      <c r="D1542" s="92"/>
      <c r="E1542" s="92"/>
      <c r="F1542" s="92"/>
      <c r="G1542" s="92"/>
      <c r="H1542" s="92"/>
      <c r="I1542" s="92"/>
      <c r="J1542" s="93"/>
      <c r="K1542" s="94"/>
      <c r="L1542" s="94"/>
      <c r="M1542" s="94"/>
      <c r="N1542" s="1"/>
      <c r="O1542" s="25"/>
      <c r="P1542" s="26"/>
      <c r="Q1542" s="1"/>
      <c r="R1542" s="25"/>
    </row>
    <row r="1543" spans="1:18" ht="12.75" customHeight="1" x14ac:dyDescent="0.25">
      <c r="A1543" s="31"/>
      <c r="B1543" s="25"/>
      <c r="C1543" s="92"/>
      <c r="D1543" s="92"/>
      <c r="E1543" s="92"/>
      <c r="F1543" s="92"/>
      <c r="G1543" s="92"/>
      <c r="H1543" s="92"/>
      <c r="I1543" s="92"/>
      <c r="J1543" s="93"/>
      <c r="K1543" s="94"/>
      <c r="L1543" s="94"/>
      <c r="M1543" s="94"/>
      <c r="N1543" s="1"/>
      <c r="O1543" s="25"/>
      <c r="P1543" s="26"/>
      <c r="Q1543" s="1"/>
      <c r="R1543" s="25"/>
    </row>
    <row r="1544" spans="1:18" ht="12.75" customHeight="1" x14ac:dyDescent="0.25">
      <c r="A1544" s="31"/>
      <c r="B1544" s="25"/>
      <c r="C1544" s="92"/>
      <c r="D1544" s="92"/>
      <c r="E1544" s="92"/>
      <c r="F1544" s="92"/>
      <c r="G1544" s="92"/>
      <c r="H1544" s="92"/>
      <c r="I1544" s="92"/>
      <c r="J1544" s="93"/>
      <c r="K1544" s="94"/>
      <c r="L1544" s="94"/>
      <c r="M1544" s="94"/>
      <c r="N1544" s="1"/>
      <c r="O1544" s="25"/>
      <c r="P1544" s="26"/>
      <c r="Q1544" s="1"/>
      <c r="R1544" s="25"/>
    </row>
    <row r="1545" spans="1:18" ht="12.75" customHeight="1" x14ac:dyDescent="0.25">
      <c r="A1545" s="31"/>
      <c r="B1545" s="25"/>
      <c r="C1545" s="92"/>
      <c r="D1545" s="92"/>
      <c r="E1545" s="92"/>
      <c r="F1545" s="92"/>
      <c r="G1545" s="92"/>
      <c r="H1545" s="92"/>
      <c r="I1545" s="92"/>
      <c r="J1545" s="93"/>
      <c r="K1545" s="94"/>
      <c r="L1545" s="94"/>
      <c r="M1545" s="94"/>
      <c r="N1545" s="1"/>
      <c r="O1545" s="25"/>
      <c r="P1545" s="26"/>
      <c r="Q1545" s="1"/>
      <c r="R1545" s="25"/>
    </row>
    <row r="1546" spans="1:18" ht="12.75" customHeight="1" x14ac:dyDescent="0.25">
      <c r="A1546" s="31"/>
      <c r="B1546" s="25"/>
      <c r="C1546" s="92"/>
      <c r="D1546" s="92"/>
      <c r="E1546" s="92"/>
      <c r="F1546" s="92"/>
      <c r="G1546" s="92"/>
      <c r="H1546" s="92"/>
      <c r="I1546" s="92"/>
      <c r="J1546" s="93"/>
      <c r="K1546" s="94"/>
      <c r="L1546" s="94"/>
      <c r="M1546" s="94"/>
      <c r="N1546" s="1"/>
      <c r="O1546" s="25"/>
      <c r="P1546" s="26"/>
      <c r="Q1546" s="1"/>
      <c r="R1546" s="25"/>
    </row>
    <row r="1547" spans="1:18" ht="12.75" customHeight="1" x14ac:dyDescent="0.25">
      <c r="A1547" s="31"/>
      <c r="B1547" s="25"/>
      <c r="C1547" s="92"/>
      <c r="D1547" s="92"/>
      <c r="E1547" s="92"/>
      <c r="F1547" s="92"/>
      <c r="G1547" s="92"/>
      <c r="H1547" s="92"/>
      <c r="I1547" s="92"/>
      <c r="J1547" s="93"/>
      <c r="K1547" s="94"/>
      <c r="L1547" s="94"/>
      <c r="M1547" s="94"/>
      <c r="N1547" s="1"/>
      <c r="O1547" s="25"/>
      <c r="P1547" s="26"/>
      <c r="Q1547" s="1"/>
      <c r="R1547" s="25"/>
    </row>
    <row r="1548" spans="1:18" ht="12.75" customHeight="1" x14ac:dyDescent="0.25">
      <c r="A1548" s="31"/>
      <c r="B1548" s="25"/>
      <c r="C1548" s="92"/>
      <c r="D1548" s="92"/>
      <c r="E1548" s="92"/>
      <c r="F1548" s="92"/>
      <c r="G1548" s="92"/>
      <c r="H1548" s="92"/>
      <c r="I1548" s="92"/>
      <c r="J1548" s="93"/>
      <c r="K1548" s="94"/>
      <c r="L1548" s="94"/>
      <c r="M1548" s="94"/>
      <c r="N1548" s="1"/>
      <c r="O1548" s="25"/>
      <c r="P1548" s="26"/>
      <c r="Q1548" s="1"/>
      <c r="R1548" s="25"/>
    </row>
    <row r="1549" spans="1:18" ht="12.75" customHeight="1" x14ac:dyDescent="0.25">
      <c r="A1549" s="31"/>
      <c r="B1549" s="25"/>
      <c r="C1549" s="92"/>
      <c r="D1549" s="92"/>
      <c r="E1549" s="92"/>
      <c r="F1549" s="92"/>
      <c r="G1549" s="92"/>
      <c r="H1549" s="92"/>
      <c r="I1549" s="92"/>
      <c r="J1549" s="93"/>
      <c r="K1549" s="94"/>
      <c r="L1549" s="94"/>
      <c r="M1549" s="94"/>
      <c r="N1549" s="1"/>
      <c r="O1549" s="25"/>
      <c r="P1549" s="26"/>
      <c r="Q1549" s="1"/>
      <c r="R1549" s="25"/>
    </row>
    <row r="1550" spans="1:18" ht="12.75" customHeight="1" x14ac:dyDescent="0.25">
      <c r="A1550" s="31"/>
      <c r="B1550" s="25"/>
      <c r="C1550" s="92"/>
      <c r="D1550" s="92"/>
      <c r="E1550" s="92"/>
      <c r="F1550" s="92"/>
      <c r="G1550" s="92"/>
      <c r="H1550" s="92"/>
      <c r="I1550" s="92"/>
      <c r="J1550" s="93"/>
      <c r="K1550" s="94"/>
      <c r="L1550" s="94"/>
      <c r="M1550" s="94"/>
      <c r="N1550" s="1"/>
      <c r="O1550" s="25"/>
      <c r="P1550" s="26"/>
      <c r="Q1550" s="1"/>
      <c r="R1550" s="25"/>
    </row>
    <row r="1551" spans="1:18" ht="12.75" customHeight="1" x14ac:dyDescent="0.25">
      <c r="A1551" s="31"/>
      <c r="B1551" s="25"/>
      <c r="C1551" s="92"/>
      <c r="D1551" s="92"/>
      <c r="E1551" s="92"/>
      <c r="F1551" s="92"/>
      <c r="G1551" s="92"/>
      <c r="H1551" s="92"/>
      <c r="I1551" s="92"/>
      <c r="J1551" s="93"/>
      <c r="K1551" s="94"/>
      <c r="L1551" s="94"/>
      <c r="M1551" s="94"/>
      <c r="N1551" s="1"/>
      <c r="O1551" s="25"/>
      <c r="P1551" s="26"/>
      <c r="Q1551" s="1"/>
      <c r="R1551" s="25"/>
    </row>
    <row r="1552" spans="1:18" ht="12.75" customHeight="1" x14ac:dyDescent="0.25">
      <c r="A1552" s="31"/>
      <c r="B1552" s="25"/>
      <c r="C1552" s="92"/>
      <c r="D1552" s="92"/>
      <c r="E1552" s="92"/>
      <c r="F1552" s="92"/>
      <c r="G1552" s="92"/>
      <c r="H1552" s="92"/>
      <c r="I1552" s="92"/>
      <c r="J1552" s="93"/>
      <c r="K1552" s="94"/>
      <c r="L1552" s="94"/>
      <c r="M1552" s="94"/>
      <c r="N1552" s="1"/>
      <c r="O1552" s="25"/>
      <c r="P1552" s="26"/>
      <c r="Q1552" s="1"/>
      <c r="R1552" s="25"/>
    </row>
    <row r="1553" spans="1:18" ht="12.75" customHeight="1" x14ac:dyDescent="0.25">
      <c r="A1553" s="31"/>
      <c r="B1553" s="25"/>
      <c r="C1553" s="92"/>
      <c r="D1553" s="92"/>
      <c r="E1553" s="92"/>
      <c r="F1553" s="92"/>
      <c r="G1553" s="92"/>
      <c r="H1553" s="92"/>
      <c r="I1553" s="92"/>
      <c r="J1553" s="93"/>
      <c r="K1553" s="94"/>
      <c r="L1553" s="94"/>
      <c r="M1553" s="94"/>
      <c r="N1553" s="1"/>
      <c r="O1553" s="25"/>
      <c r="P1553" s="26"/>
      <c r="Q1553" s="1"/>
      <c r="R1553" s="25"/>
    </row>
    <row r="1554" spans="1:18" ht="12.75" customHeight="1" x14ac:dyDescent="0.25">
      <c r="A1554" s="31"/>
      <c r="B1554" s="25"/>
      <c r="C1554" s="92"/>
      <c r="D1554" s="92"/>
      <c r="E1554" s="92"/>
      <c r="F1554" s="92"/>
      <c r="G1554" s="92"/>
      <c r="H1554" s="92"/>
      <c r="I1554" s="92"/>
      <c r="J1554" s="93"/>
      <c r="K1554" s="94"/>
      <c r="L1554" s="94"/>
      <c r="M1554" s="94"/>
      <c r="N1554" s="1"/>
      <c r="O1554" s="25"/>
      <c r="P1554" s="26"/>
      <c r="Q1554" s="1"/>
      <c r="R1554" s="25"/>
    </row>
    <row r="1555" spans="1:18" ht="12.75" customHeight="1" x14ac:dyDescent="0.25">
      <c r="A1555" s="31"/>
      <c r="B1555" s="25"/>
      <c r="C1555" s="92"/>
      <c r="D1555" s="92"/>
      <c r="E1555" s="92"/>
      <c r="F1555" s="92"/>
      <c r="G1555" s="92"/>
      <c r="H1555" s="92"/>
      <c r="I1555" s="92"/>
      <c r="J1555" s="93"/>
      <c r="K1555" s="94"/>
      <c r="L1555" s="94"/>
      <c r="M1555" s="94"/>
      <c r="N1555" s="1"/>
      <c r="O1555" s="25"/>
      <c r="P1555" s="26"/>
      <c r="Q1555" s="1"/>
      <c r="R1555" s="25"/>
    </row>
    <row r="1556" spans="1:18" ht="12.75" customHeight="1" x14ac:dyDescent="0.25">
      <c r="A1556" s="31"/>
      <c r="B1556" s="25"/>
      <c r="C1556" s="92"/>
      <c r="D1556" s="92"/>
      <c r="E1556" s="92"/>
      <c r="F1556" s="92"/>
      <c r="G1556" s="92"/>
      <c r="H1556" s="92"/>
      <c r="I1556" s="92"/>
      <c r="J1556" s="93"/>
      <c r="K1556" s="94"/>
      <c r="L1556" s="94"/>
      <c r="M1556" s="94"/>
      <c r="N1556" s="1"/>
      <c r="O1556" s="25"/>
      <c r="P1556" s="26"/>
      <c r="Q1556" s="1"/>
      <c r="R1556" s="25"/>
    </row>
    <row r="1557" spans="1:18" ht="12.75" customHeight="1" x14ac:dyDescent="0.25">
      <c r="A1557" s="31"/>
      <c r="B1557" s="25"/>
      <c r="C1557" s="92"/>
      <c r="D1557" s="92"/>
      <c r="E1557" s="92"/>
      <c r="F1557" s="92"/>
      <c r="G1557" s="92"/>
      <c r="H1557" s="92"/>
      <c r="I1557" s="92"/>
      <c r="J1557" s="93"/>
      <c r="K1557" s="94"/>
      <c r="L1557" s="94"/>
      <c r="M1557" s="94"/>
      <c r="N1557" s="1"/>
      <c r="O1557" s="25"/>
      <c r="P1557" s="26"/>
      <c r="Q1557" s="1"/>
      <c r="R1557" s="25"/>
    </row>
    <row r="1558" spans="1:18" ht="12.75" customHeight="1" x14ac:dyDescent="0.25">
      <c r="A1558" s="31"/>
      <c r="B1558" s="25"/>
      <c r="C1558" s="92"/>
      <c r="D1558" s="92"/>
      <c r="E1558" s="92"/>
      <c r="F1558" s="92"/>
      <c r="G1558" s="92"/>
      <c r="H1558" s="92"/>
      <c r="I1558" s="92"/>
      <c r="J1558" s="93"/>
      <c r="K1558" s="94"/>
      <c r="L1558" s="94"/>
      <c r="M1558" s="94"/>
      <c r="N1558" s="1"/>
      <c r="O1558" s="25"/>
      <c r="P1558" s="26"/>
      <c r="Q1558" s="1"/>
      <c r="R1558" s="25"/>
    </row>
    <row r="1559" spans="1:18" ht="12.75" customHeight="1" x14ac:dyDescent="0.25">
      <c r="A1559" s="31"/>
      <c r="B1559" s="25"/>
      <c r="C1559" s="92"/>
      <c r="D1559" s="92"/>
      <c r="E1559" s="92"/>
      <c r="F1559" s="92"/>
      <c r="G1559" s="92"/>
      <c r="H1559" s="92"/>
      <c r="I1559" s="92"/>
      <c r="J1559" s="93"/>
      <c r="K1559" s="94"/>
      <c r="L1559" s="94"/>
      <c r="M1559" s="94"/>
      <c r="N1559" s="1"/>
      <c r="O1559" s="25"/>
      <c r="P1559" s="26"/>
      <c r="Q1559" s="1"/>
      <c r="R1559" s="25"/>
    </row>
    <row r="1560" spans="1:18" ht="12.75" customHeight="1" x14ac:dyDescent="0.25">
      <c r="A1560" s="31"/>
      <c r="B1560" s="25"/>
      <c r="C1560" s="92"/>
      <c r="D1560" s="92"/>
      <c r="E1560" s="92"/>
      <c r="F1560" s="92"/>
      <c r="G1560" s="92"/>
      <c r="H1560" s="92"/>
      <c r="I1560" s="92"/>
      <c r="J1560" s="93"/>
      <c r="K1560" s="94"/>
      <c r="L1560" s="94"/>
      <c r="M1560" s="94"/>
      <c r="N1560" s="1"/>
      <c r="O1560" s="25"/>
      <c r="P1560" s="26"/>
      <c r="Q1560" s="1"/>
      <c r="R1560" s="25"/>
    </row>
    <row r="1561" spans="1:18" ht="12.75" customHeight="1" x14ac:dyDescent="0.25">
      <c r="A1561" s="31"/>
      <c r="B1561" s="25"/>
      <c r="C1561" s="92"/>
      <c r="D1561" s="92"/>
      <c r="E1561" s="92"/>
      <c r="F1561" s="92"/>
      <c r="G1561" s="92"/>
      <c r="H1561" s="92"/>
      <c r="I1561" s="92"/>
      <c r="J1561" s="93"/>
      <c r="K1561" s="94"/>
      <c r="L1561" s="94"/>
      <c r="M1561" s="94"/>
      <c r="N1561" s="1"/>
      <c r="O1561" s="25"/>
      <c r="P1561" s="26"/>
      <c r="Q1561" s="1"/>
      <c r="R1561" s="25"/>
    </row>
    <row r="1562" spans="1:18" ht="12.75" customHeight="1" x14ac:dyDescent="0.25">
      <c r="A1562" s="31"/>
      <c r="B1562" s="25"/>
      <c r="C1562" s="92"/>
      <c r="D1562" s="92"/>
      <c r="E1562" s="92"/>
      <c r="F1562" s="92"/>
      <c r="G1562" s="92"/>
      <c r="H1562" s="92"/>
      <c r="I1562" s="92"/>
      <c r="J1562" s="93"/>
      <c r="K1562" s="94"/>
      <c r="L1562" s="94"/>
      <c r="M1562" s="94"/>
      <c r="N1562" s="1"/>
      <c r="O1562" s="25"/>
      <c r="P1562" s="26"/>
      <c r="Q1562" s="1"/>
      <c r="R1562" s="25"/>
    </row>
    <row r="1563" spans="1:18" ht="12.75" customHeight="1" x14ac:dyDescent="0.25">
      <c r="A1563" s="31"/>
      <c r="B1563" s="25"/>
      <c r="C1563" s="92"/>
      <c r="D1563" s="92"/>
      <c r="E1563" s="92"/>
      <c r="F1563" s="92"/>
      <c r="G1563" s="92"/>
      <c r="H1563" s="92"/>
      <c r="I1563" s="92"/>
      <c r="J1563" s="93"/>
      <c r="K1563" s="94"/>
      <c r="L1563" s="94"/>
      <c r="M1563" s="94"/>
      <c r="N1563" s="1"/>
      <c r="O1563" s="25"/>
      <c r="P1563" s="26"/>
      <c r="Q1563" s="1"/>
      <c r="R1563" s="25"/>
    </row>
    <row r="1564" spans="1:18" ht="12.75" customHeight="1" x14ac:dyDescent="0.25">
      <c r="A1564" s="31"/>
      <c r="B1564" s="25"/>
      <c r="C1564" s="92"/>
      <c r="D1564" s="92"/>
      <c r="E1564" s="92"/>
      <c r="F1564" s="92"/>
      <c r="G1564" s="92"/>
      <c r="H1564" s="92"/>
      <c r="I1564" s="92"/>
      <c r="J1564" s="93"/>
      <c r="K1564" s="94"/>
      <c r="L1564" s="94"/>
      <c r="M1564" s="94"/>
      <c r="N1564" s="1"/>
      <c r="O1564" s="25"/>
      <c r="P1564" s="26"/>
      <c r="Q1564" s="1"/>
      <c r="R1564" s="25"/>
    </row>
    <row r="1565" spans="1:18" ht="12.75" customHeight="1" x14ac:dyDescent="0.25">
      <c r="A1565" s="31"/>
      <c r="B1565" s="25"/>
      <c r="C1565" s="92"/>
      <c r="D1565" s="92"/>
      <c r="E1565" s="92"/>
      <c r="F1565" s="92"/>
      <c r="G1565" s="92"/>
      <c r="H1565" s="92"/>
      <c r="I1565" s="92"/>
      <c r="J1565" s="93"/>
      <c r="K1565" s="94"/>
      <c r="L1565" s="94"/>
      <c r="M1565" s="94"/>
      <c r="N1565" s="1"/>
      <c r="O1565" s="25"/>
      <c r="P1565" s="26"/>
      <c r="Q1565" s="1"/>
      <c r="R1565" s="25"/>
    </row>
    <row r="1566" spans="1:18" ht="12.75" customHeight="1" x14ac:dyDescent="0.25">
      <c r="A1566" s="31"/>
      <c r="B1566" s="25"/>
      <c r="C1566" s="92"/>
      <c r="D1566" s="92"/>
      <c r="E1566" s="92"/>
      <c r="F1566" s="92"/>
      <c r="G1566" s="92"/>
      <c r="H1566" s="92"/>
      <c r="I1566" s="92"/>
      <c r="J1566" s="93"/>
      <c r="K1566" s="94"/>
      <c r="L1566" s="94"/>
      <c r="M1566" s="94"/>
      <c r="N1566" s="1"/>
      <c r="O1566" s="25"/>
      <c r="P1566" s="26"/>
      <c r="Q1566" s="1"/>
      <c r="R1566" s="25"/>
    </row>
    <row r="1567" spans="1:18" ht="12.75" customHeight="1" x14ac:dyDescent="0.25">
      <c r="A1567" s="31"/>
      <c r="B1567" s="25"/>
      <c r="C1567" s="92"/>
      <c r="D1567" s="92"/>
      <c r="E1567" s="92"/>
      <c r="F1567" s="92"/>
      <c r="G1567" s="92"/>
      <c r="H1567" s="92"/>
      <c r="I1567" s="92"/>
      <c r="J1567" s="93"/>
      <c r="K1567" s="94"/>
      <c r="L1567" s="94"/>
      <c r="M1567" s="94"/>
      <c r="N1567" s="1"/>
      <c r="O1567" s="25"/>
      <c r="P1567" s="26"/>
      <c r="Q1567" s="1"/>
      <c r="R1567" s="25"/>
    </row>
    <row r="1568" spans="1:18" ht="12.75" customHeight="1" x14ac:dyDescent="0.25">
      <c r="A1568" s="31"/>
      <c r="B1568" s="25"/>
      <c r="C1568" s="92"/>
      <c r="D1568" s="92"/>
      <c r="E1568" s="92"/>
      <c r="F1568" s="92"/>
      <c r="G1568" s="92"/>
      <c r="H1568" s="92"/>
      <c r="I1568" s="92"/>
      <c r="J1568" s="93"/>
      <c r="K1568" s="94"/>
      <c r="L1568" s="94"/>
      <c r="M1568" s="94"/>
      <c r="N1568" s="1"/>
      <c r="O1568" s="25"/>
      <c r="P1568" s="26"/>
      <c r="Q1568" s="1"/>
      <c r="R1568" s="25"/>
    </row>
    <row r="1569" spans="1:18" ht="12.75" customHeight="1" x14ac:dyDescent="0.25">
      <c r="A1569" s="31"/>
      <c r="B1569" s="25"/>
      <c r="C1569" s="92"/>
      <c r="D1569" s="92"/>
      <c r="E1569" s="92"/>
      <c r="F1569" s="92"/>
      <c r="G1569" s="92"/>
      <c r="H1569" s="92"/>
      <c r="I1569" s="92"/>
      <c r="J1569" s="93"/>
      <c r="K1569" s="94"/>
      <c r="L1569" s="94"/>
      <c r="M1569" s="94"/>
      <c r="N1569" s="1"/>
      <c r="O1569" s="25"/>
      <c r="P1569" s="26"/>
      <c r="Q1569" s="1"/>
      <c r="R1569" s="25"/>
    </row>
    <row r="1570" spans="1:18" ht="12.75" customHeight="1" x14ac:dyDescent="0.25">
      <c r="A1570" s="31"/>
      <c r="B1570" s="25"/>
      <c r="C1570" s="92"/>
      <c r="D1570" s="92"/>
      <c r="E1570" s="92"/>
      <c r="F1570" s="92"/>
      <c r="G1570" s="92"/>
      <c r="H1570" s="92"/>
      <c r="I1570" s="92"/>
      <c r="J1570" s="93"/>
      <c r="K1570" s="94"/>
      <c r="L1570" s="94"/>
      <c r="M1570" s="94"/>
      <c r="N1570" s="1"/>
      <c r="O1570" s="25"/>
      <c r="P1570" s="26"/>
      <c r="Q1570" s="1"/>
      <c r="R1570" s="25"/>
    </row>
    <row r="1571" spans="1:18" ht="12.75" customHeight="1" x14ac:dyDescent="0.25">
      <c r="A1571" s="31"/>
      <c r="B1571" s="25"/>
      <c r="C1571" s="92"/>
      <c r="D1571" s="92"/>
      <c r="E1571" s="92"/>
      <c r="F1571" s="92"/>
      <c r="G1571" s="92"/>
      <c r="H1571" s="92"/>
      <c r="I1571" s="92"/>
      <c r="J1571" s="93"/>
      <c r="K1571" s="94"/>
      <c r="L1571" s="94"/>
      <c r="M1571" s="94"/>
      <c r="N1571" s="1"/>
      <c r="O1571" s="25"/>
      <c r="P1571" s="26"/>
      <c r="Q1571" s="1"/>
      <c r="R1571" s="25"/>
    </row>
    <row r="1572" spans="1:18" ht="12.75" customHeight="1" x14ac:dyDescent="0.25">
      <c r="A1572" s="31"/>
      <c r="B1572" s="25"/>
      <c r="C1572" s="92"/>
      <c r="D1572" s="92"/>
      <c r="E1572" s="92"/>
      <c r="F1572" s="92"/>
      <c r="G1572" s="92"/>
      <c r="H1572" s="92"/>
      <c r="I1572" s="92"/>
      <c r="J1572" s="93"/>
      <c r="K1572" s="94"/>
      <c r="L1572" s="94"/>
      <c r="M1572" s="94"/>
      <c r="N1572" s="1"/>
      <c r="O1572" s="25"/>
      <c r="P1572" s="26"/>
      <c r="Q1572" s="1"/>
      <c r="R1572" s="25"/>
    </row>
    <row r="1573" spans="1:18" ht="12.75" customHeight="1" x14ac:dyDescent="0.25">
      <c r="A1573" s="31"/>
      <c r="B1573" s="25"/>
      <c r="C1573" s="92"/>
      <c r="D1573" s="92"/>
      <c r="E1573" s="92"/>
      <c r="F1573" s="92"/>
      <c r="G1573" s="92"/>
      <c r="H1573" s="92"/>
      <c r="I1573" s="92"/>
      <c r="J1573" s="93"/>
      <c r="K1573" s="94"/>
      <c r="L1573" s="94"/>
      <c r="M1573" s="94"/>
      <c r="N1573" s="1"/>
      <c r="O1573" s="25"/>
      <c r="P1573" s="26"/>
      <c r="Q1573" s="1"/>
      <c r="R1573" s="25"/>
    </row>
    <row r="1574" spans="1:18" ht="12.75" customHeight="1" x14ac:dyDescent="0.25">
      <c r="A1574" s="31"/>
      <c r="B1574" s="25"/>
      <c r="C1574" s="92"/>
      <c r="D1574" s="92"/>
      <c r="E1574" s="92"/>
      <c r="F1574" s="92"/>
      <c r="G1574" s="92"/>
      <c r="H1574" s="92"/>
      <c r="I1574" s="92"/>
      <c r="J1574" s="93"/>
      <c r="K1574" s="94"/>
      <c r="L1574" s="94"/>
      <c r="M1574" s="94"/>
      <c r="N1574" s="1"/>
      <c r="O1574" s="25"/>
      <c r="P1574" s="26"/>
      <c r="Q1574" s="1"/>
      <c r="R1574" s="25"/>
    </row>
    <row r="1575" spans="1:18" ht="12.75" customHeight="1" x14ac:dyDescent="0.25">
      <c r="A1575" s="31"/>
      <c r="B1575" s="25"/>
      <c r="C1575" s="92"/>
      <c r="D1575" s="92"/>
      <c r="E1575" s="92"/>
      <c r="F1575" s="92"/>
      <c r="G1575" s="92"/>
      <c r="H1575" s="92"/>
      <c r="I1575" s="92"/>
      <c r="J1575" s="93"/>
      <c r="K1575" s="94"/>
      <c r="L1575" s="94"/>
      <c r="M1575" s="94"/>
      <c r="N1575" s="1"/>
      <c r="O1575" s="25"/>
      <c r="P1575" s="26"/>
      <c r="Q1575" s="1"/>
      <c r="R1575" s="25"/>
    </row>
    <row r="1576" spans="1:18" ht="12.75" customHeight="1" x14ac:dyDescent="0.25">
      <c r="A1576" s="31"/>
      <c r="B1576" s="25"/>
      <c r="C1576" s="92"/>
      <c r="D1576" s="92"/>
      <c r="E1576" s="92"/>
      <c r="F1576" s="92"/>
      <c r="G1576" s="92"/>
      <c r="H1576" s="92"/>
      <c r="I1576" s="92"/>
      <c r="J1576" s="93"/>
      <c r="K1576" s="94"/>
      <c r="L1576" s="94"/>
      <c r="M1576" s="94"/>
      <c r="N1576" s="1"/>
      <c r="O1576" s="25"/>
      <c r="P1576" s="26"/>
      <c r="Q1576" s="1"/>
      <c r="R1576" s="25"/>
    </row>
    <row r="1577" spans="1:18" ht="12.75" customHeight="1" x14ac:dyDescent="0.25">
      <c r="A1577" s="31"/>
      <c r="B1577" s="25"/>
      <c r="C1577" s="92"/>
      <c r="D1577" s="92"/>
      <c r="E1577" s="92"/>
      <c r="F1577" s="92"/>
      <c r="G1577" s="92"/>
      <c r="H1577" s="92"/>
      <c r="I1577" s="92"/>
      <c r="J1577" s="93"/>
      <c r="K1577" s="94"/>
      <c r="L1577" s="94"/>
      <c r="M1577" s="94"/>
      <c r="N1577" s="1"/>
      <c r="O1577" s="25"/>
      <c r="P1577" s="26"/>
      <c r="Q1577" s="1"/>
      <c r="R1577" s="25"/>
    </row>
    <row r="1578" spans="1:18" ht="12.75" customHeight="1" x14ac:dyDescent="0.25">
      <c r="A1578" s="31"/>
      <c r="B1578" s="25"/>
      <c r="C1578" s="92"/>
      <c r="D1578" s="92"/>
      <c r="E1578" s="92"/>
      <c r="F1578" s="92"/>
      <c r="G1578" s="92"/>
      <c r="H1578" s="92"/>
      <c r="I1578" s="92"/>
      <c r="J1578" s="93"/>
      <c r="K1578" s="94"/>
      <c r="L1578" s="94"/>
      <c r="M1578" s="94"/>
      <c r="N1578" s="1"/>
      <c r="O1578" s="25"/>
      <c r="P1578" s="26"/>
      <c r="Q1578" s="1"/>
      <c r="R1578" s="25"/>
    </row>
    <row r="1579" spans="1:18" ht="12.75" customHeight="1" x14ac:dyDescent="0.25">
      <c r="A1579" s="31"/>
      <c r="B1579" s="25"/>
      <c r="C1579" s="92"/>
      <c r="D1579" s="92"/>
      <c r="E1579" s="92"/>
      <c r="F1579" s="92"/>
      <c r="G1579" s="92"/>
      <c r="H1579" s="92"/>
      <c r="I1579" s="92"/>
      <c r="J1579" s="93"/>
      <c r="K1579" s="94"/>
      <c r="L1579" s="94"/>
      <c r="M1579" s="94"/>
      <c r="N1579" s="1"/>
      <c r="O1579" s="25"/>
      <c r="P1579" s="26"/>
      <c r="Q1579" s="1"/>
      <c r="R1579" s="25"/>
    </row>
    <row r="1580" spans="1:18" ht="12.75" customHeight="1" x14ac:dyDescent="0.25">
      <c r="A1580" s="31"/>
      <c r="B1580" s="25"/>
      <c r="C1580" s="92"/>
      <c r="D1580" s="92"/>
      <c r="E1580" s="92"/>
      <c r="F1580" s="92"/>
      <c r="G1580" s="92"/>
      <c r="H1580" s="92"/>
      <c r="I1580" s="92"/>
      <c r="J1580" s="93"/>
      <c r="K1580" s="94"/>
      <c r="L1580" s="94"/>
      <c r="M1580" s="94"/>
      <c r="N1580" s="1"/>
      <c r="O1580" s="25"/>
      <c r="P1580" s="26"/>
      <c r="Q1580" s="1"/>
      <c r="R1580" s="25"/>
    </row>
    <row r="1581" spans="1:18" ht="12.75" customHeight="1" x14ac:dyDescent="0.25">
      <c r="A1581" s="31"/>
      <c r="B1581" s="25"/>
      <c r="C1581" s="92"/>
      <c r="D1581" s="92"/>
      <c r="E1581" s="92"/>
      <c r="F1581" s="92"/>
      <c r="G1581" s="92"/>
      <c r="H1581" s="92"/>
      <c r="I1581" s="92"/>
      <c r="J1581" s="93"/>
      <c r="K1581" s="94"/>
      <c r="L1581" s="94"/>
      <c r="M1581" s="94"/>
      <c r="N1581" s="1"/>
      <c r="O1581" s="25"/>
      <c r="P1581" s="26"/>
      <c r="Q1581" s="1"/>
      <c r="R1581" s="25"/>
    </row>
    <row r="1582" spans="1:18" ht="12.75" customHeight="1" x14ac:dyDescent="0.25">
      <c r="A1582" s="31"/>
      <c r="B1582" s="25"/>
      <c r="C1582" s="92"/>
      <c r="D1582" s="92"/>
      <c r="E1582" s="92"/>
      <c r="F1582" s="92"/>
      <c r="G1582" s="92"/>
      <c r="H1582" s="92"/>
      <c r="I1582" s="92"/>
      <c r="J1582" s="93"/>
      <c r="K1582" s="94"/>
      <c r="L1582" s="94"/>
      <c r="M1582" s="94"/>
      <c r="N1582" s="1"/>
      <c r="O1582" s="25"/>
      <c r="P1582" s="26"/>
      <c r="Q1582" s="1"/>
      <c r="R1582" s="25"/>
    </row>
    <row r="1583" spans="1:18" ht="12.75" customHeight="1" x14ac:dyDescent="0.25">
      <c r="A1583" s="31"/>
      <c r="B1583" s="25"/>
      <c r="C1583" s="92"/>
      <c r="D1583" s="92"/>
      <c r="E1583" s="92"/>
      <c r="F1583" s="92"/>
      <c r="G1583" s="92"/>
      <c r="H1583" s="92"/>
      <c r="I1583" s="92"/>
      <c r="J1583" s="93"/>
      <c r="K1583" s="94"/>
      <c r="L1583" s="94"/>
      <c r="M1583" s="94"/>
      <c r="N1583" s="1"/>
      <c r="O1583" s="25"/>
      <c r="P1583" s="26"/>
      <c r="Q1583" s="1"/>
      <c r="R1583" s="25"/>
    </row>
    <row r="1584" spans="1:18" ht="12.75" customHeight="1" x14ac:dyDescent="0.25">
      <c r="A1584" s="31"/>
      <c r="B1584" s="25"/>
      <c r="C1584" s="92"/>
      <c r="D1584" s="92"/>
      <c r="E1584" s="92"/>
      <c r="F1584" s="92"/>
      <c r="G1584" s="92"/>
      <c r="H1584" s="92"/>
      <c r="I1584" s="92"/>
      <c r="J1584" s="93"/>
      <c r="K1584" s="94"/>
      <c r="L1584" s="94"/>
      <c r="M1584" s="94"/>
      <c r="N1584" s="1"/>
      <c r="O1584" s="25"/>
      <c r="P1584" s="26"/>
      <c r="Q1584" s="1"/>
      <c r="R1584" s="25"/>
    </row>
    <row r="1585" spans="1:18" ht="12.75" customHeight="1" x14ac:dyDescent="0.25">
      <c r="A1585" s="31"/>
      <c r="B1585" s="25"/>
      <c r="C1585" s="92"/>
      <c r="D1585" s="92"/>
      <c r="E1585" s="92"/>
      <c r="F1585" s="92"/>
      <c r="G1585" s="92"/>
      <c r="H1585" s="92"/>
      <c r="I1585" s="92"/>
      <c r="J1585" s="93"/>
      <c r="K1585" s="94"/>
      <c r="L1585" s="94"/>
      <c r="M1585" s="94"/>
      <c r="N1585" s="1"/>
      <c r="O1585" s="25"/>
      <c r="P1585" s="26"/>
      <c r="Q1585" s="1"/>
      <c r="R1585" s="25"/>
    </row>
    <row r="1586" spans="1:18" ht="12.75" customHeight="1" x14ac:dyDescent="0.25">
      <c r="A1586" s="31"/>
      <c r="B1586" s="25"/>
      <c r="C1586" s="92"/>
      <c r="D1586" s="92"/>
      <c r="E1586" s="92"/>
      <c r="F1586" s="92"/>
      <c r="G1586" s="92"/>
      <c r="H1586" s="92"/>
      <c r="I1586" s="92"/>
      <c r="J1586" s="93"/>
      <c r="K1586" s="94"/>
      <c r="L1586" s="94"/>
      <c r="M1586" s="94"/>
      <c r="N1586" s="1"/>
      <c r="O1586" s="25"/>
      <c r="P1586" s="26"/>
      <c r="Q1586" s="1"/>
      <c r="R1586" s="25"/>
    </row>
    <row r="1587" spans="1:18" ht="12.75" customHeight="1" x14ac:dyDescent="0.25">
      <c r="A1587" s="31"/>
      <c r="B1587" s="25"/>
      <c r="C1587" s="92"/>
      <c r="D1587" s="92"/>
      <c r="E1587" s="92"/>
      <c r="F1587" s="92"/>
      <c r="G1587" s="92"/>
      <c r="H1587" s="92"/>
      <c r="I1587" s="92"/>
      <c r="J1587" s="93"/>
      <c r="K1587" s="94"/>
      <c r="L1587" s="94"/>
      <c r="M1587" s="94"/>
      <c r="N1587" s="1"/>
      <c r="O1587" s="25"/>
      <c r="P1587" s="26"/>
      <c r="Q1587" s="1"/>
      <c r="R1587" s="25"/>
    </row>
    <row r="1588" spans="1:18" ht="12.75" customHeight="1" x14ac:dyDescent="0.25">
      <c r="A1588" s="31"/>
      <c r="B1588" s="25"/>
      <c r="C1588" s="92"/>
      <c r="D1588" s="92"/>
      <c r="E1588" s="92"/>
      <c r="F1588" s="92"/>
      <c r="G1588" s="92"/>
      <c r="H1588" s="92"/>
      <c r="I1588" s="92"/>
      <c r="J1588" s="93"/>
      <c r="K1588" s="94"/>
      <c r="L1588" s="94"/>
      <c r="M1588" s="94"/>
      <c r="N1588" s="1"/>
      <c r="O1588" s="25"/>
      <c r="P1588" s="26"/>
      <c r="Q1588" s="1"/>
      <c r="R1588" s="25"/>
    </row>
    <row r="1589" spans="1:18" ht="12.75" customHeight="1" x14ac:dyDescent="0.25">
      <c r="A1589" s="31"/>
      <c r="B1589" s="25"/>
      <c r="C1589" s="92"/>
      <c r="D1589" s="92"/>
      <c r="E1589" s="92"/>
      <c r="F1589" s="92"/>
      <c r="G1589" s="92"/>
      <c r="H1589" s="92"/>
      <c r="I1589" s="92"/>
      <c r="J1589" s="93"/>
      <c r="K1589" s="94"/>
      <c r="L1589" s="94"/>
      <c r="M1589" s="94"/>
      <c r="N1589" s="1"/>
      <c r="O1589" s="25"/>
      <c r="P1589" s="26"/>
      <c r="Q1589" s="1"/>
      <c r="R1589" s="25"/>
    </row>
    <row r="1590" spans="1:18" ht="12.75" customHeight="1" x14ac:dyDescent="0.25">
      <c r="A1590" s="31"/>
      <c r="B1590" s="25"/>
      <c r="C1590" s="92"/>
      <c r="D1590" s="92"/>
      <c r="E1590" s="92"/>
      <c r="F1590" s="92"/>
      <c r="G1590" s="92"/>
      <c r="H1590" s="92"/>
      <c r="I1590" s="92"/>
      <c r="J1590" s="93"/>
      <c r="K1590" s="94"/>
      <c r="L1590" s="94"/>
      <c r="M1590" s="94"/>
      <c r="N1590" s="1"/>
      <c r="O1590" s="25"/>
      <c r="P1590" s="26"/>
      <c r="Q1590" s="1"/>
      <c r="R1590" s="25"/>
    </row>
    <row r="1591" spans="1:18" ht="12.75" customHeight="1" x14ac:dyDescent="0.25">
      <c r="A1591" s="31"/>
      <c r="B1591" s="25"/>
      <c r="C1591" s="92"/>
      <c r="D1591" s="92"/>
      <c r="E1591" s="92"/>
      <c r="F1591" s="92"/>
      <c r="G1591" s="92"/>
      <c r="H1591" s="92"/>
      <c r="I1591" s="92"/>
      <c r="J1591" s="93"/>
      <c r="K1591" s="94"/>
      <c r="L1591" s="94"/>
      <c r="M1591" s="94"/>
      <c r="N1591" s="1"/>
      <c r="O1591" s="25"/>
      <c r="P1591" s="26"/>
      <c r="Q1591" s="1"/>
      <c r="R1591" s="25"/>
    </row>
    <row r="1592" spans="1:18" ht="12.75" customHeight="1" x14ac:dyDescent="0.25">
      <c r="A1592" s="31"/>
      <c r="B1592" s="25"/>
      <c r="C1592" s="92"/>
      <c r="D1592" s="92"/>
      <c r="E1592" s="92"/>
      <c r="F1592" s="92"/>
      <c r="G1592" s="92"/>
      <c r="H1592" s="92"/>
      <c r="I1592" s="92"/>
      <c r="J1592" s="93"/>
      <c r="K1592" s="94"/>
      <c r="L1592" s="94"/>
      <c r="M1592" s="94"/>
      <c r="N1592" s="1"/>
      <c r="O1592" s="25"/>
      <c r="P1592" s="26"/>
      <c r="Q1592" s="1"/>
      <c r="R1592" s="25"/>
    </row>
    <row r="1593" spans="1:18" ht="12.75" customHeight="1" x14ac:dyDescent="0.25">
      <c r="A1593" s="31"/>
      <c r="B1593" s="25"/>
      <c r="C1593" s="92"/>
      <c r="D1593" s="92"/>
      <c r="E1593" s="92"/>
      <c r="F1593" s="92"/>
      <c r="G1593" s="92"/>
      <c r="H1593" s="92"/>
      <c r="I1593" s="92"/>
      <c r="J1593" s="93"/>
      <c r="K1593" s="94"/>
      <c r="L1593" s="94"/>
      <c r="M1593" s="94"/>
      <c r="N1593" s="1"/>
      <c r="O1593" s="25"/>
      <c r="P1593" s="26"/>
      <c r="Q1593" s="1"/>
      <c r="R1593" s="25"/>
    </row>
    <row r="1594" spans="1:18" ht="12.75" customHeight="1" x14ac:dyDescent="0.25">
      <c r="A1594" s="31"/>
      <c r="B1594" s="25"/>
      <c r="C1594" s="92"/>
      <c r="D1594" s="92"/>
      <c r="E1594" s="92"/>
      <c r="F1594" s="92"/>
      <c r="G1594" s="92"/>
      <c r="H1594" s="92"/>
      <c r="I1594" s="92"/>
      <c r="J1594" s="93"/>
      <c r="K1594" s="94"/>
      <c r="L1594" s="94"/>
      <c r="M1594" s="94"/>
      <c r="N1594" s="1"/>
      <c r="O1594" s="25"/>
      <c r="P1594" s="26"/>
      <c r="Q1594" s="1"/>
      <c r="R1594" s="25"/>
    </row>
    <row r="1595" spans="1:18" ht="12.75" customHeight="1" x14ac:dyDescent="0.25">
      <c r="A1595" s="31"/>
      <c r="B1595" s="25"/>
      <c r="C1595" s="92"/>
      <c r="D1595" s="92"/>
      <c r="E1595" s="92"/>
      <c r="F1595" s="92"/>
      <c r="G1595" s="92"/>
      <c r="H1595" s="92"/>
      <c r="I1595" s="92"/>
      <c r="J1595" s="93"/>
      <c r="K1595" s="94"/>
      <c r="L1595" s="94"/>
      <c r="M1595" s="94"/>
      <c r="N1595" s="1"/>
      <c r="O1595" s="25"/>
      <c r="P1595" s="26"/>
      <c r="Q1595" s="1"/>
      <c r="R1595" s="25"/>
    </row>
    <row r="1596" spans="1:18" ht="12.75" customHeight="1" x14ac:dyDescent="0.25">
      <c r="A1596" s="31"/>
      <c r="B1596" s="25"/>
      <c r="C1596" s="92"/>
      <c r="D1596" s="92"/>
      <c r="E1596" s="92"/>
      <c r="F1596" s="92"/>
      <c r="G1596" s="92"/>
      <c r="H1596" s="92"/>
      <c r="I1596" s="92"/>
      <c r="J1596" s="93"/>
      <c r="K1596" s="94"/>
      <c r="L1596" s="94"/>
      <c r="M1596" s="94"/>
      <c r="N1596" s="1"/>
      <c r="O1596" s="25"/>
      <c r="P1596" s="26"/>
      <c r="Q1596" s="1"/>
      <c r="R1596" s="25"/>
    </row>
    <row r="1597" spans="1:18" ht="12.75" customHeight="1" x14ac:dyDescent="0.25">
      <c r="A1597" s="31"/>
      <c r="B1597" s="25"/>
      <c r="C1597" s="92"/>
      <c r="D1597" s="92"/>
      <c r="E1597" s="92"/>
      <c r="F1597" s="92"/>
      <c r="G1597" s="92"/>
      <c r="H1597" s="92"/>
      <c r="I1597" s="92"/>
      <c r="J1597" s="93"/>
      <c r="K1597" s="94"/>
      <c r="L1597" s="94"/>
      <c r="M1597" s="94"/>
      <c r="N1597" s="1"/>
      <c r="O1597" s="25"/>
      <c r="P1597" s="26"/>
      <c r="Q1597" s="1"/>
      <c r="R1597" s="25"/>
    </row>
    <row r="1598" spans="1:18" ht="12.75" customHeight="1" x14ac:dyDescent="0.25">
      <c r="A1598" s="31"/>
      <c r="B1598" s="25"/>
      <c r="C1598" s="92"/>
      <c r="D1598" s="92"/>
      <c r="E1598" s="92"/>
      <c r="F1598" s="92"/>
      <c r="G1598" s="92"/>
      <c r="H1598" s="92"/>
      <c r="I1598" s="92"/>
      <c r="J1598" s="93"/>
      <c r="K1598" s="94"/>
      <c r="L1598" s="94"/>
      <c r="M1598" s="94"/>
      <c r="N1598" s="1"/>
      <c r="O1598" s="25"/>
      <c r="P1598" s="26"/>
      <c r="Q1598" s="1"/>
      <c r="R1598" s="25"/>
    </row>
    <row r="1599" spans="1:18" ht="12.75" customHeight="1" x14ac:dyDescent="0.25">
      <c r="A1599" s="31"/>
      <c r="B1599" s="25"/>
      <c r="C1599" s="92"/>
      <c r="D1599" s="92"/>
      <c r="E1599" s="92"/>
      <c r="F1599" s="92"/>
      <c r="G1599" s="92"/>
      <c r="H1599" s="92"/>
      <c r="I1599" s="92"/>
      <c r="J1599" s="93"/>
      <c r="K1599" s="94"/>
      <c r="L1599" s="94"/>
      <c r="M1599" s="94"/>
      <c r="N1599" s="1"/>
      <c r="O1599" s="25"/>
      <c r="P1599" s="26"/>
      <c r="Q1599" s="1"/>
      <c r="R1599" s="25"/>
    </row>
    <row r="1600" spans="1:18" ht="12.75" customHeight="1" x14ac:dyDescent="0.25">
      <c r="A1600" s="31"/>
      <c r="B1600" s="25"/>
      <c r="C1600" s="92"/>
      <c r="D1600" s="92"/>
      <c r="E1600" s="92"/>
      <c r="F1600" s="92"/>
      <c r="G1600" s="92"/>
      <c r="H1600" s="92"/>
      <c r="I1600" s="92"/>
      <c r="J1600" s="93"/>
      <c r="K1600" s="94"/>
      <c r="L1600" s="94"/>
      <c r="M1600" s="94"/>
      <c r="N1600" s="1"/>
      <c r="O1600" s="25"/>
      <c r="P1600" s="26"/>
      <c r="Q1600" s="1"/>
      <c r="R1600" s="25"/>
    </row>
    <row r="1601" spans="1:18" ht="12.75" customHeight="1" x14ac:dyDescent="0.25">
      <c r="A1601" s="31"/>
      <c r="B1601" s="25"/>
      <c r="C1601" s="92"/>
      <c r="D1601" s="92"/>
      <c r="E1601" s="92"/>
      <c r="F1601" s="92"/>
      <c r="G1601" s="92"/>
      <c r="H1601" s="92"/>
      <c r="I1601" s="92"/>
      <c r="J1601" s="93"/>
      <c r="K1601" s="94"/>
      <c r="L1601" s="94"/>
      <c r="M1601" s="94"/>
      <c r="N1601" s="1"/>
      <c r="O1601" s="25"/>
      <c r="P1601" s="26"/>
      <c r="Q1601" s="1"/>
      <c r="R1601" s="25"/>
    </row>
    <row r="1602" spans="1:18" ht="12.75" customHeight="1" x14ac:dyDescent="0.25">
      <c r="A1602" s="31"/>
      <c r="B1602" s="25"/>
      <c r="C1602" s="92"/>
      <c r="D1602" s="92"/>
      <c r="E1602" s="92"/>
      <c r="F1602" s="92"/>
      <c r="G1602" s="92"/>
      <c r="H1602" s="92"/>
      <c r="I1602" s="92"/>
      <c r="J1602" s="93"/>
      <c r="K1602" s="94"/>
      <c r="L1602" s="94"/>
      <c r="M1602" s="94"/>
      <c r="N1602" s="1"/>
      <c r="O1602" s="25"/>
      <c r="P1602" s="26"/>
      <c r="Q1602" s="1"/>
      <c r="R1602" s="25"/>
    </row>
    <row r="1603" spans="1:18" ht="12.75" customHeight="1" x14ac:dyDescent="0.25">
      <c r="A1603" s="31"/>
      <c r="B1603" s="25"/>
      <c r="C1603" s="92"/>
      <c r="D1603" s="92"/>
      <c r="E1603" s="92"/>
      <c r="F1603" s="92"/>
      <c r="G1603" s="92"/>
      <c r="H1603" s="92"/>
      <c r="I1603" s="92"/>
      <c r="J1603" s="93"/>
      <c r="K1603" s="94"/>
      <c r="L1603" s="94"/>
      <c r="M1603" s="94"/>
      <c r="N1603" s="1"/>
      <c r="O1603" s="25"/>
      <c r="P1603" s="26"/>
      <c r="Q1603" s="1"/>
      <c r="R1603" s="25"/>
    </row>
    <row r="1604" spans="1:18" ht="12.75" customHeight="1" x14ac:dyDescent="0.25">
      <c r="A1604" s="31"/>
      <c r="B1604" s="25"/>
      <c r="C1604" s="92"/>
      <c r="D1604" s="92"/>
      <c r="E1604" s="92"/>
      <c r="F1604" s="92"/>
      <c r="G1604" s="92"/>
      <c r="H1604" s="92"/>
      <c r="I1604" s="92"/>
      <c r="J1604" s="93"/>
      <c r="K1604" s="94"/>
      <c r="L1604" s="94"/>
      <c r="M1604" s="94"/>
      <c r="N1604" s="1"/>
      <c r="O1604" s="25"/>
      <c r="P1604" s="26"/>
      <c r="Q1604" s="1"/>
      <c r="R1604" s="25"/>
    </row>
    <row r="1605" spans="1:18" ht="12.75" customHeight="1" x14ac:dyDescent="0.25">
      <c r="A1605" s="31"/>
      <c r="B1605" s="25"/>
      <c r="C1605" s="92"/>
      <c r="D1605" s="92"/>
      <c r="E1605" s="92"/>
      <c r="F1605" s="92"/>
      <c r="G1605" s="92"/>
      <c r="H1605" s="92"/>
      <c r="I1605" s="92"/>
      <c r="J1605" s="93"/>
      <c r="K1605" s="94"/>
      <c r="L1605" s="94"/>
      <c r="M1605" s="94"/>
      <c r="N1605" s="1"/>
      <c r="O1605" s="25"/>
      <c r="P1605" s="26"/>
      <c r="Q1605" s="1"/>
      <c r="R1605" s="25"/>
    </row>
    <row r="1606" spans="1:18" ht="12.75" customHeight="1" x14ac:dyDescent="0.25">
      <c r="A1606" s="31"/>
      <c r="B1606" s="25"/>
      <c r="C1606" s="92"/>
      <c r="D1606" s="92"/>
      <c r="E1606" s="92"/>
      <c r="F1606" s="92"/>
      <c r="G1606" s="92"/>
      <c r="H1606" s="92"/>
      <c r="I1606" s="92"/>
      <c r="J1606" s="93"/>
      <c r="K1606" s="94"/>
      <c r="L1606" s="94"/>
      <c r="M1606" s="94"/>
      <c r="N1606" s="1"/>
      <c r="O1606" s="25"/>
      <c r="P1606" s="26"/>
      <c r="Q1606" s="1"/>
      <c r="R1606" s="25"/>
    </row>
    <row r="1607" spans="1:18" ht="12.75" customHeight="1" x14ac:dyDescent="0.25">
      <c r="A1607" s="31"/>
      <c r="B1607" s="25"/>
      <c r="C1607" s="92"/>
      <c r="D1607" s="92"/>
      <c r="E1607" s="92"/>
      <c r="F1607" s="92"/>
      <c r="G1607" s="92"/>
      <c r="H1607" s="92"/>
      <c r="I1607" s="92"/>
      <c r="J1607" s="93"/>
      <c r="K1607" s="94"/>
      <c r="L1607" s="94"/>
      <c r="M1607" s="94"/>
      <c r="N1607" s="1"/>
      <c r="O1607" s="25"/>
      <c r="P1607" s="26"/>
      <c r="Q1607" s="1"/>
      <c r="R1607" s="25"/>
    </row>
    <row r="1608" spans="1:18" ht="12.75" customHeight="1" x14ac:dyDescent="0.25">
      <c r="A1608" s="31"/>
      <c r="B1608" s="25"/>
      <c r="C1608" s="92"/>
      <c r="D1608" s="92"/>
      <c r="E1608" s="92"/>
      <c r="F1608" s="92"/>
      <c r="G1608" s="92"/>
      <c r="H1608" s="92"/>
      <c r="I1608" s="92"/>
      <c r="J1608" s="93"/>
      <c r="K1608" s="94"/>
      <c r="L1608" s="94"/>
      <c r="M1608" s="94"/>
      <c r="N1608" s="1"/>
      <c r="O1608" s="25"/>
      <c r="P1608" s="26"/>
      <c r="Q1608" s="1"/>
      <c r="R1608" s="25"/>
    </row>
    <row r="1609" spans="1:18" ht="12.75" customHeight="1" x14ac:dyDescent="0.25">
      <c r="A1609" s="31"/>
      <c r="B1609" s="25"/>
      <c r="C1609" s="92"/>
      <c r="D1609" s="92"/>
      <c r="E1609" s="92"/>
      <c r="F1609" s="92"/>
      <c r="G1609" s="92"/>
      <c r="H1609" s="92"/>
      <c r="I1609" s="92"/>
      <c r="J1609" s="93"/>
      <c r="K1609" s="94"/>
      <c r="L1609" s="94"/>
      <c r="M1609" s="94"/>
      <c r="N1609" s="1"/>
      <c r="O1609" s="25"/>
      <c r="P1609" s="26"/>
      <c r="Q1609" s="1"/>
      <c r="R1609" s="25"/>
    </row>
    <row r="1610" spans="1:18" ht="12.75" customHeight="1" x14ac:dyDescent="0.25">
      <c r="A1610" s="31"/>
      <c r="B1610" s="25"/>
      <c r="C1610" s="92"/>
      <c r="D1610" s="92"/>
      <c r="E1610" s="92"/>
      <c r="F1610" s="92"/>
      <c r="G1610" s="92"/>
      <c r="H1610" s="92"/>
      <c r="I1610" s="92"/>
      <c r="J1610" s="93"/>
      <c r="K1610" s="94"/>
      <c r="L1610" s="94"/>
      <c r="M1610" s="94"/>
      <c r="N1610" s="1"/>
      <c r="O1610" s="25"/>
      <c r="P1610" s="26"/>
      <c r="Q1610" s="1"/>
      <c r="R1610" s="25"/>
    </row>
    <row r="1611" spans="1:18" ht="12.75" customHeight="1" x14ac:dyDescent="0.25">
      <c r="A1611" s="31"/>
      <c r="B1611" s="25"/>
      <c r="C1611" s="92"/>
      <c r="D1611" s="92"/>
      <c r="E1611" s="92"/>
      <c r="F1611" s="92"/>
      <c r="G1611" s="92"/>
      <c r="H1611" s="92"/>
      <c r="I1611" s="92"/>
      <c r="J1611" s="93"/>
      <c r="K1611" s="94"/>
      <c r="L1611" s="94"/>
      <c r="M1611" s="94"/>
      <c r="N1611" s="1"/>
      <c r="O1611" s="25"/>
      <c r="P1611" s="26"/>
      <c r="Q1611" s="1"/>
      <c r="R1611" s="25"/>
    </row>
    <row r="1612" spans="1:18" ht="12.75" customHeight="1" x14ac:dyDescent="0.25">
      <c r="A1612" s="31"/>
      <c r="B1612" s="25"/>
      <c r="C1612" s="92"/>
      <c r="D1612" s="92"/>
      <c r="E1612" s="92"/>
      <c r="F1612" s="92"/>
      <c r="G1612" s="92"/>
      <c r="H1612" s="92"/>
      <c r="I1612" s="92"/>
      <c r="J1612" s="93"/>
      <c r="K1612" s="94"/>
      <c r="L1612" s="94"/>
      <c r="M1612" s="94"/>
      <c r="N1612" s="1"/>
      <c r="O1612" s="25"/>
      <c r="P1612" s="26"/>
      <c r="Q1612" s="1"/>
      <c r="R1612" s="25"/>
    </row>
    <row r="1613" spans="1:18" ht="12.75" customHeight="1" x14ac:dyDescent="0.25">
      <c r="A1613" s="31"/>
      <c r="B1613" s="25"/>
      <c r="C1613" s="92"/>
      <c r="D1613" s="92"/>
      <c r="E1613" s="92"/>
      <c r="F1613" s="92"/>
      <c r="G1613" s="92"/>
      <c r="H1613" s="92"/>
      <c r="I1613" s="92"/>
      <c r="J1613" s="93"/>
      <c r="K1613" s="94"/>
      <c r="L1613" s="94"/>
      <c r="M1613" s="94"/>
      <c r="N1613" s="1"/>
      <c r="O1613" s="25"/>
      <c r="P1613" s="26"/>
      <c r="Q1613" s="1"/>
      <c r="R1613" s="25"/>
    </row>
    <row r="1614" spans="1:18" ht="12.75" customHeight="1" x14ac:dyDescent="0.25">
      <c r="A1614" s="31"/>
      <c r="B1614" s="25"/>
      <c r="C1614" s="92"/>
      <c r="D1614" s="92"/>
      <c r="E1614" s="92"/>
      <c r="F1614" s="92"/>
      <c r="G1614" s="92"/>
      <c r="H1614" s="92"/>
      <c r="I1614" s="92"/>
      <c r="J1614" s="93"/>
      <c r="K1614" s="94"/>
      <c r="L1614" s="94"/>
      <c r="M1614" s="94"/>
      <c r="N1614" s="1"/>
      <c r="O1614" s="25"/>
      <c r="P1614" s="26"/>
      <c r="Q1614" s="1"/>
      <c r="R1614" s="25"/>
    </row>
    <row r="1615" spans="1:18" ht="12.75" customHeight="1" x14ac:dyDescent="0.25">
      <c r="A1615" s="31"/>
      <c r="B1615" s="25"/>
      <c r="C1615" s="92"/>
      <c r="D1615" s="92"/>
      <c r="E1615" s="92"/>
      <c r="F1615" s="92"/>
      <c r="G1615" s="92"/>
      <c r="H1615" s="92"/>
      <c r="I1615" s="92"/>
      <c r="J1615" s="93"/>
      <c r="K1615" s="94"/>
      <c r="L1615" s="94"/>
      <c r="M1615" s="94"/>
      <c r="N1615" s="1"/>
      <c r="O1615" s="25"/>
      <c r="P1615" s="26"/>
      <c r="Q1615" s="1"/>
      <c r="R1615" s="25"/>
    </row>
    <row r="1616" spans="1:18" ht="12.75" customHeight="1" x14ac:dyDescent="0.25">
      <c r="A1616" s="31"/>
      <c r="B1616" s="25"/>
      <c r="C1616" s="92"/>
      <c r="D1616" s="92"/>
      <c r="E1616" s="92"/>
      <c r="F1616" s="92"/>
      <c r="G1616" s="92"/>
      <c r="H1616" s="92"/>
      <c r="I1616" s="92"/>
      <c r="J1616" s="93"/>
      <c r="K1616" s="94"/>
      <c r="L1616" s="94"/>
      <c r="M1616" s="94"/>
      <c r="N1616" s="1"/>
      <c r="O1616" s="25"/>
      <c r="P1616" s="26"/>
      <c r="Q1616" s="1"/>
      <c r="R1616" s="25"/>
    </row>
    <row r="1617" spans="1:18" ht="12.75" customHeight="1" x14ac:dyDescent="0.25">
      <c r="A1617" s="31"/>
      <c r="B1617" s="25"/>
      <c r="C1617" s="92"/>
      <c r="D1617" s="92"/>
      <c r="E1617" s="92"/>
      <c r="F1617" s="92"/>
      <c r="G1617" s="92"/>
      <c r="H1617" s="92"/>
      <c r="I1617" s="92"/>
      <c r="J1617" s="93"/>
      <c r="K1617" s="94"/>
      <c r="L1617" s="94"/>
      <c r="M1617" s="94"/>
      <c r="N1617" s="1"/>
      <c r="O1617" s="25"/>
      <c r="P1617" s="26"/>
      <c r="Q1617" s="1"/>
      <c r="R1617" s="25"/>
    </row>
    <row r="1618" spans="1:18" ht="12.75" customHeight="1" x14ac:dyDescent="0.25">
      <c r="A1618" s="31"/>
      <c r="B1618" s="25"/>
      <c r="C1618" s="92"/>
      <c r="D1618" s="92"/>
      <c r="E1618" s="92"/>
      <c r="F1618" s="92"/>
      <c r="G1618" s="92"/>
      <c r="H1618" s="92"/>
      <c r="I1618" s="92"/>
      <c r="J1618" s="93"/>
      <c r="K1618" s="94"/>
      <c r="L1618" s="94"/>
      <c r="M1618" s="94"/>
      <c r="N1618" s="1"/>
      <c r="O1618" s="25"/>
      <c r="P1618" s="26"/>
      <c r="Q1618" s="1"/>
      <c r="R1618" s="25"/>
    </row>
    <row r="1619" spans="1:18" ht="12.75" customHeight="1" x14ac:dyDescent="0.25">
      <c r="A1619" s="31"/>
      <c r="B1619" s="25"/>
      <c r="C1619" s="92"/>
      <c r="D1619" s="92"/>
      <c r="E1619" s="92"/>
      <c r="F1619" s="92"/>
      <c r="G1619" s="92"/>
      <c r="H1619" s="92"/>
      <c r="I1619" s="92"/>
      <c r="J1619" s="93"/>
      <c r="K1619" s="94"/>
      <c r="L1619" s="94"/>
      <c r="M1619" s="94"/>
      <c r="N1619" s="1"/>
      <c r="O1619" s="25"/>
      <c r="P1619" s="26"/>
      <c r="Q1619" s="1"/>
      <c r="R1619" s="25"/>
    </row>
    <row r="1620" spans="1:18" ht="12.75" customHeight="1" x14ac:dyDescent="0.25">
      <c r="A1620" s="31"/>
      <c r="B1620" s="25"/>
      <c r="C1620" s="92"/>
      <c r="D1620" s="92"/>
      <c r="E1620" s="92"/>
      <c r="F1620" s="92"/>
      <c r="G1620" s="92"/>
      <c r="H1620" s="92"/>
      <c r="I1620" s="92"/>
      <c r="J1620" s="93"/>
      <c r="K1620" s="94"/>
      <c r="L1620" s="94"/>
      <c r="M1620" s="94"/>
      <c r="N1620" s="1"/>
      <c r="O1620" s="25"/>
      <c r="P1620" s="26"/>
      <c r="Q1620" s="1"/>
      <c r="R1620" s="25"/>
    </row>
    <row r="1621" spans="1:18" ht="12.75" customHeight="1" x14ac:dyDescent="0.25">
      <c r="A1621" s="31"/>
      <c r="B1621" s="25"/>
      <c r="C1621" s="92"/>
      <c r="D1621" s="92"/>
      <c r="E1621" s="92"/>
      <c r="F1621" s="92"/>
      <c r="G1621" s="92"/>
      <c r="H1621" s="92"/>
      <c r="I1621" s="92"/>
      <c r="J1621" s="93"/>
      <c r="K1621" s="94"/>
      <c r="L1621" s="94"/>
      <c r="M1621" s="94"/>
      <c r="N1621" s="1"/>
      <c r="O1621" s="25"/>
      <c r="P1621" s="26"/>
      <c r="Q1621" s="1"/>
      <c r="R1621" s="25"/>
    </row>
    <row r="1622" spans="1:18" ht="12.75" customHeight="1" x14ac:dyDescent="0.25">
      <c r="A1622" s="31"/>
      <c r="B1622" s="25"/>
      <c r="C1622" s="92"/>
      <c r="D1622" s="92"/>
      <c r="E1622" s="92"/>
      <c r="F1622" s="92"/>
      <c r="G1622" s="92"/>
      <c r="H1622" s="92"/>
      <c r="I1622" s="92"/>
      <c r="J1622" s="93"/>
      <c r="K1622" s="94"/>
      <c r="L1622" s="94"/>
      <c r="M1622" s="94"/>
      <c r="N1622" s="1"/>
      <c r="O1622" s="25"/>
      <c r="P1622" s="26"/>
      <c r="Q1622" s="1"/>
      <c r="R1622" s="25"/>
    </row>
    <row r="1623" spans="1:18" ht="12.75" customHeight="1" x14ac:dyDescent="0.25">
      <c r="A1623" s="31"/>
      <c r="B1623" s="25"/>
      <c r="C1623" s="92"/>
      <c r="D1623" s="92"/>
      <c r="E1623" s="92"/>
      <c r="F1623" s="92"/>
      <c r="G1623" s="92"/>
      <c r="H1623" s="92"/>
      <c r="I1623" s="92"/>
      <c r="J1623" s="93"/>
      <c r="K1623" s="94"/>
      <c r="L1623" s="94"/>
      <c r="M1623" s="94"/>
      <c r="N1623" s="1"/>
      <c r="O1623" s="25"/>
      <c r="P1623" s="26"/>
      <c r="Q1623" s="1"/>
      <c r="R1623" s="25"/>
    </row>
    <row r="1624" spans="1:18" ht="12.75" customHeight="1" x14ac:dyDescent="0.25">
      <c r="A1624" s="31"/>
      <c r="B1624" s="25"/>
      <c r="C1624" s="92"/>
      <c r="D1624" s="92"/>
      <c r="E1624" s="92"/>
      <c r="F1624" s="92"/>
      <c r="G1624" s="92"/>
      <c r="H1624" s="92"/>
      <c r="I1624" s="92"/>
      <c r="J1624" s="93"/>
      <c r="K1624" s="94"/>
      <c r="L1624" s="94"/>
      <c r="M1624" s="94"/>
      <c r="N1624" s="1"/>
      <c r="O1624" s="25"/>
      <c r="P1624" s="26"/>
      <c r="Q1624" s="1"/>
      <c r="R1624" s="25"/>
    </row>
    <row r="1625" spans="1:18" ht="12.75" customHeight="1" x14ac:dyDescent="0.25">
      <c r="A1625" s="31"/>
      <c r="B1625" s="25"/>
      <c r="C1625" s="92"/>
      <c r="D1625" s="92"/>
      <c r="E1625" s="92"/>
      <c r="F1625" s="92"/>
      <c r="G1625" s="92"/>
      <c r="H1625" s="92"/>
      <c r="I1625" s="92"/>
      <c r="J1625" s="93"/>
      <c r="K1625" s="94"/>
      <c r="L1625" s="94"/>
      <c r="M1625" s="94"/>
      <c r="N1625" s="1"/>
      <c r="O1625" s="25"/>
      <c r="P1625" s="26"/>
      <c r="Q1625" s="1"/>
      <c r="R1625" s="25"/>
    </row>
    <row r="1626" spans="1:18" ht="12.75" customHeight="1" x14ac:dyDescent="0.25">
      <c r="A1626" s="31"/>
      <c r="B1626" s="25"/>
      <c r="C1626" s="92"/>
      <c r="D1626" s="92"/>
      <c r="E1626" s="92"/>
      <c r="F1626" s="92"/>
      <c r="G1626" s="92"/>
      <c r="H1626" s="92"/>
      <c r="I1626" s="92"/>
      <c r="J1626" s="93"/>
      <c r="K1626" s="94"/>
      <c r="L1626" s="94"/>
      <c r="M1626" s="94"/>
      <c r="N1626" s="1"/>
      <c r="O1626" s="25"/>
      <c r="P1626" s="26"/>
      <c r="Q1626" s="1"/>
      <c r="R1626" s="25"/>
    </row>
    <row r="1627" spans="1:18" ht="12.75" customHeight="1" x14ac:dyDescent="0.25">
      <c r="A1627" s="31"/>
      <c r="B1627" s="25"/>
      <c r="C1627" s="92"/>
      <c r="D1627" s="92"/>
      <c r="E1627" s="92"/>
      <c r="F1627" s="92"/>
      <c r="G1627" s="92"/>
      <c r="H1627" s="92"/>
      <c r="I1627" s="92"/>
      <c r="J1627" s="93"/>
      <c r="K1627" s="94"/>
      <c r="L1627" s="94"/>
      <c r="M1627" s="94"/>
      <c r="N1627" s="1"/>
      <c r="O1627" s="25"/>
      <c r="P1627" s="26"/>
      <c r="Q1627" s="1"/>
      <c r="R1627" s="25"/>
    </row>
    <row r="1628" spans="1:18" ht="12.75" customHeight="1" x14ac:dyDescent="0.25">
      <c r="A1628" s="31"/>
      <c r="B1628" s="25"/>
      <c r="C1628" s="92"/>
      <c r="D1628" s="92"/>
      <c r="E1628" s="92"/>
      <c r="F1628" s="92"/>
      <c r="G1628" s="92"/>
      <c r="H1628" s="92"/>
      <c r="I1628" s="92"/>
      <c r="J1628" s="93"/>
      <c r="K1628" s="94"/>
      <c r="L1628" s="94"/>
      <c r="M1628" s="94"/>
      <c r="N1628" s="1"/>
      <c r="O1628" s="25"/>
      <c r="P1628" s="26"/>
      <c r="Q1628" s="1"/>
      <c r="R1628" s="25"/>
    </row>
    <row r="1629" spans="1:18" ht="12.75" customHeight="1" x14ac:dyDescent="0.25">
      <c r="A1629" s="31"/>
      <c r="B1629" s="25"/>
      <c r="C1629" s="92"/>
      <c r="D1629" s="92"/>
      <c r="E1629" s="92"/>
      <c r="F1629" s="92"/>
      <c r="G1629" s="92"/>
      <c r="H1629" s="92"/>
      <c r="I1629" s="92"/>
      <c r="J1629" s="93"/>
      <c r="K1629" s="94"/>
      <c r="L1629" s="94"/>
      <c r="M1629" s="94"/>
      <c r="N1629" s="1"/>
      <c r="O1629" s="25"/>
      <c r="P1629" s="26"/>
      <c r="Q1629" s="1"/>
      <c r="R1629" s="25"/>
    </row>
    <row r="1630" spans="1:18" ht="12.75" customHeight="1" x14ac:dyDescent="0.25">
      <c r="A1630" s="31"/>
      <c r="B1630" s="25"/>
      <c r="C1630" s="92"/>
      <c r="D1630" s="92"/>
      <c r="E1630" s="92"/>
      <c r="F1630" s="92"/>
      <c r="G1630" s="92"/>
      <c r="H1630" s="92"/>
      <c r="I1630" s="92"/>
      <c r="J1630" s="93"/>
      <c r="K1630" s="94"/>
      <c r="L1630" s="94"/>
      <c r="M1630" s="94"/>
      <c r="N1630" s="1"/>
      <c r="O1630" s="25"/>
      <c r="P1630" s="26"/>
      <c r="Q1630" s="1"/>
      <c r="R1630" s="25"/>
    </row>
    <row r="1631" spans="1:18" ht="12.75" customHeight="1" x14ac:dyDescent="0.25">
      <c r="A1631" s="31"/>
      <c r="B1631" s="25"/>
      <c r="C1631" s="92"/>
      <c r="D1631" s="92"/>
      <c r="E1631" s="92"/>
      <c r="F1631" s="92"/>
      <c r="G1631" s="92"/>
      <c r="H1631" s="92"/>
      <c r="I1631" s="92"/>
      <c r="J1631" s="93"/>
      <c r="K1631" s="94"/>
      <c r="L1631" s="94"/>
      <c r="M1631" s="94"/>
      <c r="N1631" s="1"/>
      <c r="O1631" s="25"/>
      <c r="P1631" s="26"/>
      <c r="Q1631" s="1"/>
      <c r="R1631" s="25"/>
    </row>
    <row r="1632" spans="1:18" ht="12.75" customHeight="1" x14ac:dyDescent="0.25">
      <c r="A1632" s="31"/>
      <c r="B1632" s="25"/>
      <c r="C1632" s="92"/>
      <c r="D1632" s="92"/>
      <c r="E1632" s="92"/>
      <c r="F1632" s="92"/>
      <c r="G1632" s="92"/>
      <c r="H1632" s="92"/>
      <c r="I1632" s="92"/>
      <c r="J1632" s="93"/>
      <c r="K1632" s="94"/>
      <c r="L1632" s="94"/>
      <c r="M1632" s="94"/>
      <c r="N1632" s="1"/>
      <c r="O1632" s="25"/>
      <c r="P1632" s="26"/>
      <c r="Q1632" s="1"/>
      <c r="R1632" s="25"/>
    </row>
    <row r="1633" spans="1:18" ht="12.75" customHeight="1" x14ac:dyDescent="0.25">
      <c r="A1633" s="31"/>
      <c r="B1633" s="25"/>
      <c r="C1633" s="92"/>
      <c r="D1633" s="92"/>
      <c r="E1633" s="92"/>
      <c r="F1633" s="92"/>
      <c r="G1633" s="92"/>
      <c r="H1633" s="92"/>
      <c r="I1633" s="92"/>
      <c r="J1633" s="93"/>
      <c r="K1633" s="94"/>
      <c r="L1633" s="94"/>
      <c r="M1633" s="94"/>
      <c r="N1633" s="1"/>
      <c r="O1633" s="25"/>
      <c r="P1633" s="26"/>
      <c r="Q1633" s="1"/>
      <c r="R1633" s="25"/>
    </row>
    <row r="1634" spans="1:18" ht="12.75" customHeight="1" x14ac:dyDescent="0.25">
      <c r="A1634" s="31"/>
      <c r="B1634" s="25"/>
      <c r="C1634" s="92"/>
      <c r="D1634" s="92"/>
      <c r="E1634" s="92"/>
      <c r="F1634" s="92"/>
      <c r="G1634" s="92"/>
      <c r="H1634" s="92"/>
      <c r="I1634" s="92"/>
      <c r="J1634" s="93"/>
      <c r="K1634" s="94"/>
      <c r="L1634" s="94"/>
      <c r="M1634" s="94"/>
      <c r="N1634" s="1"/>
      <c r="O1634" s="25"/>
      <c r="P1634" s="26"/>
      <c r="Q1634" s="1"/>
      <c r="R1634" s="25"/>
    </row>
    <row r="1635" spans="1:18" ht="12.75" customHeight="1" x14ac:dyDescent="0.25">
      <c r="A1635" s="31"/>
      <c r="B1635" s="25"/>
      <c r="C1635" s="92"/>
      <c r="D1635" s="92"/>
      <c r="E1635" s="92"/>
      <c r="F1635" s="92"/>
      <c r="G1635" s="92"/>
      <c r="H1635" s="92"/>
      <c r="I1635" s="92"/>
      <c r="J1635" s="93"/>
      <c r="K1635" s="94"/>
      <c r="L1635" s="94"/>
      <c r="M1635" s="94"/>
      <c r="N1635" s="1"/>
      <c r="O1635" s="25"/>
      <c r="P1635" s="26"/>
      <c r="Q1635" s="1"/>
      <c r="R1635" s="25"/>
    </row>
    <row r="1636" spans="1:18" ht="12.75" customHeight="1" x14ac:dyDescent="0.25">
      <c r="A1636" s="31"/>
      <c r="B1636" s="25"/>
      <c r="C1636" s="92"/>
      <c r="D1636" s="92"/>
      <c r="E1636" s="92"/>
      <c r="F1636" s="92"/>
      <c r="G1636" s="92"/>
      <c r="H1636" s="92"/>
      <c r="I1636" s="92"/>
      <c r="J1636" s="93"/>
      <c r="K1636" s="94"/>
      <c r="L1636" s="94"/>
      <c r="M1636" s="94"/>
      <c r="N1636" s="1"/>
      <c r="O1636" s="25"/>
      <c r="P1636" s="26"/>
      <c r="Q1636" s="1"/>
      <c r="R1636" s="25"/>
    </row>
    <row r="1637" spans="1:18" ht="12.75" customHeight="1" x14ac:dyDescent="0.25">
      <c r="A1637" s="31"/>
      <c r="B1637" s="25"/>
      <c r="C1637" s="92"/>
      <c r="D1637" s="92"/>
      <c r="E1637" s="92"/>
      <c r="F1637" s="92"/>
      <c r="G1637" s="92"/>
      <c r="H1637" s="92"/>
      <c r="I1637" s="92"/>
      <c r="J1637" s="93"/>
      <c r="K1637" s="94"/>
      <c r="L1637" s="94"/>
      <c r="M1637" s="94"/>
      <c r="N1637" s="1"/>
      <c r="O1637" s="25"/>
      <c r="P1637" s="26"/>
      <c r="Q1637" s="1"/>
      <c r="R1637" s="25"/>
    </row>
    <row r="1638" spans="1:18" ht="12.75" customHeight="1" x14ac:dyDescent="0.25">
      <c r="A1638" s="31"/>
      <c r="B1638" s="25"/>
      <c r="C1638" s="92"/>
      <c r="D1638" s="92"/>
      <c r="E1638" s="92"/>
      <c r="F1638" s="92"/>
      <c r="G1638" s="92"/>
      <c r="H1638" s="92"/>
      <c r="I1638" s="92"/>
      <c r="J1638" s="93"/>
      <c r="K1638" s="94"/>
      <c r="L1638" s="94"/>
      <c r="M1638" s="94"/>
      <c r="N1638" s="1"/>
      <c r="O1638" s="25"/>
      <c r="P1638" s="26"/>
      <c r="Q1638" s="1"/>
      <c r="R1638" s="25"/>
    </row>
    <row r="1639" spans="1:18" ht="12.75" customHeight="1" x14ac:dyDescent="0.25">
      <c r="A1639" s="31"/>
      <c r="B1639" s="25"/>
      <c r="C1639" s="92"/>
      <c r="D1639" s="92"/>
      <c r="E1639" s="92"/>
      <c r="F1639" s="92"/>
      <c r="G1639" s="92"/>
      <c r="H1639" s="92"/>
      <c r="I1639" s="92"/>
      <c r="J1639" s="93"/>
      <c r="K1639" s="94"/>
      <c r="L1639" s="94"/>
      <c r="M1639" s="94"/>
      <c r="N1639" s="1"/>
      <c r="O1639" s="25"/>
      <c r="P1639" s="26"/>
      <c r="Q1639" s="1"/>
      <c r="R1639" s="25"/>
    </row>
    <row r="1640" spans="1:18" ht="12.75" customHeight="1" x14ac:dyDescent="0.25">
      <c r="A1640" s="31"/>
      <c r="B1640" s="25"/>
      <c r="C1640" s="92"/>
      <c r="D1640" s="92"/>
      <c r="E1640" s="92"/>
      <c r="F1640" s="92"/>
      <c r="G1640" s="92"/>
      <c r="H1640" s="92"/>
      <c r="I1640" s="92"/>
      <c r="J1640" s="93"/>
      <c r="K1640" s="94"/>
      <c r="L1640" s="94"/>
      <c r="M1640" s="94"/>
      <c r="N1640" s="1"/>
      <c r="O1640" s="25"/>
      <c r="P1640" s="26"/>
      <c r="Q1640" s="1"/>
      <c r="R1640" s="25"/>
    </row>
    <row r="1641" spans="1:18" ht="12.75" customHeight="1" x14ac:dyDescent="0.25">
      <c r="A1641" s="31"/>
      <c r="B1641" s="25"/>
      <c r="C1641" s="92"/>
      <c r="D1641" s="92"/>
      <c r="E1641" s="92"/>
      <c r="F1641" s="92"/>
      <c r="G1641" s="92"/>
      <c r="H1641" s="92"/>
      <c r="I1641" s="92"/>
      <c r="J1641" s="93"/>
      <c r="K1641" s="94"/>
      <c r="L1641" s="94"/>
      <c r="M1641" s="94"/>
      <c r="N1641" s="1"/>
      <c r="O1641" s="25"/>
      <c r="P1641" s="26"/>
      <c r="Q1641" s="1"/>
      <c r="R1641" s="25"/>
    </row>
    <row r="1642" spans="1:18" ht="12.75" customHeight="1" x14ac:dyDescent="0.25">
      <c r="A1642" s="31"/>
      <c r="B1642" s="25"/>
      <c r="C1642" s="92"/>
      <c r="D1642" s="92"/>
      <c r="E1642" s="92"/>
      <c r="F1642" s="92"/>
      <c r="G1642" s="92"/>
      <c r="H1642" s="92"/>
      <c r="I1642" s="92"/>
      <c r="J1642" s="93"/>
      <c r="K1642" s="94"/>
      <c r="L1642" s="94"/>
      <c r="M1642" s="94"/>
      <c r="N1642" s="1"/>
      <c r="O1642" s="25"/>
      <c r="P1642" s="26"/>
      <c r="Q1642" s="1"/>
      <c r="R1642" s="25"/>
    </row>
    <row r="1643" spans="1:18" ht="12.75" customHeight="1" x14ac:dyDescent="0.25">
      <c r="A1643" s="31"/>
      <c r="B1643" s="25"/>
      <c r="C1643" s="92"/>
      <c r="D1643" s="92"/>
      <c r="E1643" s="92"/>
      <c r="F1643" s="92"/>
      <c r="G1643" s="92"/>
      <c r="H1643" s="92"/>
      <c r="I1643" s="92"/>
      <c r="J1643" s="93"/>
      <c r="K1643" s="94"/>
      <c r="L1643" s="94"/>
      <c r="M1643" s="94"/>
      <c r="N1643" s="1"/>
      <c r="O1643" s="25"/>
      <c r="P1643" s="26"/>
      <c r="Q1643" s="1"/>
      <c r="R1643" s="25"/>
    </row>
    <row r="1644" spans="1:18" ht="12.75" customHeight="1" x14ac:dyDescent="0.25">
      <c r="A1644" s="31"/>
      <c r="B1644" s="25"/>
      <c r="C1644" s="92"/>
      <c r="D1644" s="92"/>
      <c r="E1644" s="92"/>
      <c r="F1644" s="92"/>
      <c r="G1644" s="92"/>
      <c r="H1644" s="92"/>
      <c r="I1644" s="92"/>
      <c r="J1644" s="93"/>
      <c r="K1644" s="94"/>
      <c r="L1644" s="94"/>
      <c r="M1644" s="94"/>
      <c r="N1644" s="1"/>
      <c r="O1644" s="25"/>
      <c r="P1644" s="26"/>
      <c r="Q1644" s="1"/>
      <c r="R1644" s="25"/>
    </row>
    <row r="1645" spans="1:18" ht="12.75" customHeight="1" x14ac:dyDescent="0.25">
      <c r="A1645" s="31"/>
      <c r="B1645" s="25"/>
      <c r="C1645" s="92"/>
      <c r="D1645" s="92"/>
      <c r="E1645" s="92"/>
      <c r="F1645" s="92"/>
      <c r="G1645" s="92"/>
      <c r="H1645" s="92"/>
      <c r="I1645" s="92"/>
      <c r="J1645" s="93"/>
      <c r="K1645" s="94"/>
      <c r="L1645" s="94"/>
      <c r="M1645" s="94"/>
      <c r="N1645" s="1"/>
      <c r="O1645" s="25"/>
      <c r="P1645" s="26"/>
      <c r="Q1645" s="1"/>
      <c r="R1645" s="25"/>
    </row>
    <row r="1646" spans="1:18" ht="12.75" customHeight="1" x14ac:dyDescent="0.25">
      <c r="A1646" s="31"/>
      <c r="B1646" s="25"/>
      <c r="C1646" s="92"/>
      <c r="D1646" s="92"/>
      <c r="E1646" s="92"/>
      <c r="F1646" s="92"/>
      <c r="G1646" s="92"/>
      <c r="H1646" s="92"/>
      <c r="I1646" s="92"/>
      <c r="J1646" s="93"/>
      <c r="K1646" s="94"/>
      <c r="L1646" s="94"/>
      <c r="M1646" s="94"/>
      <c r="N1646" s="1"/>
      <c r="O1646" s="25"/>
      <c r="P1646" s="26"/>
      <c r="Q1646" s="1"/>
      <c r="R1646" s="25"/>
    </row>
    <row r="1647" spans="1:18" ht="12.75" customHeight="1" x14ac:dyDescent="0.25">
      <c r="A1647" s="31"/>
      <c r="B1647" s="25"/>
      <c r="C1647" s="92"/>
      <c r="D1647" s="92"/>
      <c r="E1647" s="92"/>
      <c r="F1647" s="92"/>
      <c r="G1647" s="92"/>
      <c r="H1647" s="92"/>
      <c r="I1647" s="92"/>
      <c r="J1647" s="93"/>
      <c r="K1647" s="94"/>
      <c r="L1647" s="94"/>
      <c r="M1647" s="94"/>
      <c r="N1647" s="1"/>
      <c r="O1647" s="25"/>
      <c r="P1647" s="26"/>
      <c r="Q1647" s="1"/>
      <c r="R1647" s="25"/>
    </row>
    <row r="1648" spans="1:18" ht="12.75" customHeight="1" x14ac:dyDescent="0.25">
      <c r="A1648" s="31"/>
      <c r="B1648" s="25"/>
      <c r="C1648" s="92"/>
      <c r="D1648" s="92"/>
      <c r="E1648" s="92"/>
      <c r="F1648" s="92"/>
      <c r="G1648" s="92"/>
      <c r="H1648" s="92"/>
      <c r="I1648" s="92"/>
      <c r="J1648" s="93"/>
      <c r="K1648" s="94"/>
      <c r="L1648" s="94"/>
      <c r="M1648" s="94"/>
      <c r="N1648" s="1"/>
      <c r="O1648" s="25"/>
      <c r="P1648" s="26"/>
      <c r="Q1648" s="1"/>
      <c r="R1648" s="25"/>
    </row>
    <row r="1649" spans="1:18" ht="12.75" customHeight="1" x14ac:dyDescent="0.25">
      <c r="A1649" s="31"/>
      <c r="B1649" s="25"/>
      <c r="C1649" s="92"/>
      <c r="D1649" s="92"/>
      <c r="E1649" s="92"/>
      <c r="F1649" s="92"/>
      <c r="G1649" s="92"/>
      <c r="H1649" s="92"/>
      <c r="I1649" s="92"/>
      <c r="J1649" s="93"/>
      <c r="K1649" s="94"/>
      <c r="L1649" s="94"/>
      <c r="M1649" s="94"/>
      <c r="N1649" s="1"/>
      <c r="O1649" s="25"/>
      <c r="P1649" s="26"/>
      <c r="Q1649" s="1"/>
      <c r="R1649" s="25"/>
    </row>
    <row r="1650" spans="1:18" ht="12.75" customHeight="1" x14ac:dyDescent="0.25">
      <c r="A1650" s="31"/>
      <c r="B1650" s="25"/>
      <c r="C1650" s="92"/>
      <c r="D1650" s="92"/>
      <c r="E1650" s="92"/>
      <c r="F1650" s="92"/>
      <c r="G1650" s="92"/>
      <c r="H1650" s="92"/>
      <c r="I1650" s="92"/>
      <c r="J1650" s="93"/>
      <c r="K1650" s="94"/>
      <c r="L1650" s="94"/>
      <c r="M1650" s="94"/>
      <c r="N1650" s="1"/>
      <c r="O1650" s="25"/>
      <c r="P1650" s="26"/>
      <c r="Q1650" s="1"/>
      <c r="R1650" s="25"/>
    </row>
    <row r="1651" spans="1:18" ht="12.75" customHeight="1" x14ac:dyDescent="0.25">
      <c r="A1651" s="31"/>
      <c r="B1651" s="25"/>
      <c r="C1651" s="92"/>
      <c r="D1651" s="92"/>
      <c r="E1651" s="92"/>
      <c r="F1651" s="92"/>
      <c r="G1651" s="92"/>
      <c r="H1651" s="92"/>
      <c r="I1651" s="92"/>
      <c r="J1651" s="93"/>
      <c r="K1651" s="94"/>
      <c r="L1651" s="94"/>
      <c r="M1651" s="94"/>
      <c r="N1651" s="1"/>
      <c r="O1651" s="25"/>
      <c r="P1651" s="26"/>
      <c r="Q1651" s="1"/>
      <c r="R1651" s="25"/>
    </row>
    <row r="1652" spans="1:18" ht="12.75" customHeight="1" x14ac:dyDescent="0.25">
      <c r="A1652" s="31"/>
      <c r="B1652" s="25"/>
      <c r="C1652" s="92"/>
      <c r="D1652" s="92"/>
      <c r="E1652" s="92"/>
      <c r="F1652" s="92"/>
      <c r="G1652" s="92"/>
      <c r="H1652" s="92"/>
      <c r="I1652" s="92"/>
      <c r="J1652" s="93"/>
      <c r="K1652" s="94"/>
      <c r="L1652" s="94"/>
      <c r="M1652" s="94"/>
      <c r="N1652" s="1"/>
      <c r="O1652" s="25"/>
      <c r="P1652" s="26"/>
      <c r="Q1652" s="1"/>
      <c r="R1652" s="25"/>
    </row>
    <row r="1653" spans="1:18" ht="12.75" customHeight="1" x14ac:dyDescent="0.25">
      <c r="A1653" s="31"/>
      <c r="B1653" s="25"/>
      <c r="C1653" s="92"/>
      <c r="D1653" s="92"/>
      <c r="E1653" s="92"/>
      <c r="F1653" s="92"/>
      <c r="G1653" s="92"/>
      <c r="H1653" s="92"/>
      <c r="I1653" s="92"/>
      <c r="J1653" s="93"/>
      <c r="K1653" s="94"/>
      <c r="L1653" s="94"/>
      <c r="M1653" s="94"/>
      <c r="N1653" s="1"/>
      <c r="O1653" s="25"/>
      <c r="P1653" s="26"/>
      <c r="Q1653" s="1"/>
      <c r="R1653" s="25"/>
    </row>
    <row r="1654" spans="1:18" ht="12.75" customHeight="1" x14ac:dyDescent="0.25">
      <c r="A1654" s="31"/>
      <c r="B1654" s="25"/>
      <c r="C1654" s="92"/>
      <c r="D1654" s="92"/>
      <c r="E1654" s="92"/>
      <c r="F1654" s="92"/>
      <c r="G1654" s="92"/>
      <c r="H1654" s="92"/>
      <c r="I1654" s="92"/>
      <c r="J1654" s="93"/>
      <c r="K1654" s="94"/>
      <c r="L1654" s="94"/>
      <c r="M1654" s="94"/>
      <c r="N1654" s="1"/>
      <c r="O1654" s="25"/>
      <c r="P1654" s="26"/>
      <c r="Q1654" s="1"/>
      <c r="R1654" s="25"/>
    </row>
    <row r="1655" spans="1:18" ht="12.75" customHeight="1" x14ac:dyDescent="0.25">
      <c r="A1655" s="31"/>
      <c r="B1655" s="25"/>
      <c r="C1655" s="92"/>
      <c r="D1655" s="92"/>
      <c r="E1655" s="92"/>
      <c r="F1655" s="92"/>
      <c r="G1655" s="92"/>
      <c r="H1655" s="92"/>
      <c r="I1655" s="92"/>
      <c r="J1655" s="93"/>
      <c r="K1655" s="94"/>
      <c r="L1655" s="94"/>
      <c r="M1655" s="94"/>
      <c r="N1655" s="1"/>
      <c r="O1655" s="25"/>
      <c r="P1655" s="26"/>
      <c r="Q1655" s="1"/>
      <c r="R1655" s="25"/>
    </row>
    <row r="1656" spans="1:18" ht="12.75" customHeight="1" x14ac:dyDescent="0.25">
      <c r="A1656" s="31"/>
      <c r="B1656" s="25"/>
      <c r="C1656" s="92"/>
      <c r="D1656" s="92"/>
      <c r="E1656" s="92"/>
      <c r="F1656" s="92"/>
      <c r="G1656" s="92"/>
      <c r="H1656" s="92"/>
      <c r="I1656" s="92"/>
      <c r="J1656" s="93"/>
      <c r="K1656" s="94"/>
      <c r="L1656" s="94"/>
      <c r="M1656" s="94"/>
      <c r="N1656" s="1"/>
      <c r="O1656" s="25"/>
      <c r="P1656" s="26"/>
      <c r="Q1656" s="1"/>
      <c r="R1656" s="25"/>
    </row>
    <row r="1657" spans="1:18" ht="12.75" customHeight="1" x14ac:dyDescent="0.25">
      <c r="A1657" s="31"/>
      <c r="B1657" s="25"/>
      <c r="C1657" s="92"/>
      <c r="D1657" s="92"/>
      <c r="E1657" s="92"/>
      <c r="F1657" s="92"/>
      <c r="G1657" s="92"/>
      <c r="H1657" s="92"/>
      <c r="I1657" s="92"/>
      <c r="J1657" s="93"/>
      <c r="K1657" s="94"/>
      <c r="L1657" s="94"/>
      <c r="M1657" s="94"/>
      <c r="N1657" s="1"/>
      <c r="O1657" s="25"/>
      <c r="P1657" s="26"/>
      <c r="Q1657" s="1"/>
      <c r="R1657" s="25"/>
    </row>
    <row r="1658" spans="1:18" ht="12.75" customHeight="1" x14ac:dyDescent="0.25">
      <c r="A1658" s="31"/>
      <c r="B1658" s="25"/>
      <c r="C1658" s="92"/>
      <c r="D1658" s="92"/>
      <c r="E1658" s="92"/>
      <c r="F1658" s="92"/>
      <c r="G1658" s="92"/>
      <c r="H1658" s="92"/>
      <c r="I1658" s="92"/>
      <c r="J1658" s="93"/>
      <c r="K1658" s="94"/>
      <c r="L1658" s="94"/>
      <c r="M1658" s="94"/>
      <c r="N1658" s="1"/>
      <c r="O1658" s="25"/>
      <c r="P1658" s="26"/>
      <c r="Q1658" s="1"/>
      <c r="R1658" s="25"/>
    </row>
    <row r="1659" spans="1:18" ht="12.75" customHeight="1" x14ac:dyDescent="0.25">
      <c r="A1659" s="31"/>
      <c r="B1659" s="25"/>
      <c r="C1659" s="92"/>
      <c r="D1659" s="92"/>
      <c r="E1659" s="92"/>
      <c r="F1659" s="92"/>
      <c r="G1659" s="92"/>
      <c r="H1659" s="92"/>
      <c r="I1659" s="92"/>
      <c r="J1659" s="93"/>
      <c r="K1659" s="94"/>
      <c r="L1659" s="94"/>
      <c r="M1659" s="94"/>
      <c r="N1659" s="1"/>
      <c r="O1659" s="25"/>
      <c r="P1659" s="26"/>
      <c r="Q1659" s="1"/>
      <c r="R1659" s="25"/>
    </row>
    <row r="1660" spans="1:18" ht="12.75" customHeight="1" x14ac:dyDescent="0.25">
      <c r="A1660" s="31"/>
      <c r="B1660" s="25"/>
      <c r="C1660" s="92"/>
      <c r="D1660" s="92"/>
      <c r="E1660" s="92"/>
      <c r="F1660" s="92"/>
      <c r="G1660" s="92"/>
      <c r="H1660" s="92"/>
      <c r="I1660" s="92"/>
      <c r="J1660" s="93"/>
      <c r="K1660" s="94"/>
      <c r="L1660" s="94"/>
      <c r="M1660" s="94"/>
      <c r="N1660" s="1"/>
      <c r="O1660" s="25"/>
      <c r="P1660" s="26"/>
      <c r="Q1660" s="1"/>
      <c r="R1660" s="25"/>
    </row>
    <row r="1661" spans="1:18" ht="12.75" customHeight="1" x14ac:dyDescent="0.25">
      <c r="A1661" s="31"/>
      <c r="B1661" s="25"/>
      <c r="C1661" s="92"/>
      <c r="D1661" s="92"/>
      <c r="E1661" s="92"/>
      <c r="F1661" s="92"/>
      <c r="G1661" s="92"/>
      <c r="H1661" s="92"/>
      <c r="I1661" s="92"/>
      <c r="J1661" s="93"/>
      <c r="K1661" s="94"/>
      <c r="L1661" s="94"/>
      <c r="M1661" s="94"/>
      <c r="N1661" s="1"/>
      <c r="O1661" s="25"/>
      <c r="P1661" s="26"/>
      <c r="Q1661" s="1"/>
      <c r="R1661" s="25"/>
    </row>
    <row r="1662" spans="1:18" ht="12.75" customHeight="1" x14ac:dyDescent="0.25">
      <c r="A1662" s="31"/>
      <c r="B1662" s="25"/>
      <c r="C1662" s="92"/>
      <c r="D1662" s="92"/>
      <c r="E1662" s="92"/>
      <c r="F1662" s="92"/>
      <c r="G1662" s="92"/>
      <c r="H1662" s="92"/>
      <c r="I1662" s="92"/>
      <c r="J1662" s="93"/>
      <c r="K1662" s="94"/>
      <c r="L1662" s="94"/>
      <c r="M1662" s="94"/>
      <c r="N1662" s="1"/>
      <c r="O1662" s="25"/>
      <c r="P1662" s="26"/>
      <c r="Q1662" s="1"/>
      <c r="R1662" s="25"/>
    </row>
    <row r="1663" spans="1:18" ht="12.75" customHeight="1" x14ac:dyDescent="0.25">
      <c r="A1663" s="31"/>
      <c r="B1663" s="25"/>
      <c r="C1663" s="92"/>
      <c r="D1663" s="92"/>
      <c r="E1663" s="92"/>
      <c r="F1663" s="92"/>
      <c r="G1663" s="92"/>
      <c r="H1663" s="92"/>
      <c r="I1663" s="92"/>
      <c r="J1663" s="93"/>
      <c r="K1663" s="94"/>
      <c r="L1663" s="94"/>
      <c r="M1663" s="94"/>
      <c r="N1663" s="1"/>
      <c r="O1663" s="25"/>
      <c r="P1663" s="26"/>
      <c r="Q1663" s="1"/>
      <c r="R1663" s="25"/>
    </row>
    <row r="1664" spans="1:18" ht="12.75" customHeight="1" x14ac:dyDescent="0.25">
      <c r="A1664" s="31"/>
      <c r="B1664" s="25"/>
      <c r="C1664" s="92"/>
      <c r="D1664" s="92"/>
      <c r="E1664" s="92"/>
      <c r="F1664" s="92"/>
      <c r="G1664" s="92"/>
      <c r="H1664" s="92"/>
      <c r="I1664" s="92"/>
      <c r="J1664" s="93"/>
      <c r="K1664" s="94"/>
      <c r="L1664" s="94"/>
      <c r="M1664" s="94"/>
      <c r="N1664" s="1"/>
      <c r="O1664" s="25"/>
      <c r="P1664" s="26"/>
      <c r="Q1664" s="1"/>
      <c r="R1664" s="25"/>
    </row>
    <row r="1665" spans="1:18" ht="12.75" customHeight="1" x14ac:dyDescent="0.25">
      <c r="A1665" s="31"/>
      <c r="B1665" s="25"/>
      <c r="C1665" s="92"/>
      <c r="D1665" s="92"/>
      <c r="E1665" s="92"/>
      <c r="F1665" s="92"/>
      <c r="G1665" s="92"/>
      <c r="H1665" s="92"/>
      <c r="I1665" s="92"/>
      <c r="J1665" s="93"/>
      <c r="K1665" s="94"/>
      <c r="L1665" s="94"/>
      <c r="M1665" s="94"/>
      <c r="N1665" s="1"/>
      <c r="O1665" s="25"/>
      <c r="P1665" s="26"/>
      <c r="Q1665" s="1"/>
      <c r="R1665" s="25"/>
    </row>
    <row r="1666" spans="1:18" ht="12.75" customHeight="1" x14ac:dyDescent="0.25">
      <c r="A1666" s="31"/>
      <c r="B1666" s="25"/>
      <c r="C1666" s="92"/>
      <c r="D1666" s="92"/>
      <c r="E1666" s="92"/>
      <c r="F1666" s="92"/>
      <c r="G1666" s="92"/>
      <c r="H1666" s="92"/>
      <c r="I1666" s="92"/>
      <c r="J1666" s="93"/>
      <c r="K1666" s="94"/>
      <c r="L1666" s="94"/>
      <c r="M1666" s="94"/>
      <c r="N1666" s="1"/>
      <c r="O1666" s="25"/>
      <c r="P1666" s="26"/>
      <c r="Q1666" s="1"/>
      <c r="R1666" s="25"/>
    </row>
    <row r="1667" spans="1:18" ht="12.75" customHeight="1" x14ac:dyDescent="0.25">
      <c r="A1667" s="31"/>
      <c r="B1667" s="25"/>
      <c r="C1667" s="92"/>
      <c r="D1667" s="92"/>
      <c r="E1667" s="92"/>
      <c r="F1667" s="92"/>
      <c r="G1667" s="92"/>
      <c r="H1667" s="92"/>
      <c r="I1667" s="92"/>
      <c r="J1667" s="93"/>
      <c r="K1667" s="94"/>
      <c r="L1667" s="94"/>
      <c r="M1667" s="94"/>
      <c r="N1667" s="1"/>
      <c r="O1667" s="25"/>
      <c r="P1667" s="26"/>
      <c r="Q1667" s="1"/>
      <c r="R1667" s="25"/>
    </row>
    <row r="1668" spans="1:18" ht="12.75" customHeight="1" x14ac:dyDescent="0.25">
      <c r="A1668" s="31"/>
      <c r="B1668" s="25"/>
      <c r="C1668" s="92"/>
      <c r="D1668" s="92"/>
      <c r="E1668" s="92"/>
      <c r="F1668" s="92"/>
      <c r="G1668" s="92"/>
      <c r="H1668" s="92"/>
      <c r="I1668" s="92"/>
      <c r="J1668" s="93"/>
      <c r="K1668" s="94"/>
      <c r="L1668" s="94"/>
      <c r="M1668" s="94"/>
      <c r="N1668" s="1"/>
      <c r="O1668" s="25"/>
      <c r="P1668" s="26"/>
      <c r="Q1668" s="1"/>
      <c r="R1668" s="25"/>
    </row>
    <row r="1669" spans="1:18" ht="12.75" customHeight="1" x14ac:dyDescent="0.25">
      <c r="A1669" s="31"/>
      <c r="B1669" s="25"/>
      <c r="C1669" s="92"/>
      <c r="D1669" s="92"/>
      <c r="E1669" s="92"/>
      <c r="F1669" s="92"/>
      <c r="G1669" s="92"/>
      <c r="H1669" s="92"/>
      <c r="I1669" s="92"/>
      <c r="J1669" s="93"/>
      <c r="K1669" s="94"/>
      <c r="L1669" s="94"/>
      <c r="M1669" s="94"/>
      <c r="N1669" s="1"/>
      <c r="O1669" s="25"/>
      <c r="P1669" s="26"/>
      <c r="Q1669" s="1"/>
      <c r="R1669" s="25"/>
    </row>
    <row r="1670" spans="1:18" ht="12.75" customHeight="1" x14ac:dyDescent="0.25">
      <c r="A1670" s="31"/>
      <c r="B1670" s="25"/>
      <c r="C1670" s="92"/>
      <c r="D1670" s="92"/>
      <c r="E1670" s="92"/>
      <c r="F1670" s="92"/>
      <c r="G1670" s="92"/>
      <c r="H1670" s="92"/>
      <c r="I1670" s="92"/>
      <c r="J1670" s="93"/>
      <c r="K1670" s="94"/>
      <c r="L1670" s="94"/>
      <c r="M1670" s="94"/>
      <c r="N1670" s="1"/>
      <c r="O1670" s="25"/>
      <c r="P1670" s="26"/>
      <c r="Q1670" s="1"/>
      <c r="R1670" s="25"/>
    </row>
    <row r="1671" spans="1:18" ht="12.75" customHeight="1" x14ac:dyDescent="0.25">
      <c r="A1671" s="31"/>
      <c r="B1671" s="25"/>
      <c r="C1671" s="92"/>
      <c r="D1671" s="92"/>
      <c r="E1671" s="92"/>
      <c r="F1671" s="92"/>
      <c r="G1671" s="92"/>
      <c r="H1671" s="92"/>
      <c r="I1671" s="92"/>
      <c r="J1671" s="93"/>
      <c r="K1671" s="94"/>
      <c r="L1671" s="94"/>
      <c r="M1671" s="94"/>
      <c r="N1671" s="1"/>
      <c r="O1671" s="25"/>
      <c r="P1671" s="26"/>
      <c r="Q1671" s="1"/>
      <c r="R1671" s="25"/>
    </row>
    <row r="1672" spans="1:18" ht="12.75" customHeight="1" x14ac:dyDescent="0.25">
      <c r="A1672" s="31"/>
      <c r="B1672" s="25"/>
      <c r="C1672" s="92"/>
      <c r="D1672" s="92"/>
      <c r="E1672" s="92"/>
      <c r="F1672" s="92"/>
      <c r="G1672" s="92"/>
      <c r="H1672" s="92"/>
      <c r="I1672" s="92"/>
      <c r="J1672" s="93"/>
      <c r="K1672" s="94"/>
      <c r="L1672" s="94"/>
      <c r="M1672" s="94"/>
      <c r="N1672" s="1"/>
      <c r="O1672" s="25"/>
      <c r="P1672" s="26"/>
      <c r="Q1672" s="1"/>
      <c r="R1672" s="25"/>
    </row>
    <row r="1673" spans="1:18" ht="12.75" customHeight="1" x14ac:dyDescent="0.25">
      <c r="A1673" s="31"/>
      <c r="B1673" s="25"/>
      <c r="C1673" s="92"/>
      <c r="D1673" s="92"/>
      <c r="E1673" s="92"/>
      <c r="F1673" s="92"/>
      <c r="G1673" s="92"/>
      <c r="H1673" s="92"/>
      <c r="I1673" s="92"/>
      <c r="J1673" s="93"/>
      <c r="K1673" s="94"/>
      <c r="L1673" s="94"/>
      <c r="M1673" s="94"/>
      <c r="N1673" s="1"/>
      <c r="O1673" s="25"/>
      <c r="P1673" s="26"/>
      <c r="Q1673" s="1"/>
      <c r="R1673" s="25"/>
    </row>
    <row r="1674" spans="1:18" ht="12.75" customHeight="1" x14ac:dyDescent="0.25">
      <c r="A1674" s="31"/>
      <c r="B1674" s="25"/>
      <c r="C1674" s="92"/>
      <c r="D1674" s="92"/>
      <c r="E1674" s="92"/>
      <c r="F1674" s="92"/>
      <c r="G1674" s="92"/>
      <c r="H1674" s="92"/>
      <c r="I1674" s="92"/>
      <c r="J1674" s="93"/>
      <c r="K1674" s="94"/>
      <c r="L1674" s="94"/>
      <c r="M1674" s="94"/>
      <c r="N1674" s="1"/>
      <c r="O1674" s="25"/>
      <c r="P1674" s="26"/>
      <c r="Q1674" s="1"/>
      <c r="R1674" s="25"/>
    </row>
    <row r="1675" spans="1:18" ht="12.75" customHeight="1" x14ac:dyDescent="0.25">
      <c r="A1675" s="31"/>
      <c r="B1675" s="25"/>
      <c r="C1675" s="92"/>
      <c r="D1675" s="92"/>
      <c r="E1675" s="92"/>
      <c r="F1675" s="92"/>
      <c r="G1675" s="92"/>
      <c r="H1675" s="92"/>
      <c r="I1675" s="92"/>
      <c r="J1675" s="93"/>
      <c r="K1675" s="94"/>
      <c r="L1675" s="94"/>
      <c r="M1675" s="94"/>
      <c r="N1675" s="1"/>
      <c r="O1675" s="25"/>
      <c r="P1675" s="26"/>
      <c r="Q1675" s="1"/>
      <c r="R1675" s="25"/>
    </row>
    <row r="1676" spans="1:18" ht="12.75" customHeight="1" x14ac:dyDescent="0.25">
      <c r="A1676" s="31"/>
      <c r="B1676" s="25"/>
      <c r="C1676" s="92"/>
      <c r="D1676" s="92"/>
      <c r="E1676" s="92"/>
      <c r="F1676" s="92"/>
      <c r="G1676" s="92"/>
      <c r="H1676" s="92"/>
      <c r="I1676" s="92"/>
      <c r="J1676" s="93"/>
      <c r="K1676" s="94"/>
      <c r="L1676" s="94"/>
      <c r="M1676" s="94"/>
      <c r="N1676" s="1"/>
      <c r="O1676" s="25"/>
      <c r="P1676" s="26"/>
      <c r="Q1676" s="1"/>
      <c r="R1676" s="25"/>
    </row>
    <row r="1677" spans="1:18" ht="12.75" customHeight="1" x14ac:dyDescent="0.25">
      <c r="A1677" s="31"/>
      <c r="B1677" s="25"/>
      <c r="C1677" s="92"/>
      <c r="D1677" s="92"/>
      <c r="E1677" s="92"/>
      <c r="F1677" s="92"/>
      <c r="G1677" s="92"/>
      <c r="H1677" s="92"/>
      <c r="I1677" s="92"/>
      <c r="J1677" s="93"/>
      <c r="K1677" s="94"/>
      <c r="L1677" s="94"/>
      <c r="M1677" s="94"/>
      <c r="N1677" s="1"/>
      <c r="O1677" s="25"/>
      <c r="P1677" s="26"/>
      <c r="Q1677" s="1"/>
      <c r="R1677" s="25"/>
    </row>
    <row r="1678" spans="1:18" ht="12.75" customHeight="1" x14ac:dyDescent="0.25">
      <c r="A1678" s="31"/>
      <c r="B1678" s="25"/>
      <c r="C1678" s="92"/>
      <c r="D1678" s="92"/>
      <c r="E1678" s="92"/>
      <c r="F1678" s="92"/>
      <c r="G1678" s="92"/>
      <c r="H1678" s="92"/>
      <c r="I1678" s="92"/>
      <c r="J1678" s="93"/>
      <c r="K1678" s="94"/>
      <c r="L1678" s="94"/>
      <c r="M1678" s="94"/>
      <c r="N1678" s="1"/>
      <c r="O1678" s="25"/>
      <c r="P1678" s="26"/>
      <c r="Q1678" s="1"/>
      <c r="R1678" s="25"/>
    </row>
    <row r="1679" spans="1:18" ht="12.75" customHeight="1" x14ac:dyDescent="0.25">
      <c r="A1679" s="31"/>
      <c r="B1679" s="25"/>
      <c r="C1679" s="92"/>
      <c r="D1679" s="92"/>
      <c r="E1679" s="92"/>
      <c r="F1679" s="92"/>
      <c r="G1679" s="92"/>
      <c r="H1679" s="92"/>
      <c r="I1679" s="92"/>
      <c r="J1679" s="93"/>
      <c r="K1679" s="94"/>
      <c r="L1679" s="94"/>
      <c r="M1679" s="94"/>
      <c r="N1679" s="1"/>
      <c r="O1679" s="25"/>
      <c r="P1679" s="26"/>
      <c r="Q1679" s="1"/>
      <c r="R1679" s="25"/>
    </row>
    <row r="1680" spans="1:18" ht="12.75" customHeight="1" x14ac:dyDescent="0.25">
      <c r="A1680" s="31"/>
      <c r="B1680" s="25"/>
      <c r="C1680" s="92"/>
      <c r="D1680" s="92"/>
      <c r="E1680" s="92"/>
      <c r="F1680" s="92"/>
      <c r="G1680" s="92"/>
      <c r="H1680" s="92"/>
      <c r="I1680" s="92"/>
      <c r="J1680" s="93"/>
      <c r="K1680" s="94"/>
      <c r="L1680" s="94"/>
      <c r="M1680" s="94"/>
      <c r="N1680" s="1"/>
      <c r="O1680" s="25"/>
      <c r="P1680" s="26"/>
      <c r="Q1680" s="1"/>
      <c r="R1680" s="25"/>
    </row>
    <row r="1681" spans="1:18" ht="12.75" customHeight="1" x14ac:dyDescent="0.25">
      <c r="A1681" s="31"/>
      <c r="B1681" s="25"/>
      <c r="C1681" s="92"/>
      <c r="D1681" s="92"/>
      <c r="E1681" s="92"/>
      <c r="F1681" s="92"/>
      <c r="G1681" s="92"/>
      <c r="H1681" s="92"/>
      <c r="I1681" s="92"/>
      <c r="J1681" s="93"/>
      <c r="K1681" s="94"/>
      <c r="L1681" s="94"/>
      <c r="M1681" s="94"/>
      <c r="N1681" s="1"/>
      <c r="O1681" s="25"/>
      <c r="P1681" s="26"/>
      <c r="Q1681" s="1"/>
      <c r="R1681" s="25"/>
    </row>
    <row r="1682" spans="1:18" ht="12.75" customHeight="1" x14ac:dyDescent="0.25">
      <c r="A1682" s="31"/>
      <c r="B1682" s="25"/>
      <c r="C1682" s="92"/>
      <c r="D1682" s="92"/>
      <c r="E1682" s="92"/>
      <c r="F1682" s="92"/>
      <c r="G1682" s="92"/>
      <c r="H1682" s="92"/>
      <c r="I1682" s="92"/>
      <c r="J1682" s="93"/>
      <c r="K1682" s="94"/>
      <c r="L1682" s="94"/>
      <c r="M1682" s="94"/>
      <c r="N1682" s="1"/>
      <c r="O1682" s="25"/>
      <c r="P1682" s="26"/>
      <c r="Q1682" s="1"/>
      <c r="R1682" s="25"/>
    </row>
    <row r="1683" spans="1:18" ht="12.75" customHeight="1" x14ac:dyDescent="0.25">
      <c r="A1683" s="31"/>
      <c r="B1683" s="25"/>
      <c r="C1683" s="92"/>
      <c r="D1683" s="92"/>
      <c r="E1683" s="92"/>
      <c r="F1683" s="92"/>
      <c r="G1683" s="92"/>
      <c r="H1683" s="92"/>
      <c r="I1683" s="92"/>
      <c r="J1683" s="93"/>
      <c r="K1683" s="94"/>
      <c r="L1683" s="94"/>
      <c r="M1683" s="94"/>
      <c r="N1683" s="1"/>
      <c r="O1683" s="25"/>
      <c r="P1683" s="26"/>
      <c r="Q1683" s="1"/>
      <c r="R1683" s="25"/>
    </row>
    <row r="1684" spans="1:18" ht="12.75" customHeight="1" x14ac:dyDescent="0.25">
      <c r="A1684" s="31"/>
      <c r="B1684" s="25"/>
      <c r="C1684" s="92"/>
      <c r="D1684" s="92"/>
      <c r="E1684" s="92"/>
      <c r="F1684" s="92"/>
      <c r="G1684" s="92"/>
      <c r="H1684" s="92"/>
      <c r="I1684" s="92"/>
      <c r="J1684" s="93"/>
      <c r="K1684" s="94"/>
      <c r="L1684" s="94"/>
      <c r="M1684" s="94"/>
      <c r="N1684" s="1"/>
      <c r="O1684" s="25"/>
      <c r="P1684" s="26"/>
      <c r="Q1684" s="1"/>
      <c r="R1684" s="25"/>
    </row>
    <row r="1685" spans="1:18" ht="12.75" customHeight="1" x14ac:dyDescent="0.25">
      <c r="A1685" s="31"/>
      <c r="B1685" s="25"/>
      <c r="C1685" s="92"/>
      <c r="D1685" s="92"/>
      <c r="E1685" s="92"/>
      <c r="F1685" s="92"/>
      <c r="G1685" s="92"/>
      <c r="H1685" s="92"/>
      <c r="I1685" s="92"/>
      <c r="J1685" s="93"/>
      <c r="K1685" s="94"/>
      <c r="L1685" s="94"/>
      <c r="M1685" s="94"/>
      <c r="N1685" s="1"/>
      <c r="O1685" s="25"/>
      <c r="P1685" s="26"/>
      <c r="Q1685" s="1"/>
      <c r="R1685" s="25"/>
    </row>
    <row r="1686" spans="1:18" ht="12.75" customHeight="1" x14ac:dyDescent="0.25">
      <c r="A1686" s="31"/>
      <c r="B1686" s="25"/>
      <c r="C1686" s="92"/>
      <c r="D1686" s="92"/>
      <c r="E1686" s="92"/>
      <c r="F1686" s="92"/>
      <c r="G1686" s="92"/>
      <c r="H1686" s="92"/>
      <c r="I1686" s="92"/>
      <c r="J1686" s="93"/>
      <c r="K1686" s="94"/>
      <c r="L1686" s="94"/>
      <c r="M1686" s="94"/>
      <c r="N1686" s="1"/>
      <c r="O1686" s="25"/>
      <c r="P1686" s="26"/>
      <c r="Q1686" s="1"/>
      <c r="R1686" s="25"/>
    </row>
    <row r="1687" spans="1:18" ht="12.75" customHeight="1" x14ac:dyDescent="0.25">
      <c r="A1687" s="31"/>
      <c r="B1687" s="25"/>
      <c r="C1687" s="92"/>
      <c r="D1687" s="92"/>
      <c r="E1687" s="92"/>
      <c r="F1687" s="92"/>
      <c r="G1687" s="92"/>
      <c r="H1687" s="92"/>
      <c r="I1687" s="92"/>
      <c r="J1687" s="93"/>
      <c r="K1687" s="94"/>
      <c r="L1687" s="94"/>
      <c r="M1687" s="94"/>
      <c r="N1687" s="1"/>
      <c r="O1687" s="25"/>
      <c r="P1687" s="26"/>
      <c r="Q1687" s="1"/>
      <c r="R1687" s="25"/>
    </row>
    <row r="1688" spans="1:18" ht="12.75" customHeight="1" x14ac:dyDescent="0.25">
      <c r="A1688" s="31"/>
      <c r="B1688" s="25"/>
      <c r="C1688" s="92"/>
      <c r="D1688" s="92"/>
      <c r="E1688" s="92"/>
      <c r="F1688" s="92"/>
      <c r="G1688" s="92"/>
      <c r="H1688" s="92"/>
      <c r="I1688" s="92"/>
      <c r="J1688" s="93"/>
      <c r="K1688" s="94"/>
      <c r="L1688" s="94"/>
      <c r="M1688" s="94"/>
      <c r="N1688" s="1"/>
      <c r="O1688" s="25"/>
      <c r="P1688" s="26"/>
      <c r="Q1688" s="1"/>
      <c r="R1688" s="25"/>
    </row>
    <row r="1689" spans="1:18" ht="12.75" customHeight="1" x14ac:dyDescent="0.25">
      <c r="A1689" s="31"/>
      <c r="B1689" s="25"/>
      <c r="C1689" s="92"/>
      <c r="D1689" s="92"/>
      <c r="E1689" s="92"/>
      <c r="F1689" s="92"/>
      <c r="G1689" s="92"/>
      <c r="H1689" s="92"/>
      <c r="I1689" s="92"/>
      <c r="J1689" s="93"/>
      <c r="K1689" s="94"/>
      <c r="L1689" s="94"/>
      <c r="M1689" s="94"/>
      <c r="N1689" s="1"/>
      <c r="O1689" s="25"/>
      <c r="P1689" s="26"/>
      <c r="Q1689" s="1"/>
      <c r="R1689" s="25"/>
    </row>
    <row r="1690" spans="1:18" ht="12.75" customHeight="1" x14ac:dyDescent="0.25">
      <c r="A1690" s="31"/>
      <c r="B1690" s="25"/>
      <c r="C1690" s="92"/>
      <c r="D1690" s="92"/>
      <c r="E1690" s="92"/>
      <c r="F1690" s="92"/>
      <c r="G1690" s="92"/>
      <c r="H1690" s="92"/>
      <c r="I1690" s="92"/>
      <c r="J1690" s="93"/>
      <c r="K1690" s="94"/>
      <c r="L1690" s="94"/>
      <c r="M1690" s="94"/>
      <c r="N1690" s="1"/>
      <c r="O1690" s="25"/>
      <c r="P1690" s="26"/>
      <c r="Q1690" s="1"/>
      <c r="R1690" s="25"/>
    </row>
    <row r="1691" spans="1:18" ht="12.75" customHeight="1" x14ac:dyDescent="0.25">
      <c r="A1691" s="31"/>
      <c r="B1691" s="25"/>
      <c r="C1691" s="92"/>
      <c r="D1691" s="92"/>
      <c r="E1691" s="92"/>
      <c r="F1691" s="92"/>
      <c r="G1691" s="92"/>
      <c r="H1691" s="92"/>
      <c r="I1691" s="92"/>
      <c r="J1691" s="93"/>
      <c r="K1691" s="94"/>
      <c r="L1691" s="94"/>
      <c r="M1691" s="94"/>
      <c r="N1691" s="1"/>
      <c r="O1691" s="25"/>
      <c r="P1691" s="26"/>
      <c r="Q1691" s="1"/>
      <c r="R1691" s="25"/>
    </row>
    <row r="1692" spans="1:18" ht="12.75" customHeight="1" x14ac:dyDescent="0.25">
      <c r="A1692" s="31"/>
      <c r="B1692" s="25"/>
      <c r="C1692" s="92"/>
      <c r="D1692" s="92"/>
      <c r="E1692" s="92"/>
      <c r="F1692" s="92"/>
      <c r="G1692" s="92"/>
      <c r="H1692" s="92"/>
      <c r="I1692" s="92"/>
      <c r="J1692" s="93"/>
      <c r="K1692" s="94"/>
      <c r="L1692" s="94"/>
      <c r="M1692" s="94"/>
      <c r="N1692" s="1"/>
      <c r="O1692" s="25"/>
      <c r="P1692" s="26"/>
      <c r="Q1692" s="1"/>
      <c r="R1692" s="25"/>
    </row>
    <row r="1693" spans="1:18" ht="12.75" customHeight="1" x14ac:dyDescent="0.25">
      <c r="A1693" s="31"/>
      <c r="B1693" s="25"/>
      <c r="C1693" s="92"/>
      <c r="D1693" s="92"/>
      <c r="E1693" s="92"/>
      <c r="F1693" s="92"/>
      <c r="G1693" s="92"/>
      <c r="H1693" s="92"/>
      <c r="I1693" s="92"/>
      <c r="J1693" s="93"/>
      <c r="K1693" s="94"/>
      <c r="L1693" s="94"/>
      <c r="M1693" s="94"/>
      <c r="N1693" s="1"/>
      <c r="O1693" s="25"/>
      <c r="P1693" s="26"/>
      <c r="Q1693" s="1"/>
      <c r="R1693" s="25"/>
    </row>
    <row r="1694" spans="1:18" ht="12.75" customHeight="1" x14ac:dyDescent="0.25">
      <c r="A1694" s="31"/>
      <c r="B1694" s="25"/>
      <c r="C1694" s="92"/>
      <c r="D1694" s="92"/>
      <c r="E1694" s="92"/>
      <c r="F1694" s="92"/>
      <c r="G1694" s="92"/>
      <c r="H1694" s="92"/>
      <c r="I1694" s="92"/>
      <c r="J1694" s="93"/>
      <c r="K1694" s="94"/>
      <c r="L1694" s="94"/>
      <c r="M1694" s="94"/>
      <c r="N1694" s="1"/>
      <c r="O1694" s="25"/>
      <c r="P1694" s="26"/>
      <c r="Q1694" s="1"/>
      <c r="R1694" s="25"/>
    </row>
    <row r="1695" spans="1:18" ht="12.75" customHeight="1" x14ac:dyDescent="0.25">
      <c r="A1695" s="31"/>
      <c r="B1695" s="25"/>
      <c r="C1695" s="92"/>
      <c r="D1695" s="92"/>
      <c r="E1695" s="92"/>
      <c r="F1695" s="92"/>
      <c r="G1695" s="92"/>
      <c r="H1695" s="92"/>
      <c r="I1695" s="92"/>
      <c r="J1695" s="93"/>
      <c r="K1695" s="94"/>
      <c r="L1695" s="94"/>
      <c r="M1695" s="94"/>
      <c r="N1695" s="1"/>
      <c r="O1695" s="25"/>
      <c r="P1695" s="26"/>
      <c r="Q1695" s="1"/>
      <c r="R1695" s="25"/>
    </row>
    <row r="1696" spans="1:18" ht="12.75" customHeight="1" x14ac:dyDescent="0.25">
      <c r="A1696" s="31"/>
      <c r="B1696" s="25"/>
      <c r="C1696" s="92"/>
      <c r="D1696" s="92"/>
      <c r="E1696" s="92"/>
      <c r="F1696" s="92"/>
      <c r="G1696" s="92"/>
      <c r="H1696" s="92"/>
      <c r="I1696" s="92"/>
      <c r="J1696" s="93"/>
      <c r="K1696" s="94"/>
      <c r="L1696" s="94"/>
      <c r="M1696" s="94"/>
      <c r="N1696" s="1"/>
      <c r="O1696" s="25"/>
      <c r="P1696" s="26"/>
      <c r="Q1696" s="1"/>
      <c r="R1696" s="25"/>
    </row>
    <row r="1697" spans="1:18" ht="12.75" customHeight="1" x14ac:dyDescent="0.25">
      <c r="A1697" s="31"/>
      <c r="B1697" s="25"/>
      <c r="C1697" s="92"/>
      <c r="D1697" s="92"/>
      <c r="E1697" s="92"/>
      <c r="F1697" s="92"/>
      <c r="G1697" s="92"/>
      <c r="H1697" s="92"/>
      <c r="I1697" s="92"/>
      <c r="J1697" s="93"/>
      <c r="K1697" s="94"/>
      <c r="L1697" s="94"/>
      <c r="M1697" s="94"/>
      <c r="N1697" s="1"/>
      <c r="O1697" s="25"/>
      <c r="P1697" s="26"/>
      <c r="Q1697" s="1"/>
      <c r="R1697" s="25"/>
    </row>
    <row r="1698" spans="1:18" ht="12.75" customHeight="1" x14ac:dyDescent="0.25">
      <c r="A1698" s="31"/>
      <c r="B1698" s="25"/>
      <c r="C1698" s="92"/>
      <c r="D1698" s="92"/>
      <c r="E1698" s="92"/>
      <c r="F1698" s="92"/>
      <c r="G1698" s="92"/>
      <c r="H1698" s="92"/>
      <c r="I1698" s="92"/>
      <c r="J1698" s="93"/>
      <c r="K1698" s="94"/>
      <c r="L1698" s="94"/>
      <c r="M1698" s="94"/>
      <c r="N1698" s="1"/>
      <c r="O1698" s="25"/>
      <c r="P1698" s="26"/>
      <c r="Q1698" s="1"/>
      <c r="R1698" s="25"/>
    </row>
    <row r="1699" spans="1:18" ht="12.75" customHeight="1" x14ac:dyDescent="0.25">
      <c r="A1699" s="31"/>
      <c r="B1699" s="25"/>
      <c r="C1699" s="92"/>
      <c r="D1699" s="92"/>
      <c r="E1699" s="92"/>
      <c r="F1699" s="92"/>
      <c r="G1699" s="92"/>
      <c r="H1699" s="92"/>
      <c r="I1699" s="92"/>
      <c r="J1699" s="93"/>
      <c r="K1699" s="94"/>
      <c r="L1699" s="94"/>
      <c r="M1699" s="94"/>
      <c r="N1699" s="1"/>
      <c r="O1699" s="25"/>
      <c r="P1699" s="26"/>
      <c r="Q1699" s="1"/>
      <c r="R1699" s="25"/>
    </row>
    <row r="1700" spans="1:18" ht="12.75" customHeight="1" x14ac:dyDescent="0.25">
      <c r="A1700" s="31"/>
      <c r="B1700" s="25"/>
      <c r="C1700" s="92"/>
      <c r="D1700" s="92"/>
      <c r="E1700" s="92"/>
      <c r="F1700" s="92"/>
      <c r="G1700" s="92"/>
      <c r="H1700" s="92"/>
      <c r="I1700" s="92"/>
      <c r="J1700" s="93"/>
      <c r="K1700" s="94"/>
      <c r="L1700" s="94"/>
      <c r="M1700" s="94"/>
      <c r="N1700" s="1"/>
      <c r="O1700" s="25"/>
      <c r="P1700" s="26"/>
      <c r="Q1700" s="1"/>
      <c r="R1700" s="25"/>
    </row>
    <row r="1701" spans="1:18" ht="12.75" customHeight="1" x14ac:dyDescent="0.25">
      <c r="A1701" s="31"/>
      <c r="B1701" s="25"/>
      <c r="C1701" s="92"/>
      <c r="D1701" s="92"/>
      <c r="E1701" s="92"/>
      <c r="F1701" s="92"/>
      <c r="G1701" s="92"/>
      <c r="H1701" s="92"/>
      <c r="I1701" s="92"/>
      <c r="J1701" s="93"/>
      <c r="K1701" s="94"/>
      <c r="L1701" s="94"/>
      <c r="M1701" s="94"/>
      <c r="N1701" s="1"/>
      <c r="O1701" s="25"/>
      <c r="P1701" s="26"/>
      <c r="Q1701" s="1"/>
      <c r="R1701" s="25"/>
    </row>
    <row r="1702" spans="1:18" ht="12.75" customHeight="1" x14ac:dyDescent="0.25">
      <c r="A1702" s="31"/>
      <c r="B1702" s="25"/>
      <c r="C1702" s="92"/>
      <c r="D1702" s="92"/>
      <c r="E1702" s="92"/>
      <c r="F1702" s="92"/>
      <c r="G1702" s="92"/>
      <c r="H1702" s="92"/>
      <c r="I1702" s="92"/>
      <c r="J1702" s="93"/>
      <c r="K1702" s="94"/>
      <c r="L1702" s="94"/>
      <c r="M1702" s="94"/>
      <c r="N1702" s="1"/>
      <c r="O1702" s="25"/>
      <c r="P1702" s="26"/>
      <c r="Q1702" s="1"/>
      <c r="R1702" s="25"/>
    </row>
    <row r="1703" spans="1:18" ht="12.75" customHeight="1" x14ac:dyDescent="0.25">
      <c r="A1703" s="31"/>
      <c r="B1703" s="25"/>
      <c r="C1703" s="92"/>
      <c r="D1703" s="92"/>
      <c r="E1703" s="92"/>
      <c r="F1703" s="92"/>
      <c r="G1703" s="92"/>
      <c r="H1703" s="92"/>
      <c r="I1703" s="92"/>
      <c r="J1703" s="93"/>
      <c r="K1703" s="94"/>
      <c r="L1703" s="94"/>
      <c r="M1703" s="94"/>
      <c r="N1703" s="1"/>
      <c r="O1703" s="25"/>
      <c r="P1703" s="26"/>
      <c r="Q1703" s="1"/>
      <c r="R1703" s="25"/>
    </row>
    <row r="1704" spans="1:18" ht="12.75" customHeight="1" x14ac:dyDescent="0.25">
      <c r="A1704" s="31"/>
      <c r="B1704" s="25"/>
      <c r="C1704" s="92"/>
      <c r="D1704" s="92"/>
      <c r="E1704" s="92"/>
      <c r="F1704" s="92"/>
      <c r="G1704" s="92"/>
      <c r="H1704" s="92"/>
      <c r="I1704" s="92"/>
      <c r="J1704" s="93"/>
      <c r="K1704" s="94"/>
      <c r="L1704" s="94"/>
      <c r="M1704" s="94"/>
      <c r="N1704" s="1"/>
      <c r="O1704" s="25"/>
      <c r="P1704" s="26"/>
      <c r="Q1704" s="1"/>
      <c r="R1704" s="25"/>
    </row>
    <row r="1705" spans="1:18" ht="12.75" customHeight="1" x14ac:dyDescent="0.25">
      <c r="A1705" s="31"/>
      <c r="B1705" s="25"/>
      <c r="C1705" s="92"/>
      <c r="D1705" s="92"/>
      <c r="E1705" s="92"/>
      <c r="F1705" s="92"/>
      <c r="G1705" s="92"/>
      <c r="H1705" s="92"/>
      <c r="I1705" s="92"/>
      <c r="J1705" s="93"/>
      <c r="K1705" s="94"/>
      <c r="L1705" s="94"/>
      <c r="M1705" s="94"/>
      <c r="N1705" s="1"/>
      <c r="O1705" s="25"/>
      <c r="P1705" s="26"/>
      <c r="Q1705" s="1"/>
      <c r="R1705" s="25"/>
    </row>
    <row r="1706" spans="1:18" ht="12.75" customHeight="1" x14ac:dyDescent="0.25">
      <c r="A1706" s="31"/>
      <c r="B1706" s="25"/>
      <c r="C1706" s="92"/>
      <c r="D1706" s="92"/>
      <c r="E1706" s="92"/>
      <c r="F1706" s="92"/>
      <c r="G1706" s="92"/>
      <c r="H1706" s="92"/>
      <c r="I1706" s="92"/>
      <c r="J1706" s="93"/>
      <c r="K1706" s="94"/>
      <c r="L1706" s="94"/>
      <c r="M1706" s="94"/>
      <c r="N1706" s="1"/>
      <c r="O1706" s="25"/>
      <c r="P1706" s="26"/>
      <c r="Q1706" s="1"/>
      <c r="R1706" s="25"/>
    </row>
    <row r="1707" spans="1:18" ht="12.75" customHeight="1" x14ac:dyDescent="0.25">
      <c r="A1707" s="31"/>
      <c r="B1707" s="25"/>
      <c r="C1707" s="92"/>
      <c r="D1707" s="92"/>
      <c r="E1707" s="92"/>
      <c r="F1707" s="92"/>
      <c r="G1707" s="92"/>
      <c r="H1707" s="92"/>
      <c r="I1707" s="92"/>
      <c r="J1707" s="93"/>
      <c r="K1707" s="94"/>
      <c r="L1707" s="94"/>
      <c r="M1707" s="94"/>
      <c r="N1707" s="1"/>
      <c r="O1707" s="25"/>
      <c r="P1707" s="26"/>
      <c r="Q1707" s="1"/>
      <c r="R1707" s="25"/>
    </row>
    <row r="1708" spans="1:18" ht="12.75" customHeight="1" x14ac:dyDescent="0.25">
      <c r="A1708" s="31"/>
      <c r="B1708" s="25"/>
      <c r="C1708" s="92"/>
      <c r="D1708" s="92"/>
      <c r="E1708" s="92"/>
      <c r="F1708" s="92"/>
      <c r="G1708" s="92"/>
      <c r="H1708" s="92"/>
      <c r="I1708" s="92"/>
      <c r="J1708" s="93"/>
      <c r="K1708" s="94"/>
      <c r="L1708" s="94"/>
      <c r="M1708" s="94"/>
      <c r="N1708" s="1"/>
      <c r="O1708" s="25"/>
      <c r="P1708" s="26"/>
      <c r="Q1708" s="1"/>
      <c r="R1708" s="25"/>
    </row>
    <row r="1709" spans="1:18" ht="12.75" customHeight="1" x14ac:dyDescent="0.25">
      <c r="A1709" s="31"/>
      <c r="B1709" s="25"/>
      <c r="C1709" s="92"/>
      <c r="D1709" s="92"/>
      <c r="E1709" s="92"/>
      <c r="F1709" s="92"/>
      <c r="G1709" s="92"/>
      <c r="H1709" s="92"/>
      <c r="I1709" s="92"/>
      <c r="J1709" s="93"/>
      <c r="K1709" s="94"/>
      <c r="L1709" s="94"/>
      <c r="M1709" s="94"/>
      <c r="N1709" s="1"/>
      <c r="O1709" s="25"/>
      <c r="P1709" s="26"/>
      <c r="Q1709" s="1"/>
      <c r="R1709" s="25"/>
    </row>
    <row r="1710" spans="1:18" ht="12.75" customHeight="1" x14ac:dyDescent="0.25">
      <c r="A1710" s="31"/>
      <c r="B1710" s="25"/>
      <c r="C1710" s="92"/>
      <c r="D1710" s="92"/>
      <c r="E1710" s="92"/>
      <c r="F1710" s="92"/>
      <c r="G1710" s="92"/>
      <c r="H1710" s="92"/>
      <c r="I1710" s="92"/>
      <c r="J1710" s="93"/>
      <c r="K1710" s="94"/>
      <c r="L1710" s="94"/>
      <c r="M1710" s="94"/>
      <c r="N1710" s="1"/>
      <c r="O1710" s="25"/>
      <c r="P1710" s="26"/>
      <c r="Q1710" s="1"/>
      <c r="R1710" s="25"/>
    </row>
    <row r="1711" spans="1:18" ht="12.75" customHeight="1" x14ac:dyDescent="0.25">
      <c r="A1711" s="31"/>
      <c r="B1711" s="25"/>
      <c r="C1711" s="92"/>
      <c r="D1711" s="92"/>
      <c r="E1711" s="92"/>
      <c r="F1711" s="92"/>
      <c r="G1711" s="92"/>
      <c r="H1711" s="92"/>
      <c r="I1711" s="92"/>
      <c r="J1711" s="93"/>
      <c r="K1711" s="94"/>
      <c r="L1711" s="94"/>
      <c r="M1711" s="94"/>
      <c r="N1711" s="1"/>
      <c r="O1711" s="25"/>
      <c r="P1711" s="26"/>
      <c r="Q1711" s="1"/>
      <c r="R1711" s="25"/>
    </row>
    <row r="1712" spans="1:18" ht="12.75" customHeight="1" x14ac:dyDescent="0.25">
      <c r="A1712" s="31"/>
      <c r="B1712" s="25"/>
      <c r="C1712" s="92"/>
      <c r="D1712" s="92"/>
      <c r="E1712" s="92"/>
      <c r="F1712" s="92"/>
      <c r="G1712" s="92"/>
      <c r="H1712" s="92"/>
      <c r="I1712" s="92"/>
      <c r="J1712" s="93"/>
      <c r="K1712" s="94"/>
      <c r="L1712" s="94"/>
      <c r="M1712" s="94"/>
      <c r="N1712" s="1"/>
      <c r="O1712" s="25"/>
      <c r="P1712" s="26"/>
      <c r="Q1712" s="1"/>
      <c r="R1712" s="25"/>
    </row>
    <row r="1713" spans="1:18" ht="12.75" customHeight="1" x14ac:dyDescent="0.25">
      <c r="A1713" s="31"/>
      <c r="B1713" s="25"/>
      <c r="C1713" s="92"/>
      <c r="D1713" s="92"/>
      <c r="E1713" s="92"/>
      <c r="F1713" s="92"/>
      <c r="G1713" s="92"/>
      <c r="H1713" s="92"/>
      <c r="I1713" s="92"/>
      <c r="J1713" s="93"/>
      <c r="K1713" s="94"/>
      <c r="L1713" s="94"/>
      <c r="M1713" s="94"/>
      <c r="N1713" s="1"/>
      <c r="O1713" s="25"/>
      <c r="P1713" s="26"/>
      <c r="Q1713" s="1"/>
      <c r="R1713" s="25"/>
    </row>
    <row r="1714" spans="1:18" ht="12.75" customHeight="1" x14ac:dyDescent="0.25">
      <c r="A1714" s="31"/>
      <c r="B1714" s="25"/>
      <c r="C1714" s="92"/>
      <c r="D1714" s="92"/>
      <c r="E1714" s="92"/>
      <c r="F1714" s="92"/>
      <c r="G1714" s="92"/>
      <c r="H1714" s="92"/>
      <c r="I1714" s="92"/>
      <c r="J1714" s="93"/>
      <c r="K1714" s="94"/>
      <c r="L1714" s="94"/>
      <c r="M1714" s="94"/>
      <c r="N1714" s="1"/>
      <c r="O1714" s="25"/>
      <c r="P1714" s="26"/>
      <c r="Q1714" s="1"/>
      <c r="R1714" s="25"/>
    </row>
    <row r="1715" spans="1:18" ht="12.75" customHeight="1" x14ac:dyDescent="0.25">
      <c r="A1715" s="31"/>
      <c r="B1715" s="25"/>
      <c r="C1715" s="92"/>
      <c r="D1715" s="92"/>
      <c r="E1715" s="92"/>
      <c r="F1715" s="92"/>
      <c r="G1715" s="92"/>
      <c r="H1715" s="92"/>
      <c r="I1715" s="92"/>
      <c r="J1715" s="93"/>
      <c r="K1715" s="94"/>
      <c r="L1715" s="94"/>
      <c r="M1715" s="94"/>
      <c r="N1715" s="1"/>
      <c r="O1715" s="25"/>
      <c r="P1715" s="26"/>
      <c r="Q1715" s="1"/>
      <c r="R1715" s="25"/>
    </row>
    <row r="1716" spans="1:18" ht="12.75" customHeight="1" x14ac:dyDescent="0.25">
      <c r="A1716" s="31"/>
      <c r="B1716" s="25"/>
      <c r="C1716" s="92"/>
      <c r="D1716" s="92"/>
      <c r="E1716" s="92"/>
      <c r="F1716" s="92"/>
      <c r="G1716" s="92"/>
      <c r="H1716" s="92"/>
      <c r="I1716" s="92"/>
      <c r="J1716" s="93"/>
      <c r="K1716" s="94"/>
      <c r="L1716" s="94"/>
      <c r="M1716" s="94"/>
      <c r="N1716" s="1"/>
      <c r="O1716" s="25"/>
      <c r="P1716" s="26"/>
      <c r="Q1716" s="1"/>
      <c r="R1716" s="25"/>
    </row>
    <row r="1717" spans="1:18" ht="12.75" customHeight="1" x14ac:dyDescent="0.25">
      <c r="A1717" s="31"/>
      <c r="B1717" s="25"/>
      <c r="C1717" s="92"/>
      <c r="D1717" s="92"/>
      <c r="E1717" s="92"/>
      <c r="F1717" s="92"/>
      <c r="G1717" s="92"/>
      <c r="H1717" s="92"/>
      <c r="I1717" s="92"/>
      <c r="J1717" s="93"/>
      <c r="K1717" s="94"/>
      <c r="L1717" s="94"/>
      <c r="M1717" s="94"/>
      <c r="N1717" s="1"/>
      <c r="O1717" s="25"/>
      <c r="P1717" s="26"/>
      <c r="Q1717" s="1"/>
      <c r="R1717" s="25"/>
    </row>
    <row r="1718" spans="1:18" ht="12.75" customHeight="1" x14ac:dyDescent="0.25">
      <c r="A1718" s="31"/>
      <c r="B1718" s="25"/>
      <c r="C1718" s="92"/>
      <c r="D1718" s="92"/>
      <c r="E1718" s="92"/>
      <c r="F1718" s="92"/>
      <c r="G1718" s="92"/>
      <c r="H1718" s="92"/>
      <c r="I1718" s="92"/>
      <c r="J1718" s="93"/>
      <c r="K1718" s="94"/>
      <c r="L1718" s="94"/>
      <c r="M1718" s="94"/>
      <c r="N1718" s="1"/>
      <c r="O1718" s="25"/>
      <c r="P1718" s="26"/>
      <c r="Q1718" s="1"/>
      <c r="R1718" s="25"/>
    </row>
    <row r="1719" spans="1:18" ht="12.75" customHeight="1" x14ac:dyDescent="0.25">
      <c r="A1719" s="31"/>
      <c r="B1719" s="25"/>
      <c r="C1719" s="92"/>
      <c r="D1719" s="92"/>
      <c r="E1719" s="92"/>
      <c r="F1719" s="92"/>
      <c r="G1719" s="92"/>
      <c r="H1719" s="92"/>
      <c r="I1719" s="92"/>
      <c r="J1719" s="93"/>
      <c r="K1719" s="94"/>
      <c r="L1719" s="94"/>
      <c r="M1719" s="94"/>
      <c r="N1719" s="1"/>
      <c r="O1719" s="25"/>
      <c r="P1719" s="26"/>
      <c r="Q1719" s="1"/>
      <c r="R1719" s="25"/>
    </row>
    <row r="1720" spans="1:18" ht="12.75" customHeight="1" x14ac:dyDescent="0.25">
      <c r="A1720" s="31"/>
      <c r="B1720" s="25"/>
      <c r="C1720" s="92"/>
      <c r="D1720" s="92"/>
      <c r="E1720" s="92"/>
      <c r="F1720" s="92"/>
      <c r="G1720" s="92"/>
      <c r="H1720" s="92"/>
      <c r="I1720" s="92"/>
      <c r="J1720" s="93"/>
      <c r="K1720" s="94"/>
      <c r="L1720" s="94"/>
      <c r="M1720" s="94"/>
      <c r="N1720" s="1"/>
      <c r="O1720" s="25"/>
      <c r="P1720" s="26"/>
      <c r="Q1720" s="1"/>
      <c r="R1720" s="25"/>
    </row>
    <row r="1721" spans="1:18" ht="12.75" customHeight="1" x14ac:dyDescent="0.25">
      <c r="A1721" s="31"/>
      <c r="B1721" s="25"/>
      <c r="C1721" s="92"/>
      <c r="D1721" s="92"/>
      <c r="E1721" s="92"/>
      <c r="F1721" s="92"/>
      <c r="G1721" s="92"/>
      <c r="H1721" s="92"/>
      <c r="I1721" s="92"/>
      <c r="J1721" s="93"/>
      <c r="K1721" s="94"/>
      <c r="L1721" s="94"/>
      <c r="M1721" s="94"/>
      <c r="N1721" s="1"/>
      <c r="O1721" s="25"/>
      <c r="P1721" s="26"/>
      <c r="Q1721" s="1"/>
      <c r="R1721" s="25"/>
    </row>
    <row r="1722" spans="1:18" ht="12.75" customHeight="1" x14ac:dyDescent="0.25">
      <c r="A1722" s="31"/>
      <c r="B1722" s="25"/>
      <c r="C1722" s="92"/>
      <c r="D1722" s="92"/>
      <c r="E1722" s="92"/>
      <c r="F1722" s="92"/>
      <c r="G1722" s="92"/>
      <c r="H1722" s="92"/>
      <c r="I1722" s="92"/>
      <c r="J1722" s="93"/>
      <c r="K1722" s="94"/>
      <c r="L1722" s="94"/>
      <c r="M1722" s="94"/>
      <c r="N1722" s="1"/>
      <c r="O1722" s="25"/>
      <c r="P1722" s="26"/>
      <c r="Q1722" s="1"/>
      <c r="R1722" s="25"/>
    </row>
    <row r="1723" spans="1:18" ht="12.75" customHeight="1" x14ac:dyDescent="0.25">
      <c r="A1723" s="31"/>
      <c r="B1723" s="25"/>
      <c r="C1723" s="92"/>
      <c r="D1723" s="92"/>
      <c r="E1723" s="92"/>
      <c r="F1723" s="92"/>
      <c r="G1723" s="92"/>
      <c r="H1723" s="92"/>
      <c r="I1723" s="92"/>
      <c r="J1723" s="93"/>
      <c r="K1723" s="94"/>
      <c r="L1723" s="94"/>
      <c r="M1723" s="94"/>
      <c r="N1723" s="1"/>
      <c r="O1723" s="25"/>
      <c r="P1723" s="26"/>
      <c r="Q1723" s="1"/>
      <c r="R1723" s="25"/>
    </row>
    <row r="1724" spans="1:18" ht="12.75" customHeight="1" x14ac:dyDescent="0.25">
      <c r="A1724" s="31"/>
      <c r="B1724" s="25"/>
      <c r="C1724" s="92"/>
      <c r="D1724" s="92"/>
      <c r="E1724" s="92"/>
      <c r="F1724" s="92"/>
      <c r="G1724" s="92"/>
      <c r="H1724" s="92"/>
      <c r="I1724" s="92"/>
      <c r="J1724" s="93"/>
      <c r="K1724" s="94"/>
      <c r="L1724" s="94"/>
      <c r="M1724" s="94"/>
      <c r="N1724" s="1"/>
      <c r="O1724" s="25"/>
      <c r="P1724" s="26"/>
      <c r="Q1724" s="1"/>
      <c r="R1724" s="25"/>
    </row>
    <row r="1725" spans="1:18" ht="12.75" customHeight="1" x14ac:dyDescent="0.25">
      <c r="A1725" s="31"/>
      <c r="B1725" s="25"/>
      <c r="C1725" s="92"/>
      <c r="D1725" s="92"/>
      <c r="E1725" s="92"/>
      <c r="F1725" s="92"/>
      <c r="G1725" s="92"/>
      <c r="H1725" s="92"/>
      <c r="I1725" s="92"/>
      <c r="J1725" s="93"/>
      <c r="K1725" s="94"/>
      <c r="L1725" s="94"/>
      <c r="M1725" s="94"/>
      <c r="N1725" s="1"/>
      <c r="O1725" s="25"/>
      <c r="P1725" s="26"/>
      <c r="Q1725" s="1"/>
      <c r="R1725" s="25"/>
    </row>
    <row r="1726" spans="1:18" ht="12.75" customHeight="1" x14ac:dyDescent="0.25">
      <c r="A1726" s="31"/>
      <c r="B1726" s="25"/>
      <c r="C1726" s="92"/>
      <c r="D1726" s="92"/>
      <c r="E1726" s="92"/>
      <c r="F1726" s="92"/>
      <c r="G1726" s="92"/>
      <c r="H1726" s="92"/>
      <c r="I1726" s="92"/>
      <c r="J1726" s="93"/>
      <c r="K1726" s="94"/>
      <c r="L1726" s="94"/>
      <c r="M1726" s="94"/>
      <c r="N1726" s="1"/>
      <c r="O1726" s="25"/>
      <c r="P1726" s="26"/>
      <c r="Q1726" s="1"/>
      <c r="R1726" s="25"/>
    </row>
    <row r="1727" spans="1:18" ht="12.75" customHeight="1" x14ac:dyDescent="0.25">
      <c r="A1727" s="31"/>
      <c r="B1727" s="25"/>
      <c r="C1727" s="92"/>
      <c r="D1727" s="92"/>
      <c r="E1727" s="92"/>
      <c r="F1727" s="92"/>
      <c r="G1727" s="92"/>
      <c r="H1727" s="92"/>
      <c r="I1727" s="92"/>
      <c r="J1727" s="93"/>
      <c r="K1727" s="94"/>
      <c r="L1727" s="94"/>
      <c r="M1727" s="94"/>
      <c r="N1727" s="1"/>
      <c r="O1727" s="25"/>
      <c r="P1727" s="26"/>
      <c r="Q1727" s="1"/>
      <c r="R1727" s="25"/>
    </row>
    <row r="1728" spans="1:18" ht="12.75" customHeight="1" x14ac:dyDescent="0.25">
      <c r="A1728" s="31"/>
      <c r="B1728" s="25"/>
      <c r="C1728" s="92"/>
      <c r="D1728" s="92"/>
      <c r="E1728" s="92"/>
      <c r="F1728" s="92"/>
      <c r="G1728" s="92"/>
      <c r="H1728" s="92"/>
      <c r="I1728" s="92"/>
      <c r="J1728" s="93"/>
      <c r="K1728" s="94"/>
      <c r="L1728" s="94"/>
      <c r="M1728" s="94"/>
      <c r="N1728" s="1"/>
      <c r="O1728" s="25"/>
      <c r="P1728" s="26"/>
      <c r="Q1728" s="1"/>
      <c r="R1728" s="25"/>
    </row>
    <row r="1729" spans="1:18" ht="12.75" customHeight="1" x14ac:dyDescent="0.25">
      <c r="A1729" s="31"/>
      <c r="B1729" s="25"/>
      <c r="C1729" s="92"/>
      <c r="D1729" s="92"/>
      <c r="E1729" s="92"/>
      <c r="F1729" s="92"/>
      <c r="G1729" s="92"/>
      <c r="H1729" s="92"/>
      <c r="I1729" s="92"/>
      <c r="J1729" s="93"/>
      <c r="K1729" s="94"/>
      <c r="L1729" s="94"/>
      <c r="M1729" s="94"/>
      <c r="N1729" s="1"/>
      <c r="O1729" s="25"/>
      <c r="P1729" s="26"/>
      <c r="Q1729" s="1"/>
      <c r="R1729" s="25"/>
    </row>
    <row r="1730" spans="1:18" ht="12.75" customHeight="1" x14ac:dyDescent="0.25">
      <c r="A1730" s="31"/>
      <c r="B1730" s="25"/>
      <c r="C1730" s="92"/>
      <c r="D1730" s="92"/>
      <c r="E1730" s="92"/>
      <c r="F1730" s="92"/>
      <c r="G1730" s="92"/>
      <c r="H1730" s="92"/>
      <c r="I1730" s="92"/>
      <c r="J1730" s="93"/>
      <c r="K1730" s="94"/>
      <c r="L1730" s="94"/>
      <c r="M1730" s="94"/>
      <c r="N1730" s="1"/>
      <c r="O1730" s="25"/>
      <c r="P1730" s="26"/>
      <c r="Q1730" s="1"/>
      <c r="R1730" s="25"/>
    </row>
    <row r="1731" spans="1:18" ht="12.75" customHeight="1" x14ac:dyDescent="0.25">
      <c r="A1731" s="31"/>
      <c r="B1731" s="25"/>
      <c r="C1731" s="92"/>
      <c r="D1731" s="92"/>
      <c r="E1731" s="92"/>
      <c r="F1731" s="92"/>
      <c r="G1731" s="92"/>
      <c r="H1731" s="92"/>
      <c r="I1731" s="92"/>
      <c r="J1731" s="93"/>
      <c r="K1731" s="94"/>
      <c r="L1731" s="94"/>
      <c r="M1731" s="94"/>
      <c r="N1731" s="1"/>
      <c r="O1731" s="25"/>
      <c r="P1731" s="26"/>
      <c r="Q1731" s="1"/>
      <c r="R1731" s="25"/>
    </row>
    <row r="1732" spans="1:18" ht="12.75" customHeight="1" x14ac:dyDescent="0.25">
      <c r="A1732" s="31"/>
      <c r="B1732" s="25"/>
      <c r="C1732" s="92"/>
      <c r="D1732" s="92"/>
      <c r="E1732" s="92"/>
      <c r="F1732" s="92"/>
      <c r="G1732" s="92"/>
      <c r="H1732" s="92"/>
      <c r="I1732" s="92"/>
      <c r="J1732" s="93"/>
      <c r="K1732" s="94"/>
      <c r="L1732" s="94"/>
      <c r="M1732" s="94"/>
      <c r="N1732" s="1"/>
      <c r="O1732" s="25"/>
      <c r="P1732" s="26"/>
      <c r="Q1732" s="1"/>
      <c r="R1732" s="25"/>
    </row>
    <row r="1733" spans="1:18" ht="12.75" customHeight="1" x14ac:dyDescent="0.25">
      <c r="A1733" s="31"/>
      <c r="B1733" s="25"/>
      <c r="C1733" s="92"/>
      <c r="D1733" s="92"/>
      <c r="E1733" s="92"/>
      <c r="F1733" s="92"/>
      <c r="G1733" s="92"/>
      <c r="H1733" s="92"/>
      <c r="I1733" s="92"/>
      <c r="J1733" s="93"/>
      <c r="K1733" s="94"/>
      <c r="L1733" s="94"/>
      <c r="M1733" s="94"/>
      <c r="N1733" s="1"/>
      <c r="O1733" s="25"/>
      <c r="P1733" s="26"/>
      <c r="Q1733" s="1"/>
      <c r="R1733" s="25"/>
    </row>
    <row r="1734" spans="1:18" ht="12.75" customHeight="1" x14ac:dyDescent="0.25">
      <c r="A1734" s="31"/>
      <c r="B1734" s="25"/>
      <c r="C1734" s="92"/>
      <c r="D1734" s="92"/>
      <c r="E1734" s="92"/>
      <c r="F1734" s="92"/>
      <c r="G1734" s="92"/>
      <c r="H1734" s="92"/>
      <c r="I1734" s="92"/>
      <c r="J1734" s="93"/>
      <c r="K1734" s="94"/>
      <c r="L1734" s="94"/>
      <c r="M1734" s="94"/>
      <c r="N1734" s="1"/>
      <c r="O1734" s="25"/>
      <c r="P1734" s="26"/>
      <c r="Q1734" s="1"/>
      <c r="R1734" s="25"/>
    </row>
    <row r="1735" spans="1:18" ht="12.75" customHeight="1" x14ac:dyDescent="0.25">
      <c r="A1735" s="31"/>
      <c r="B1735" s="25"/>
      <c r="C1735" s="92"/>
      <c r="D1735" s="92"/>
      <c r="E1735" s="92"/>
      <c r="F1735" s="92"/>
      <c r="G1735" s="92"/>
      <c r="H1735" s="92"/>
      <c r="I1735" s="92"/>
      <c r="J1735" s="93"/>
      <c r="K1735" s="94"/>
      <c r="L1735" s="94"/>
      <c r="M1735" s="94"/>
      <c r="N1735" s="1"/>
      <c r="O1735" s="25"/>
      <c r="P1735" s="26"/>
      <c r="Q1735" s="1"/>
      <c r="R1735" s="25"/>
    </row>
    <row r="1736" spans="1:18" ht="12.75" customHeight="1" x14ac:dyDescent="0.25">
      <c r="A1736" s="31"/>
      <c r="B1736" s="25"/>
      <c r="C1736" s="92"/>
      <c r="D1736" s="92"/>
      <c r="E1736" s="92"/>
      <c r="F1736" s="92"/>
      <c r="G1736" s="92"/>
      <c r="H1736" s="92"/>
      <c r="I1736" s="92"/>
      <c r="J1736" s="93"/>
      <c r="K1736" s="94"/>
      <c r="L1736" s="94"/>
      <c r="M1736" s="94"/>
      <c r="N1736" s="1"/>
      <c r="O1736" s="25"/>
      <c r="P1736" s="26"/>
      <c r="Q1736" s="1"/>
      <c r="R1736" s="25"/>
    </row>
    <row r="1737" spans="1:18" ht="12.75" customHeight="1" x14ac:dyDescent="0.25">
      <c r="A1737" s="31"/>
      <c r="B1737" s="25"/>
      <c r="C1737" s="92"/>
      <c r="D1737" s="92"/>
      <c r="E1737" s="92"/>
      <c r="F1737" s="92"/>
      <c r="G1737" s="92"/>
      <c r="H1737" s="92"/>
      <c r="I1737" s="92"/>
      <c r="J1737" s="93"/>
      <c r="K1737" s="94"/>
      <c r="L1737" s="94"/>
      <c r="M1737" s="94"/>
      <c r="N1737" s="1"/>
      <c r="O1737" s="25"/>
      <c r="P1737" s="26"/>
      <c r="Q1737" s="1"/>
      <c r="R1737" s="25"/>
    </row>
    <row r="1738" spans="1:18" ht="12.75" customHeight="1" x14ac:dyDescent="0.25">
      <c r="A1738" s="31"/>
      <c r="B1738" s="25"/>
      <c r="C1738" s="92"/>
      <c r="D1738" s="92"/>
      <c r="E1738" s="92"/>
      <c r="F1738" s="92"/>
      <c r="G1738" s="92"/>
      <c r="H1738" s="92"/>
      <c r="I1738" s="92"/>
      <c r="J1738" s="93"/>
      <c r="K1738" s="94"/>
      <c r="L1738" s="94"/>
      <c r="M1738" s="94"/>
      <c r="N1738" s="1"/>
      <c r="O1738" s="25"/>
      <c r="P1738" s="26"/>
      <c r="Q1738" s="1"/>
      <c r="R1738" s="25"/>
    </row>
    <row r="1739" spans="1:18" ht="12.75" customHeight="1" x14ac:dyDescent="0.25">
      <c r="A1739" s="31"/>
      <c r="B1739" s="25"/>
      <c r="C1739" s="92"/>
      <c r="D1739" s="92"/>
      <c r="E1739" s="92"/>
      <c r="F1739" s="92"/>
      <c r="G1739" s="92"/>
      <c r="H1739" s="92"/>
      <c r="I1739" s="92"/>
      <c r="J1739" s="93"/>
      <c r="K1739" s="94"/>
      <c r="L1739" s="94"/>
      <c r="M1739" s="94"/>
      <c r="N1739" s="1"/>
      <c r="O1739" s="25"/>
      <c r="P1739" s="26"/>
      <c r="Q1739" s="1"/>
      <c r="R1739" s="25"/>
    </row>
    <row r="1740" spans="1:18" ht="12.75" customHeight="1" x14ac:dyDescent="0.25">
      <c r="A1740" s="31"/>
      <c r="B1740" s="25"/>
      <c r="C1740" s="92"/>
      <c r="D1740" s="92"/>
      <c r="E1740" s="92"/>
      <c r="F1740" s="92"/>
      <c r="G1740" s="92"/>
      <c r="H1740" s="92"/>
      <c r="I1740" s="92"/>
      <c r="J1740" s="93"/>
      <c r="K1740" s="94"/>
      <c r="L1740" s="94"/>
      <c r="M1740" s="94"/>
      <c r="N1740" s="1"/>
      <c r="O1740" s="25"/>
      <c r="P1740" s="26"/>
      <c r="Q1740" s="1"/>
      <c r="R1740" s="25"/>
    </row>
    <row r="1741" spans="1:18" ht="12.75" customHeight="1" x14ac:dyDescent="0.25">
      <c r="A1741" s="31"/>
      <c r="B1741" s="25"/>
      <c r="C1741" s="92"/>
      <c r="D1741" s="92"/>
      <c r="E1741" s="92"/>
      <c r="F1741" s="92"/>
      <c r="G1741" s="92"/>
      <c r="H1741" s="92"/>
      <c r="I1741" s="92"/>
      <c r="J1741" s="93"/>
      <c r="K1741" s="94"/>
      <c r="L1741" s="94"/>
      <c r="M1741" s="94"/>
      <c r="N1741" s="1"/>
      <c r="O1741" s="25"/>
      <c r="P1741" s="26"/>
      <c r="Q1741" s="1"/>
      <c r="R1741" s="25"/>
    </row>
    <row r="1742" spans="1:18" ht="12.75" customHeight="1" x14ac:dyDescent="0.25">
      <c r="A1742" s="31"/>
      <c r="B1742" s="25"/>
      <c r="C1742" s="92"/>
      <c r="D1742" s="92"/>
      <c r="E1742" s="92"/>
      <c r="F1742" s="92"/>
      <c r="G1742" s="92"/>
      <c r="H1742" s="92"/>
      <c r="I1742" s="92"/>
      <c r="J1742" s="93"/>
      <c r="K1742" s="94"/>
      <c r="L1742" s="94"/>
      <c r="M1742" s="94"/>
      <c r="N1742" s="1"/>
      <c r="O1742" s="25"/>
      <c r="P1742" s="26"/>
      <c r="Q1742" s="1"/>
      <c r="R1742" s="25"/>
    </row>
    <row r="1743" spans="1:18" ht="12.75" customHeight="1" x14ac:dyDescent="0.25">
      <c r="A1743" s="31"/>
      <c r="B1743" s="25"/>
      <c r="C1743" s="92"/>
      <c r="D1743" s="92"/>
      <c r="E1743" s="92"/>
      <c r="F1743" s="92"/>
      <c r="G1743" s="92"/>
      <c r="H1743" s="92"/>
      <c r="I1743" s="92"/>
      <c r="J1743" s="93"/>
      <c r="K1743" s="94"/>
      <c r="L1743" s="94"/>
      <c r="M1743" s="94"/>
      <c r="N1743" s="1"/>
      <c r="O1743" s="25"/>
      <c r="P1743" s="26"/>
      <c r="Q1743" s="1"/>
      <c r="R1743" s="25"/>
    </row>
    <row r="1744" spans="1:18" ht="12.75" customHeight="1" x14ac:dyDescent="0.25">
      <c r="A1744" s="31"/>
      <c r="B1744" s="25"/>
      <c r="C1744" s="92"/>
      <c r="D1744" s="92"/>
      <c r="E1744" s="92"/>
      <c r="F1744" s="92"/>
      <c r="G1744" s="92"/>
      <c r="H1744" s="92"/>
      <c r="I1744" s="92"/>
      <c r="J1744" s="93"/>
      <c r="K1744" s="94"/>
      <c r="L1744" s="94"/>
      <c r="M1744" s="94"/>
      <c r="N1744" s="1"/>
      <c r="O1744" s="25"/>
      <c r="P1744" s="26"/>
      <c r="Q1744" s="1"/>
      <c r="R1744" s="25"/>
    </row>
    <row r="1745" spans="1:18" ht="12.75" customHeight="1" x14ac:dyDescent="0.25">
      <c r="A1745" s="31"/>
      <c r="B1745" s="25"/>
      <c r="C1745" s="92"/>
      <c r="D1745" s="92"/>
      <c r="E1745" s="92"/>
      <c r="F1745" s="92"/>
      <c r="G1745" s="92"/>
      <c r="H1745" s="92"/>
      <c r="I1745" s="92"/>
      <c r="J1745" s="93"/>
      <c r="K1745" s="94"/>
      <c r="L1745" s="94"/>
      <c r="M1745" s="94"/>
      <c r="N1745" s="1"/>
      <c r="O1745" s="25"/>
      <c r="P1745" s="26"/>
      <c r="Q1745" s="1"/>
      <c r="R1745" s="25"/>
    </row>
    <row r="1746" spans="1:18" ht="12.75" customHeight="1" x14ac:dyDescent="0.25">
      <c r="A1746" s="31"/>
      <c r="B1746" s="25"/>
      <c r="C1746" s="92"/>
      <c r="D1746" s="92"/>
      <c r="E1746" s="92"/>
      <c r="F1746" s="92"/>
      <c r="G1746" s="92"/>
      <c r="H1746" s="92"/>
      <c r="I1746" s="92"/>
      <c r="J1746" s="93"/>
      <c r="K1746" s="94"/>
      <c r="L1746" s="94"/>
      <c r="M1746" s="94"/>
      <c r="N1746" s="1"/>
      <c r="O1746" s="25"/>
      <c r="P1746" s="26"/>
      <c r="Q1746" s="1"/>
      <c r="R1746" s="25"/>
    </row>
    <row r="1747" spans="1:18" ht="12.75" customHeight="1" x14ac:dyDescent="0.25">
      <c r="A1747" s="31"/>
      <c r="B1747" s="25"/>
      <c r="C1747" s="92"/>
      <c r="D1747" s="92"/>
      <c r="E1747" s="92"/>
      <c r="F1747" s="92"/>
      <c r="G1747" s="92"/>
      <c r="H1747" s="92"/>
      <c r="I1747" s="92"/>
      <c r="J1747" s="93"/>
      <c r="K1747" s="94"/>
      <c r="L1747" s="94"/>
      <c r="M1747" s="94"/>
      <c r="N1747" s="1"/>
      <c r="O1747" s="25"/>
      <c r="P1747" s="26"/>
      <c r="Q1747" s="1"/>
      <c r="R1747" s="25"/>
    </row>
    <row r="1748" spans="1:18" ht="12.75" customHeight="1" x14ac:dyDescent="0.25">
      <c r="A1748" s="31"/>
      <c r="B1748" s="25"/>
      <c r="C1748" s="92"/>
      <c r="D1748" s="92"/>
      <c r="E1748" s="92"/>
      <c r="F1748" s="92"/>
      <c r="G1748" s="92"/>
      <c r="H1748" s="92"/>
      <c r="I1748" s="92"/>
      <c r="J1748" s="93"/>
      <c r="K1748" s="94"/>
      <c r="L1748" s="94"/>
      <c r="M1748" s="94"/>
      <c r="N1748" s="1"/>
      <c r="O1748" s="25"/>
      <c r="P1748" s="26"/>
      <c r="Q1748" s="1"/>
      <c r="R1748" s="25"/>
    </row>
    <row r="1749" spans="1:18" ht="12.75" customHeight="1" x14ac:dyDescent="0.25">
      <c r="A1749" s="31"/>
      <c r="B1749" s="25"/>
      <c r="C1749" s="92"/>
      <c r="D1749" s="92"/>
      <c r="E1749" s="92"/>
      <c r="F1749" s="92"/>
      <c r="G1749" s="92"/>
      <c r="H1749" s="92"/>
      <c r="I1749" s="92"/>
      <c r="J1749" s="93"/>
      <c r="K1749" s="94"/>
      <c r="L1749" s="94"/>
      <c r="M1749" s="94"/>
      <c r="N1749" s="1"/>
      <c r="O1749" s="25"/>
      <c r="P1749" s="26"/>
      <c r="Q1749" s="1"/>
      <c r="R1749" s="25"/>
    </row>
    <row r="1750" spans="1:18" ht="12.75" customHeight="1" x14ac:dyDescent="0.25">
      <c r="A1750" s="31"/>
      <c r="B1750" s="25"/>
      <c r="C1750" s="92"/>
      <c r="D1750" s="92"/>
      <c r="E1750" s="92"/>
      <c r="F1750" s="92"/>
      <c r="G1750" s="92"/>
      <c r="H1750" s="92"/>
      <c r="I1750" s="92"/>
      <c r="J1750" s="93"/>
      <c r="K1750" s="94"/>
      <c r="L1750" s="94"/>
      <c r="M1750" s="94"/>
      <c r="N1750" s="1"/>
      <c r="O1750" s="25"/>
      <c r="P1750" s="26"/>
      <c r="Q1750" s="1"/>
      <c r="R1750" s="25"/>
    </row>
    <row r="1751" spans="1:18" ht="12.75" customHeight="1" x14ac:dyDescent="0.25">
      <c r="A1751" s="31"/>
      <c r="B1751" s="25"/>
      <c r="C1751" s="92"/>
      <c r="D1751" s="92"/>
      <c r="E1751" s="92"/>
      <c r="F1751" s="92"/>
      <c r="G1751" s="92"/>
      <c r="H1751" s="92"/>
      <c r="I1751" s="92"/>
      <c r="J1751" s="93"/>
      <c r="K1751" s="94"/>
      <c r="L1751" s="94"/>
      <c r="M1751" s="94"/>
      <c r="N1751" s="1"/>
      <c r="O1751" s="25"/>
      <c r="P1751" s="26"/>
      <c r="Q1751" s="1"/>
      <c r="R1751" s="25"/>
    </row>
    <row r="1752" spans="1:18" ht="12.75" customHeight="1" x14ac:dyDescent="0.25">
      <c r="A1752" s="31"/>
      <c r="B1752" s="25"/>
      <c r="C1752" s="92"/>
      <c r="D1752" s="92"/>
      <c r="E1752" s="92"/>
      <c r="F1752" s="92"/>
      <c r="G1752" s="92"/>
      <c r="H1752" s="92"/>
      <c r="I1752" s="92"/>
      <c r="J1752" s="93"/>
      <c r="K1752" s="94"/>
      <c r="L1752" s="94"/>
      <c r="M1752" s="94"/>
      <c r="N1752" s="1"/>
      <c r="O1752" s="25"/>
      <c r="P1752" s="26"/>
      <c r="Q1752" s="1"/>
      <c r="R1752" s="25"/>
    </row>
    <row r="1753" spans="1:18" ht="12.75" customHeight="1" x14ac:dyDescent="0.25">
      <c r="A1753" s="31"/>
      <c r="B1753" s="25"/>
      <c r="C1753" s="92"/>
      <c r="D1753" s="92"/>
      <c r="E1753" s="92"/>
      <c r="F1753" s="92"/>
      <c r="G1753" s="92"/>
      <c r="H1753" s="92"/>
      <c r="I1753" s="92"/>
      <c r="J1753" s="93"/>
      <c r="K1753" s="94"/>
      <c r="L1753" s="94"/>
      <c r="M1753" s="94"/>
      <c r="N1753" s="1"/>
      <c r="O1753" s="25"/>
      <c r="P1753" s="26"/>
      <c r="Q1753" s="1"/>
      <c r="R1753" s="25"/>
    </row>
    <row r="1754" spans="1:18" ht="12.75" customHeight="1" x14ac:dyDescent="0.25">
      <c r="A1754" s="31"/>
      <c r="B1754" s="25"/>
      <c r="C1754" s="92"/>
      <c r="D1754" s="92"/>
      <c r="E1754" s="92"/>
      <c r="F1754" s="92"/>
      <c r="G1754" s="92"/>
      <c r="H1754" s="92"/>
      <c r="I1754" s="92"/>
      <c r="J1754" s="93"/>
      <c r="K1754" s="94"/>
      <c r="L1754" s="94"/>
      <c r="M1754" s="94"/>
      <c r="N1754" s="1"/>
      <c r="O1754" s="25"/>
      <c r="P1754" s="26"/>
      <c r="Q1754" s="1"/>
      <c r="R1754" s="25"/>
    </row>
    <row r="1755" spans="1:18" ht="12.75" customHeight="1" x14ac:dyDescent="0.25">
      <c r="A1755" s="31"/>
      <c r="B1755" s="25"/>
      <c r="C1755" s="92"/>
      <c r="D1755" s="92"/>
      <c r="E1755" s="92"/>
      <c r="F1755" s="92"/>
      <c r="G1755" s="92"/>
      <c r="H1755" s="92"/>
      <c r="I1755" s="92"/>
      <c r="J1755" s="93"/>
      <c r="K1755" s="94"/>
      <c r="L1755" s="94"/>
      <c r="M1755" s="94"/>
      <c r="N1755" s="1"/>
      <c r="O1755" s="25"/>
      <c r="P1755" s="26"/>
      <c r="Q1755" s="1"/>
      <c r="R1755" s="25"/>
    </row>
    <row r="1756" spans="1:18" ht="12.75" customHeight="1" x14ac:dyDescent="0.25">
      <c r="A1756" s="31"/>
      <c r="B1756" s="25"/>
      <c r="C1756" s="92"/>
      <c r="D1756" s="92"/>
      <c r="E1756" s="92"/>
      <c r="F1756" s="92"/>
      <c r="G1756" s="92"/>
      <c r="H1756" s="92"/>
      <c r="I1756" s="92"/>
      <c r="J1756" s="93"/>
      <c r="K1756" s="94"/>
      <c r="L1756" s="94"/>
      <c r="M1756" s="94"/>
      <c r="N1756" s="1"/>
      <c r="O1756" s="25"/>
      <c r="P1756" s="26"/>
      <c r="Q1756" s="1"/>
      <c r="R1756" s="25"/>
    </row>
    <row r="1757" spans="1:18" ht="12.75" customHeight="1" x14ac:dyDescent="0.25">
      <c r="A1757" s="31"/>
      <c r="B1757" s="25"/>
      <c r="C1757" s="92"/>
      <c r="D1757" s="92"/>
      <c r="E1757" s="92"/>
      <c r="F1757" s="92"/>
      <c r="G1757" s="92"/>
      <c r="H1757" s="92"/>
      <c r="I1757" s="92"/>
      <c r="J1757" s="93"/>
      <c r="K1757" s="94"/>
      <c r="L1757" s="94"/>
      <c r="M1757" s="94"/>
      <c r="N1757" s="1"/>
      <c r="O1757" s="25"/>
      <c r="P1757" s="26"/>
      <c r="Q1757" s="1"/>
      <c r="R1757" s="25"/>
    </row>
    <row r="1758" spans="1:18" ht="12.75" customHeight="1" x14ac:dyDescent="0.25">
      <c r="A1758" s="31"/>
      <c r="B1758" s="25"/>
      <c r="C1758" s="92"/>
      <c r="D1758" s="92"/>
      <c r="E1758" s="92"/>
      <c r="F1758" s="92"/>
      <c r="G1758" s="92"/>
      <c r="H1758" s="92"/>
      <c r="I1758" s="92"/>
      <c r="J1758" s="93"/>
      <c r="K1758" s="94"/>
      <c r="L1758" s="94"/>
      <c r="M1758" s="94"/>
      <c r="N1758" s="1"/>
      <c r="O1758" s="25"/>
      <c r="P1758" s="26"/>
      <c r="Q1758" s="1"/>
      <c r="R1758" s="25"/>
    </row>
    <row r="1759" spans="1:18" ht="12.75" customHeight="1" x14ac:dyDescent="0.25">
      <c r="A1759" s="31"/>
      <c r="B1759" s="25"/>
      <c r="C1759" s="92"/>
      <c r="D1759" s="92"/>
      <c r="E1759" s="92"/>
      <c r="F1759" s="92"/>
      <c r="G1759" s="92"/>
      <c r="H1759" s="92"/>
      <c r="I1759" s="92"/>
      <c r="J1759" s="93"/>
      <c r="K1759" s="94"/>
      <c r="L1759" s="94"/>
      <c r="M1759" s="94"/>
      <c r="N1759" s="1"/>
      <c r="O1759" s="25"/>
      <c r="P1759" s="26"/>
      <c r="Q1759" s="1"/>
      <c r="R1759" s="25"/>
    </row>
    <row r="1760" spans="1:18" ht="12.75" customHeight="1" x14ac:dyDescent="0.25">
      <c r="A1760" s="31"/>
      <c r="B1760" s="25"/>
      <c r="C1760" s="92"/>
      <c r="D1760" s="92"/>
      <c r="E1760" s="92"/>
      <c r="F1760" s="92"/>
      <c r="G1760" s="92"/>
      <c r="H1760" s="92"/>
      <c r="I1760" s="92"/>
      <c r="J1760" s="93"/>
      <c r="K1760" s="94"/>
      <c r="L1760" s="94"/>
      <c r="M1760" s="94"/>
      <c r="N1760" s="1"/>
      <c r="O1760" s="25"/>
      <c r="P1760" s="26"/>
      <c r="Q1760" s="1"/>
      <c r="R1760" s="25"/>
    </row>
    <row r="1761" spans="1:18" ht="12.75" customHeight="1" x14ac:dyDescent="0.25">
      <c r="A1761" s="31"/>
      <c r="B1761" s="25"/>
      <c r="C1761" s="92"/>
      <c r="D1761" s="92"/>
      <c r="E1761" s="92"/>
      <c r="F1761" s="92"/>
      <c r="G1761" s="92"/>
      <c r="H1761" s="92"/>
      <c r="I1761" s="92"/>
      <c r="J1761" s="93"/>
      <c r="K1761" s="94"/>
      <c r="L1761" s="94"/>
      <c r="M1761" s="94"/>
      <c r="N1761" s="1"/>
      <c r="O1761" s="25"/>
      <c r="P1761" s="26"/>
      <c r="Q1761" s="1"/>
      <c r="R1761" s="25"/>
    </row>
    <row r="1762" spans="1:18" ht="12.75" customHeight="1" x14ac:dyDescent="0.25">
      <c r="A1762" s="31"/>
      <c r="B1762" s="25"/>
      <c r="C1762" s="92"/>
      <c r="D1762" s="92"/>
      <c r="E1762" s="92"/>
      <c r="F1762" s="92"/>
      <c r="G1762" s="92"/>
      <c r="H1762" s="92"/>
      <c r="I1762" s="92"/>
      <c r="J1762" s="93"/>
      <c r="K1762" s="94"/>
      <c r="L1762" s="94"/>
      <c r="M1762" s="94"/>
      <c r="N1762" s="1"/>
      <c r="O1762" s="25"/>
      <c r="P1762" s="26"/>
      <c r="Q1762" s="1"/>
      <c r="R1762" s="25"/>
    </row>
    <row r="1763" spans="1:18" ht="12.75" customHeight="1" x14ac:dyDescent="0.25">
      <c r="A1763" s="31"/>
      <c r="B1763" s="25"/>
      <c r="C1763" s="92"/>
      <c r="D1763" s="92"/>
      <c r="E1763" s="92"/>
      <c r="F1763" s="92"/>
      <c r="G1763" s="92"/>
      <c r="H1763" s="92"/>
      <c r="I1763" s="92"/>
      <c r="J1763" s="93"/>
      <c r="K1763" s="94"/>
      <c r="L1763" s="94"/>
      <c r="M1763" s="94"/>
      <c r="N1763" s="1"/>
      <c r="O1763" s="25"/>
      <c r="P1763" s="26"/>
      <c r="Q1763" s="1"/>
      <c r="R1763" s="25"/>
    </row>
    <row r="1764" spans="1:18" ht="12.75" customHeight="1" x14ac:dyDescent="0.25">
      <c r="A1764" s="31"/>
      <c r="B1764" s="25"/>
      <c r="C1764" s="92"/>
      <c r="D1764" s="92"/>
      <c r="E1764" s="92"/>
      <c r="F1764" s="92"/>
      <c r="G1764" s="92"/>
      <c r="H1764" s="92"/>
      <c r="I1764" s="92"/>
      <c r="J1764" s="93"/>
      <c r="K1764" s="94"/>
      <c r="L1764" s="94"/>
      <c r="M1764" s="94"/>
      <c r="N1764" s="1"/>
      <c r="O1764" s="25"/>
      <c r="P1764" s="26"/>
      <c r="Q1764" s="1"/>
      <c r="R1764" s="25"/>
    </row>
    <row r="1765" spans="1:18" ht="12.75" customHeight="1" x14ac:dyDescent="0.25">
      <c r="A1765" s="31"/>
      <c r="B1765" s="25"/>
      <c r="C1765" s="92"/>
      <c r="D1765" s="92"/>
      <c r="E1765" s="92"/>
      <c r="F1765" s="92"/>
      <c r="G1765" s="92"/>
      <c r="H1765" s="92"/>
      <c r="I1765" s="92"/>
      <c r="J1765" s="93"/>
      <c r="K1765" s="94"/>
      <c r="L1765" s="94"/>
      <c r="M1765" s="94"/>
      <c r="N1765" s="1"/>
      <c r="O1765" s="25"/>
      <c r="P1765" s="26"/>
      <c r="Q1765" s="1"/>
      <c r="R1765" s="25"/>
    </row>
    <row r="1766" spans="1:18" ht="12.75" customHeight="1" x14ac:dyDescent="0.25">
      <c r="A1766" s="31"/>
      <c r="B1766" s="25"/>
      <c r="C1766" s="92"/>
      <c r="D1766" s="92"/>
      <c r="E1766" s="92"/>
      <c r="F1766" s="92"/>
      <c r="G1766" s="92"/>
      <c r="H1766" s="92"/>
      <c r="I1766" s="92"/>
      <c r="J1766" s="93"/>
      <c r="K1766" s="94"/>
      <c r="L1766" s="94"/>
      <c r="M1766" s="94"/>
      <c r="N1766" s="1"/>
      <c r="O1766" s="25"/>
      <c r="P1766" s="26"/>
      <c r="Q1766" s="1"/>
      <c r="R1766" s="25"/>
    </row>
    <row r="1767" spans="1:18" ht="12.75" customHeight="1" x14ac:dyDescent="0.25">
      <c r="A1767" s="31"/>
      <c r="B1767" s="25"/>
      <c r="C1767" s="92"/>
      <c r="D1767" s="92"/>
      <c r="E1767" s="92"/>
      <c r="F1767" s="92"/>
      <c r="G1767" s="92"/>
      <c r="H1767" s="92"/>
      <c r="I1767" s="92"/>
      <c r="J1767" s="93"/>
      <c r="K1767" s="94"/>
      <c r="L1767" s="94"/>
      <c r="M1767" s="94"/>
      <c r="N1767" s="1"/>
      <c r="O1767" s="25"/>
      <c r="P1767" s="26"/>
      <c r="Q1767" s="1"/>
      <c r="R1767" s="25"/>
    </row>
    <row r="1768" spans="1:18" ht="12.75" customHeight="1" x14ac:dyDescent="0.25">
      <c r="A1768" s="31"/>
      <c r="B1768" s="25"/>
      <c r="C1768" s="92"/>
      <c r="D1768" s="92"/>
      <c r="E1768" s="92"/>
      <c r="F1768" s="92"/>
      <c r="G1768" s="92"/>
      <c r="H1768" s="92"/>
      <c r="I1768" s="92"/>
      <c r="J1768" s="93"/>
      <c r="K1768" s="94"/>
      <c r="L1768" s="94"/>
      <c r="M1768" s="94"/>
      <c r="N1768" s="1"/>
      <c r="O1768" s="25"/>
      <c r="P1768" s="26"/>
      <c r="Q1768" s="1"/>
      <c r="R1768" s="25"/>
    </row>
    <row r="1769" spans="1:18" ht="12.75" customHeight="1" x14ac:dyDescent="0.25">
      <c r="A1769" s="31"/>
      <c r="B1769" s="25"/>
      <c r="C1769" s="92"/>
      <c r="D1769" s="92"/>
      <c r="E1769" s="92"/>
      <c r="F1769" s="92"/>
      <c r="G1769" s="92"/>
      <c r="H1769" s="92"/>
      <c r="I1769" s="92"/>
      <c r="J1769" s="93"/>
      <c r="K1769" s="94"/>
      <c r="L1769" s="94"/>
      <c r="M1769" s="94"/>
      <c r="N1769" s="1"/>
      <c r="O1769" s="25"/>
      <c r="P1769" s="26"/>
      <c r="Q1769" s="1"/>
      <c r="R1769" s="25"/>
    </row>
    <row r="1770" spans="1:18" ht="12.75" customHeight="1" x14ac:dyDescent="0.25">
      <c r="A1770" s="31"/>
      <c r="B1770" s="25"/>
      <c r="C1770" s="92"/>
      <c r="D1770" s="92"/>
      <c r="E1770" s="92"/>
      <c r="F1770" s="92"/>
      <c r="G1770" s="92"/>
      <c r="H1770" s="92"/>
      <c r="I1770" s="92"/>
      <c r="J1770" s="93"/>
      <c r="K1770" s="94"/>
      <c r="L1770" s="94"/>
      <c r="M1770" s="94"/>
      <c r="N1770" s="1"/>
      <c r="O1770" s="25"/>
      <c r="P1770" s="26"/>
      <c r="Q1770" s="1"/>
      <c r="R1770" s="25"/>
    </row>
    <row r="1771" spans="1:18" ht="12.75" customHeight="1" x14ac:dyDescent="0.25">
      <c r="A1771" s="31"/>
      <c r="B1771" s="25"/>
      <c r="C1771" s="92"/>
      <c r="D1771" s="92"/>
      <c r="E1771" s="92"/>
      <c r="F1771" s="92"/>
      <c r="G1771" s="92"/>
      <c r="H1771" s="92"/>
      <c r="I1771" s="92"/>
      <c r="J1771" s="93"/>
      <c r="K1771" s="94"/>
      <c r="L1771" s="94"/>
      <c r="M1771" s="94"/>
      <c r="N1771" s="1"/>
      <c r="O1771" s="25"/>
      <c r="P1771" s="26"/>
      <c r="Q1771" s="1"/>
      <c r="R1771" s="25"/>
    </row>
    <row r="1772" spans="1:18" ht="12.75" customHeight="1" x14ac:dyDescent="0.25">
      <c r="A1772" s="31"/>
      <c r="B1772" s="25"/>
      <c r="C1772" s="92"/>
      <c r="D1772" s="92"/>
      <c r="E1772" s="92"/>
      <c r="F1772" s="92"/>
      <c r="G1772" s="92"/>
      <c r="H1772" s="92"/>
      <c r="I1772" s="92"/>
      <c r="J1772" s="93"/>
      <c r="K1772" s="94"/>
      <c r="L1772" s="94"/>
      <c r="M1772" s="94"/>
      <c r="N1772" s="1"/>
      <c r="O1772" s="25"/>
      <c r="P1772" s="26"/>
      <c r="Q1772" s="1"/>
      <c r="R1772" s="25"/>
    </row>
    <row r="1773" spans="1:18" ht="12.75" customHeight="1" x14ac:dyDescent="0.25">
      <c r="A1773" s="31"/>
      <c r="B1773" s="25"/>
      <c r="C1773" s="92"/>
      <c r="D1773" s="92"/>
      <c r="E1773" s="92"/>
      <c r="F1773" s="92"/>
      <c r="G1773" s="92"/>
      <c r="H1773" s="92"/>
      <c r="I1773" s="92"/>
      <c r="J1773" s="93"/>
      <c r="K1773" s="94"/>
      <c r="L1773" s="94"/>
      <c r="M1773" s="94"/>
      <c r="N1773" s="1"/>
      <c r="O1773" s="25"/>
      <c r="P1773" s="26"/>
      <c r="Q1773" s="1"/>
      <c r="R1773" s="25"/>
    </row>
    <row r="1774" spans="1:18" ht="12.75" customHeight="1" x14ac:dyDescent="0.25">
      <c r="A1774" s="31"/>
      <c r="B1774" s="25"/>
      <c r="C1774" s="92"/>
      <c r="D1774" s="92"/>
      <c r="E1774" s="92"/>
      <c r="F1774" s="92"/>
      <c r="G1774" s="92"/>
      <c r="H1774" s="92"/>
      <c r="I1774" s="92"/>
      <c r="J1774" s="93"/>
      <c r="K1774" s="94"/>
      <c r="L1774" s="94"/>
      <c r="M1774" s="94"/>
      <c r="N1774" s="1"/>
      <c r="O1774" s="25"/>
      <c r="P1774" s="26"/>
      <c r="Q1774" s="1"/>
      <c r="R1774" s="25"/>
    </row>
    <row r="1775" spans="1:18" ht="12.75" customHeight="1" x14ac:dyDescent="0.25">
      <c r="A1775" s="31"/>
      <c r="B1775" s="25"/>
      <c r="C1775" s="92"/>
      <c r="D1775" s="92"/>
      <c r="E1775" s="92"/>
      <c r="F1775" s="92"/>
      <c r="G1775" s="92"/>
      <c r="H1775" s="92"/>
      <c r="I1775" s="92"/>
      <c r="J1775" s="93"/>
      <c r="K1775" s="94"/>
      <c r="L1775" s="94"/>
      <c r="M1775" s="94"/>
      <c r="N1775" s="1"/>
      <c r="O1775" s="25"/>
      <c r="P1775" s="26"/>
      <c r="Q1775" s="1"/>
      <c r="R1775" s="25"/>
    </row>
    <row r="1776" spans="1:18" ht="12.75" customHeight="1" x14ac:dyDescent="0.25">
      <c r="A1776" s="31"/>
      <c r="B1776" s="25"/>
      <c r="C1776" s="92"/>
      <c r="D1776" s="92"/>
      <c r="E1776" s="92"/>
      <c r="F1776" s="92"/>
      <c r="G1776" s="92"/>
      <c r="H1776" s="92"/>
      <c r="I1776" s="92"/>
      <c r="J1776" s="93"/>
      <c r="K1776" s="94"/>
      <c r="L1776" s="94"/>
      <c r="M1776" s="94"/>
      <c r="N1776" s="1"/>
      <c r="O1776" s="25"/>
      <c r="P1776" s="26"/>
      <c r="Q1776" s="1"/>
      <c r="R1776" s="25"/>
    </row>
    <row r="1777" spans="1:18" ht="12.75" customHeight="1" x14ac:dyDescent="0.25">
      <c r="A1777" s="31"/>
      <c r="B1777" s="25"/>
      <c r="C1777" s="92"/>
      <c r="D1777" s="92"/>
      <c r="E1777" s="92"/>
      <c r="F1777" s="92"/>
      <c r="G1777" s="92"/>
      <c r="H1777" s="92"/>
      <c r="I1777" s="92"/>
      <c r="J1777" s="93"/>
      <c r="K1777" s="94"/>
      <c r="L1777" s="94"/>
      <c r="M1777" s="94"/>
      <c r="N1777" s="1"/>
      <c r="O1777" s="25"/>
      <c r="P1777" s="26"/>
      <c r="Q1777" s="1"/>
      <c r="R1777" s="25"/>
    </row>
    <row r="1778" spans="1:18" ht="12.75" customHeight="1" x14ac:dyDescent="0.25">
      <c r="A1778" s="31"/>
      <c r="B1778" s="25"/>
      <c r="C1778" s="92"/>
      <c r="D1778" s="92"/>
      <c r="E1778" s="92"/>
      <c r="F1778" s="92"/>
      <c r="G1778" s="92"/>
      <c r="H1778" s="92"/>
      <c r="I1778" s="92"/>
      <c r="J1778" s="93"/>
      <c r="K1778" s="94"/>
      <c r="L1778" s="94"/>
      <c r="M1778" s="94"/>
      <c r="N1778" s="1"/>
      <c r="O1778" s="25"/>
      <c r="P1778" s="26"/>
      <c r="Q1778" s="1"/>
      <c r="R1778" s="25"/>
    </row>
    <row r="1779" spans="1:18" ht="12.75" customHeight="1" x14ac:dyDescent="0.25">
      <c r="A1779" s="31"/>
      <c r="B1779" s="25"/>
      <c r="C1779" s="92"/>
      <c r="D1779" s="92"/>
      <c r="E1779" s="92"/>
      <c r="F1779" s="92"/>
      <c r="G1779" s="92"/>
      <c r="H1779" s="92"/>
      <c r="I1779" s="92"/>
      <c r="J1779" s="93"/>
      <c r="K1779" s="94"/>
      <c r="L1779" s="94"/>
      <c r="M1779" s="94"/>
      <c r="N1779" s="1"/>
      <c r="O1779" s="25"/>
      <c r="P1779" s="26"/>
      <c r="Q1779" s="1"/>
      <c r="R1779" s="25"/>
    </row>
    <row r="1780" spans="1:18" ht="12.75" customHeight="1" x14ac:dyDescent="0.25">
      <c r="A1780" s="31"/>
      <c r="B1780" s="25"/>
      <c r="C1780" s="92"/>
      <c r="D1780" s="92"/>
      <c r="E1780" s="92"/>
      <c r="F1780" s="92"/>
      <c r="G1780" s="92"/>
      <c r="H1780" s="92"/>
      <c r="I1780" s="92"/>
      <c r="J1780" s="93"/>
      <c r="K1780" s="94"/>
      <c r="L1780" s="94"/>
      <c r="M1780" s="94"/>
      <c r="N1780" s="1"/>
      <c r="O1780" s="25"/>
      <c r="P1780" s="26"/>
      <c r="Q1780" s="1"/>
      <c r="R1780" s="25"/>
    </row>
    <row r="1781" spans="1:18" ht="12.75" customHeight="1" x14ac:dyDescent="0.25">
      <c r="A1781" s="31"/>
      <c r="B1781" s="25"/>
      <c r="C1781" s="92"/>
      <c r="D1781" s="92"/>
      <c r="E1781" s="92"/>
      <c r="F1781" s="92"/>
      <c r="G1781" s="92"/>
      <c r="H1781" s="92"/>
      <c r="I1781" s="92"/>
      <c r="J1781" s="93"/>
      <c r="K1781" s="94"/>
      <c r="L1781" s="94"/>
      <c r="M1781" s="94"/>
      <c r="N1781" s="1"/>
      <c r="O1781" s="25"/>
      <c r="P1781" s="26"/>
      <c r="Q1781" s="1"/>
      <c r="R1781" s="25"/>
    </row>
    <row r="1782" spans="1:18" ht="12.75" customHeight="1" x14ac:dyDescent="0.25">
      <c r="A1782" s="31"/>
      <c r="B1782" s="25"/>
      <c r="C1782" s="92"/>
      <c r="D1782" s="92"/>
      <c r="E1782" s="92"/>
      <c r="F1782" s="92"/>
      <c r="G1782" s="92"/>
      <c r="H1782" s="92"/>
      <c r="I1782" s="92"/>
      <c r="J1782" s="93"/>
      <c r="K1782" s="94"/>
      <c r="L1782" s="94"/>
      <c r="M1782" s="94"/>
      <c r="N1782" s="1"/>
      <c r="O1782" s="25"/>
      <c r="P1782" s="26"/>
      <c r="Q1782" s="1"/>
      <c r="R1782" s="25"/>
    </row>
    <row r="1783" spans="1:18" ht="12.75" customHeight="1" x14ac:dyDescent="0.25">
      <c r="A1783" s="31"/>
      <c r="B1783" s="25"/>
      <c r="C1783" s="92"/>
      <c r="D1783" s="92"/>
      <c r="E1783" s="92"/>
      <c r="F1783" s="92"/>
      <c r="G1783" s="92"/>
      <c r="H1783" s="92"/>
      <c r="I1783" s="92"/>
      <c r="J1783" s="93"/>
      <c r="K1783" s="94"/>
      <c r="L1783" s="94"/>
      <c r="M1783" s="94"/>
      <c r="N1783" s="1"/>
      <c r="O1783" s="25"/>
      <c r="P1783" s="26"/>
      <c r="Q1783" s="1"/>
      <c r="R1783" s="25"/>
    </row>
    <row r="1784" spans="1:18" ht="12.75" customHeight="1" x14ac:dyDescent="0.25">
      <c r="A1784" s="31"/>
      <c r="B1784" s="25"/>
      <c r="C1784" s="92"/>
      <c r="D1784" s="92"/>
      <c r="E1784" s="92"/>
      <c r="F1784" s="92"/>
      <c r="G1784" s="92"/>
      <c r="H1784" s="92"/>
      <c r="I1784" s="92"/>
      <c r="J1784" s="93"/>
      <c r="K1784" s="94"/>
      <c r="L1784" s="94"/>
      <c r="M1784" s="94"/>
      <c r="N1784" s="1"/>
      <c r="O1784" s="25"/>
      <c r="P1784" s="26"/>
      <c r="Q1784" s="1"/>
      <c r="R1784" s="25"/>
    </row>
    <row r="1785" spans="1:18" ht="12.75" customHeight="1" x14ac:dyDescent="0.25">
      <c r="A1785" s="31"/>
      <c r="B1785" s="25"/>
      <c r="C1785" s="92"/>
      <c r="D1785" s="92"/>
      <c r="E1785" s="92"/>
      <c r="F1785" s="92"/>
      <c r="G1785" s="92"/>
      <c r="H1785" s="92"/>
      <c r="I1785" s="92"/>
      <c r="J1785" s="93"/>
      <c r="K1785" s="94"/>
      <c r="L1785" s="94"/>
      <c r="M1785" s="94"/>
      <c r="N1785" s="1"/>
      <c r="O1785" s="25"/>
      <c r="P1785" s="26"/>
      <c r="Q1785" s="1"/>
      <c r="R1785" s="25"/>
    </row>
    <row r="1786" spans="1:18" ht="12.75" customHeight="1" x14ac:dyDescent="0.25">
      <c r="A1786" s="31"/>
      <c r="B1786" s="25"/>
      <c r="C1786" s="92"/>
      <c r="D1786" s="92"/>
      <c r="E1786" s="92"/>
      <c r="F1786" s="92"/>
      <c r="G1786" s="92"/>
      <c r="H1786" s="92"/>
      <c r="I1786" s="92"/>
      <c r="J1786" s="93"/>
      <c r="K1786" s="94"/>
      <c r="L1786" s="94"/>
      <c r="M1786" s="94"/>
      <c r="N1786" s="1"/>
      <c r="O1786" s="25"/>
      <c r="P1786" s="26"/>
      <c r="Q1786" s="1"/>
      <c r="R1786" s="25"/>
    </row>
    <row r="1787" spans="1:18" ht="12.75" customHeight="1" x14ac:dyDescent="0.25">
      <c r="A1787" s="31"/>
      <c r="B1787" s="25"/>
      <c r="C1787" s="92"/>
      <c r="D1787" s="92"/>
      <c r="E1787" s="92"/>
      <c r="F1787" s="92"/>
      <c r="G1787" s="92"/>
      <c r="H1787" s="92"/>
      <c r="I1787" s="92"/>
      <c r="J1787" s="93"/>
      <c r="K1787" s="94"/>
      <c r="L1787" s="94"/>
      <c r="M1787" s="94"/>
      <c r="N1787" s="1"/>
      <c r="O1787" s="25"/>
      <c r="P1787" s="26"/>
      <c r="Q1787" s="1"/>
      <c r="R1787" s="25"/>
    </row>
    <row r="1788" spans="1:18" ht="12.75" customHeight="1" x14ac:dyDescent="0.25">
      <c r="A1788" s="31"/>
      <c r="B1788" s="25"/>
      <c r="C1788" s="92"/>
      <c r="D1788" s="92"/>
      <c r="E1788" s="92"/>
      <c r="F1788" s="92"/>
      <c r="G1788" s="92"/>
      <c r="H1788" s="92"/>
      <c r="I1788" s="92"/>
      <c r="J1788" s="93"/>
      <c r="K1788" s="94"/>
      <c r="L1788" s="94"/>
      <c r="M1788" s="94"/>
      <c r="N1788" s="1"/>
      <c r="O1788" s="25"/>
      <c r="P1788" s="26"/>
      <c r="Q1788" s="1"/>
      <c r="R1788" s="25"/>
    </row>
    <row r="1789" spans="1:18" ht="12.75" customHeight="1" x14ac:dyDescent="0.25">
      <c r="A1789" s="31"/>
      <c r="B1789" s="25"/>
      <c r="C1789" s="92"/>
      <c r="D1789" s="92"/>
      <c r="E1789" s="92"/>
      <c r="F1789" s="92"/>
      <c r="G1789" s="92"/>
      <c r="H1789" s="92"/>
      <c r="I1789" s="92"/>
      <c r="J1789" s="93"/>
      <c r="K1789" s="94"/>
      <c r="L1789" s="94"/>
      <c r="M1789" s="94"/>
      <c r="N1789" s="1"/>
      <c r="O1789" s="25"/>
      <c r="P1789" s="26"/>
      <c r="Q1789" s="1"/>
      <c r="R1789" s="25"/>
    </row>
    <row r="1790" spans="1:18" ht="12.75" customHeight="1" x14ac:dyDescent="0.25">
      <c r="A1790" s="31"/>
      <c r="B1790" s="25"/>
      <c r="C1790" s="92"/>
      <c r="D1790" s="92"/>
      <c r="E1790" s="92"/>
      <c r="F1790" s="92"/>
      <c r="G1790" s="92"/>
      <c r="H1790" s="92"/>
      <c r="I1790" s="92"/>
      <c r="J1790" s="93"/>
      <c r="K1790" s="94"/>
      <c r="L1790" s="94"/>
      <c r="M1790" s="94"/>
      <c r="N1790" s="1"/>
      <c r="O1790" s="25"/>
      <c r="P1790" s="26"/>
      <c r="Q1790" s="1"/>
      <c r="R1790" s="25"/>
    </row>
    <row r="1791" spans="1:18" ht="12.75" customHeight="1" x14ac:dyDescent="0.25">
      <c r="A1791" s="31"/>
      <c r="B1791" s="25"/>
      <c r="C1791" s="92"/>
      <c r="D1791" s="92"/>
      <c r="E1791" s="92"/>
      <c r="F1791" s="92"/>
      <c r="G1791" s="92"/>
      <c r="H1791" s="92"/>
      <c r="I1791" s="92"/>
      <c r="J1791" s="93"/>
      <c r="K1791" s="94"/>
      <c r="L1791" s="94"/>
      <c r="M1791" s="94"/>
      <c r="N1791" s="1"/>
      <c r="O1791" s="25"/>
      <c r="P1791" s="26"/>
      <c r="Q1791" s="1"/>
      <c r="R1791" s="25"/>
    </row>
    <row r="1792" spans="1:18" ht="12.75" customHeight="1" x14ac:dyDescent="0.25">
      <c r="A1792" s="31"/>
      <c r="B1792" s="25"/>
      <c r="C1792" s="92"/>
      <c r="D1792" s="92"/>
      <c r="E1792" s="92"/>
      <c r="F1792" s="92"/>
      <c r="G1792" s="92"/>
      <c r="H1792" s="92"/>
      <c r="I1792" s="92"/>
      <c r="J1792" s="93"/>
      <c r="K1792" s="94"/>
      <c r="L1792" s="94"/>
      <c r="M1792" s="94"/>
      <c r="N1792" s="1"/>
      <c r="O1792" s="25"/>
      <c r="P1792" s="26"/>
      <c r="Q1792" s="1"/>
      <c r="R1792" s="25"/>
    </row>
    <row r="1793" spans="1:18" ht="12.75" customHeight="1" x14ac:dyDescent="0.25">
      <c r="A1793" s="31"/>
      <c r="B1793" s="25"/>
      <c r="C1793" s="92"/>
      <c r="D1793" s="92"/>
      <c r="E1793" s="92"/>
      <c r="F1793" s="92"/>
      <c r="G1793" s="92"/>
      <c r="H1793" s="92"/>
      <c r="I1793" s="92"/>
      <c r="J1793" s="93"/>
      <c r="K1793" s="94"/>
      <c r="L1793" s="94"/>
      <c r="M1793" s="94"/>
      <c r="N1793" s="1"/>
      <c r="O1793" s="25"/>
      <c r="P1793" s="26"/>
      <c r="Q1793" s="1"/>
      <c r="R1793" s="25"/>
    </row>
    <row r="1794" spans="1:18" ht="12.75" customHeight="1" x14ac:dyDescent="0.25">
      <c r="A1794" s="31"/>
      <c r="B1794" s="25"/>
      <c r="C1794" s="92"/>
      <c r="D1794" s="92"/>
      <c r="E1794" s="92"/>
      <c r="F1794" s="92"/>
      <c r="G1794" s="92"/>
      <c r="H1794" s="92"/>
      <c r="I1794" s="92"/>
      <c r="J1794" s="93"/>
      <c r="K1794" s="94"/>
      <c r="L1794" s="94"/>
      <c r="M1794" s="94"/>
      <c r="N1794" s="1"/>
      <c r="O1794" s="25"/>
      <c r="P1794" s="26"/>
      <c r="Q1794" s="1"/>
      <c r="R1794" s="25"/>
    </row>
    <row r="1795" spans="1:18" ht="12.75" customHeight="1" x14ac:dyDescent="0.25">
      <c r="A1795" s="31"/>
      <c r="B1795" s="25"/>
      <c r="C1795" s="92"/>
      <c r="D1795" s="92"/>
      <c r="E1795" s="92"/>
      <c r="F1795" s="92"/>
      <c r="G1795" s="92"/>
      <c r="H1795" s="92"/>
      <c r="I1795" s="92"/>
      <c r="J1795" s="93"/>
      <c r="K1795" s="94"/>
      <c r="L1795" s="94"/>
      <c r="M1795" s="94"/>
      <c r="N1795" s="1"/>
      <c r="O1795" s="25"/>
      <c r="P1795" s="26"/>
      <c r="Q1795" s="1"/>
      <c r="R1795" s="25"/>
    </row>
    <row r="1796" spans="1:18" ht="12.75" customHeight="1" x14ac:dyDescent="0.25">
      <c r="A1796" s="31"/>
      <c r="B1796" s="25"/>
      <c r="C1796" s="92"/>
      <c r="D1796" s="92"/>
      <c r="E1796" s="92"/>
      <c r="F1796" s="92"/>
      <c r="G1796" s="92"/>
      <c r="H1796" s="92"/>
      <c r="I1796" s="92"/>
      <c r="J1796" s="93"/>
      <c r="K1796" s="94"/>
      <c r="L1796" s="94"/>
      <c r="M1796" s="94"/>
      <c r="N1796" s="1"/>
      <c r="O1796" s="25"/>
      <c r="P1796" s="26"/>
      <c r="Q1796" s="1"/>
      <c r="R1796" s="25"/>
    </row>
    <row r="1797" spans="1:18" ht="12.75" customHeight="1" x14ac:dyDescent="0.25">
      <c r="A1797" s="31"/>
      <c r="B1797" s="25"/>
      <c r="C1797" s="92"/>
      <c r="D1797" s="92"/>
      <c r="E1797" s="92"/>
      <c r="F1797" s="92"/>
      <c r="G1797" s="92"/>
      <c r="H1797" s="92"/>
      <c r="I1797" s="92"/>
      <c r="J1797" s="93"/>
      <c r="K1797" s="94"/>
      <c r="L1797" s="94"/>
      <c r="M1797" s="94"/>
      <c r="N1797" s="1"/>
      <c r="O1797" s="25"/>
      <c r="P1797" s="26"/>
      <c r="Q1797" s="1"/>
      <c r="R1797" s="25"/>
    </row>
    <row r="1798" spans="1:18" ht="12.75" customHeight="1" x14ac:dyDescent="0.25">
      <c r="A1798" s="31"/>
      <c r="B1798" s="25"/>
      <c r="C1798" s="92"/>
      <c r="D1798" s="92"/>
      <c r="E1798" s="92"/>
      <c r="F1798" s="92"/>
      <c r="G1798" s="92"/>
      <c r="H1798" s="92"/>
      <c r="I1798" s="92"/>
      <c r="J1798" s="93"/>
      <c r="K1798" s="94"/>
      <c r="L1798" s="94"/>
      <c r="M1798" s="94"/>
      <c r="N1798" s="1"/>
      <c r="O1798" s="25"/>
      <c r="P1798" s="26"/>
      <c r="Q1798" s="1"/>
      <c r="R1798" s="25"/>
    </row>
    <row r="1799" spans="1:18" ht="12.75" customHeight="1" x14ac:dyDescent="0.25">
      <c r="A1799" s="31"/>
      <c r="B1799" s="25"/>
      <c r="C1799" s="92"/>
      <c r="D1799" s="92"/>
      <c r="E1799" s="92"/>
      <c r="F1799" s="92"/>
      <c r="G1799" s="92"/>
      <c r="H1799" s="92"/>
      <c r="I1799" s="92"/>
      <c r="J1799" s="93"/>
      <c r="K1799" s="94"/>
      <c r="L1799" s="94"/>
      <c r="M1799" s="94"/>
      <c r="N1799" s="1"/>
      <c r="O1799" s="25"/>
      <c r="P1799" s="26"/>
      <c r="Q1799" s="1"/>
      <c r="R1799" s="25"/>
    </row>
    <row r="1800" spans="1:18" ht="12.75" customHeight="1" x14ac:dyDescent="0.25">
      <c r="A1800" s="31"/>
      <c r="B1800" s="25"/>
      <c r="C1800" s="92"/>
      <c r="D1800" s="92"/>
      <c r="E1800" s="92"/>
      <c r="F1800" s="92"/>
      <c r="G1800" s="92"/>
      <c r="H1800" s="92"/>
      <c r="I1800" s="92"/>
      <c r="J1800" s="93"/>
      <c r="K1800" s="94"/>
      <c r="L1800" s="94"/>
      <c r="M1800" s="94"/>
      <c r="N1800" s="1"/>
      <c r="O1800" s="25"/>
      <c r="P1800" s="26"/>
      <c r="Q1800" s="1"/>
      <c r="R1800" s="25"/>
    </row>
    <row r="1801" spans="1:18" ht="12.75" customHeight="1" x14ac:dyDescent="0.25">
      <c r="A1801" s="31"/>
      <c r="B1801" s="25"/>
      <c r="C1801" s="92"/>
      <c r="D1801" s="92"/>
      <c r="E1801" s="92"/>
      <c r="F1801" s="92"/>
      <c r="G1801" s="92"/>
      <c r="H1801" s="92"/>
      <c r="I1801" s="92"/>
      <c r="J1801" s="93"/>
      <c r="K1801" s="94"/>
      <c r="L1801" s="94"/>
      <c r="M1801" s="94"/>
      <c r="N1801" s="1"/>
      <c r="O1801" s="25"/>
      <c r="P1801" s="26"/>
      <c r="Q1801" s="1"/>
      <c r="R1801" s="25"/>
    </row>
    <row r="1802" spans="1:18" ht="12.75" customHeight="1" x14ac:dyDescent="0.25">
      <c r="A1802" s="31"/>
      <c r="B1802" s="25"/>
      <c r="C1802" s="92"/>
      <c r="D1802" s="92"/>
      <c r="E1802" s="92"/>
      <c r="F1802" s="92"/>
      <c r="G1802" s="92"/>
      <c r="H1802" s="92"/>
      <c r="I1802" s="92"/>
      <c r="J1802" s="93"/>
      <c r="K1802" s="94"/>
      <c r="L1802" s="94"/>
      <c r="M1802" s="94"/>
      <c r="N1802" s="1"/>
      <c r="O1802" s="25"/>
      <c r="P1802" s="26"/>
      <c r="Q1802" s="1"/>
      <c r="R1802" s="25"/>
    </row>
    <row r="1803" spans="1:18" ht="12.75" customHeight="1" x14ac:dyDescent="0.25">
      <c r="A1803" s="31"/>
      <c r="B1803" s="25"/>
      <c r="C1803" s="92"/>
      <c r="D1803" s="92"/>
      <c r="E1803" s="92"/>
      <c r="F1803" s="92"/>
      <c r="G1803" s="92"/>
      <c r="H1803" s="92"/>
      <c r="I1803" s="92"/>
      <c r="J1803" s="93"/>
      <c r="K1803" s="94"/>
      <c r="L1803" s="94"/>
      <c r="M1803" s="94"/>
      <c r="N1803" s="1"/>
      <c r="O1803" s="25"/>
      <c r="P1803" s="26"/>
      <c r="Q1803" s="1"/>
      <c r="R1803" s="25"/>
    </row>
    <row r="1804" spans="1:18" ht="12.75" customHeight="1" x14ac:dyDescent="0.25">
      <c r="A1804" s="31"/>
      <c r="B1804" s="25"/>
      <c r="C1804" s="92"/>
      <c r="D1804" s="92"/>
      <c r="E1804" s="92"/>
      <c r="F1804" s="92"/>
      <c r="G1804" s="92"/>
      <c r="H1804" s="92"/>
      <c r="I1804" s="92"/>
      <c r="J1804" s="93"/>
      <c r="K1804" s="94"/>
      <c r="L1804" s="94"/>
      <c r="M1804" s="94"/>
      <c r="N1804" s="1"/>
      <c r="O1804" s="25"/>
      <c r="P1804" s="26"/>
      <c r="Q1804" s="1"/>
      <c r="R1804" s="25"/>
    </row>
    <row r="1805" spans="1:18" ht="12.75" customHeight="1" x14ac:dyDescent="0.25">
      <c r="A1805" s="31"/>
      <c r="B1805" s="25"/>
      <c r="C1805" s="92"/>
      <c r="D1805" s="92"/>
      <c r="E1805" s="92"/>
      <c r="F1805" s="92"/>
      <c r="G1805" s="92"/>
      <c r="H1805" s="92"/>
      <c r="I1805" s="92"/>
      <c r="J1805" s="93"/>
      <c r="K1805" s="94"/>
      <c r="L1805" s="94"/>
      <c r="M1805" s="94"/>
      <c r="N1805" s="1"/>
      <c r="O1805" s="25"/>
      <c r="P1805" s="26"/>
      <c r="Q1805" s="1"/>
      <c r="R1805" s="25"/>
    </row>
    <row r="1806" spans="1:18" ht="12.75" customHeight="1" x14ac:dyDescent="0.25">
      <c r="A1806" s="31"/>
      <c r="B1806" s="25"/>
      <c r="C1806" s="92"/>
      <c r="D1806" s="92"/>
      <c r="E1806" s="92"/>
      <c r="F1806" s="92"/>
      <c r="G1806" s="92"/>
      <c r="H1806" s="92"/>
      <c r="I1806" s="92"/>
      <c r="J1806" s="93"/>
      <c r="K1806" s="94"/>
      <c r="L1806" s="94"/>
      <c r="M1806" s="94"/>
      <c r="N1806" s="1"/>
      <c r="O1806" s="25"/>
      <c r="P1806" s="26"/>
      <c r="Q1806" s="1"/>
      <c r="R1806" s="25"/>
    </row>
    <row r="1807" spans="1:18" ht="12.75" customHeight="1" x14ac:dyDescent="0.25">
      <c r="A1807" s="31"/>
      <c r="B1807" s="25"/>
      <c r="C1807" s="92"/>
      <c r="D1807" s="92"/>
      <c r="E1807" s="92"/>
      <c r="F1807" s="92"/>
      <c r="G1807" s="92"/>
      <c r="H1807" s="92"/>
      <c r="I1807" s="92"/>
      <c r="J1807" s="93"/>
      <c r="K1807" s="94"/>
      <c r="L1807" s="94"/>
      <c r="M1807" s="94"/>
      <c r="N1807" s="1"/>
      <c r="O1807" s="25"/>
      <c r="P1807" s="26"/>
      <c r="Q1807" s="1"/>
      <c r="R1807" s="25"/>
    </row>
    <row r="1808" spans="1:18" ht="12.75" customHeight="1" x14ac:dyDescent="0.25">
      <c r="A1808" s="31"/>
      <c r="B1808" s="25"/>
      <c r="C1808" s="92"/>
      <c r="D1808" s="92"/>
      <c r="E1808" s="92"/>
      <c r="F1808" s="92"/>
      <c r="G1808" s="92"/>
      <c r="H1808" s="92"/>
      <c r="I1808" s="92"/>
      <c r="J1808" s="93"/>
      <c r="K1808" s="94"/>
      <c r="L1808" s="94"/>
      <c r="M1808" s="94"/>
      <c r="N1808" s="1"/>
      <c r="O1808" s="25"/>
      <c r="P1808" s="26"/>
      <c r="Q1808" s="1"/>
      <c r="R1808" s="25"/>
    </row>
    <row r="1809" spans="1:18" ht="12.75" customHeight="1" x14ac:dyDescent="0.25">
      <c r="A1809" s="31"/>
      <c r="B1809" s="25"/>
      <c r="C1809" s="92"/>
      <c r="D1809" s="92"/>
      <c r="E1809" s="92"/>
      <c r="F1809" s="92"/>
      <c r="G1809" s="92"/>
      <c r="H1809" s="92"/>
      <c r="I1809" s="92"/>
      <c r="J1809" s="93"/>
      <c r="K1809" s="94"/>
      <c r="L1809" s="94"/>
      <c r="M1809" s="94"/>
      <c r="N1809" s="1"/>
      <c r="O1809" s="25"/>
      <c r="P1809" s="26"/>
      <c r="Q1809" s="1"/>
      <c r="R1809" s="25"/>
    </row>
    <row r="1810" spans="1:18" ht="12.75" customHeight="1" x14ac:dyDescent="0.25">
      <c r="A1810" s="31"/>
      <c r="B1810" s="25"/>
      <c r="C1810" s="92"/>
      <c r="D1810" s="92"/>
      <c r="E1810" s="92"/>
      <c r="F1810" s="92"/>
      <c r="G1810" s="92"/>
      <c r="H1810" s="92"/>
      <c r="I1810" s="92"/>
      <c r="J1810" s="93"/>
      <c r="K1810" s="94"/>
      <c r="L1810" s="94"/>
      <c r="M1810" s="94"/>
      <c r="N1810" s="1"/>
      <c r="O1810" s="25"/>
      <c r="P1810" s="26"/>
      <c r="Q1810" s="1"/>
      <c r="R1810" s="25"/>
    </row>
    <row r="1811" spans="1:18" ht="12.75" customHeight="1" x14ac:dyDescent="0.2"/>
    <row r="1812" spans="1:18" ht="12.75" customHeight="1" x14ac:dyDescent="0.2"/>
    <row r="1813" spans="1:18" ht="12.75" customHeight="1" x14ac:dyDescent="0.2"/>
    <row r="1814" spans="1:18" ht="12.75" customHeight="1" x14ac:dyDescent="0.2"/>
    <row r="1815" spans="1:18" ht="12.75" customHeight="1" x14ac:dyDescent="0.2"/>
    <row r="1816" spans="1:18" ht="12.75" customHeight="1" x14ac:dyDescent="0.2"/>
    <row r="1817" spans="1:18" ht="12.75" customHeight="1" x14ac:dyDescent="0.2"/>
    <row r="1818" spans="1:18" ht="12.75" customHeight="1" x14ac:dyDescent="0.2"/>
    <row r="1819" spans="1:18" ht="12.75" customHeight="1" x14ac:dyDescent="0.2"/>
    <row r="1820" spans="1:18" ht="12.75" customHeight="1" x14ac:dyDescent="0.2"/>
    <row r="1821" spans="1:18" ht="12.75" customHeight="1" x14ac:dyDescent="0.2"/>
    <row r="1822" spans="1:18" ht="12.75" customHeight="1" x14ac:dyDescent="0.2"/>
    <row r="1823" spans="1:18" ht="12.75" customHeight="1" x14ac:dyDescent="0.2"/>
    <row r="1824" spans="1:18" ht="12.75" customHeight="1" x14ac:dyDescent="0.2"/>
    <row r="1825" ht="12.75" customHeight="1" x14ac:dyDescent="0.2"/>
    <row r="1826" ht="12.75" customHeight="1" x14ac:dyDescent="0.2"/>
    <row r="1827" ht="12.75" customHeight="1" x14ac:dyDescent="0.2"/>
    <row r="1828" ht="12.75" customHeight="1" x14ac:dyDescent="0.2"/>
    <row r="1829" ht="12.75" customHeight="1" x14ac:dyDescent="0.2"/>
    <row r="1830" ht="12.75" customHeight="1" x14ac:dyDescent="0.2"/>
    <row r="1831" ht="12.75" customHeight="1" x14ac:dyDescent="0.2"/>
    <row r="1832" ht="12.75" customHeight="1" x14ac:dyDescent="0.2"/>
    <row r="1833" ht="12.75" customHeight="1" x14ac:dyDescent="0.2"/>
    <row r="1834" ht="12.75" customHeight="1" x14ac:dyDescent="0.2"/>
    <row r="1835" ht="12.75" customHeight="1" x14ac:dyDescent="0.2"/>
    <row r="1836" ht="12.75" customHeight="1" x14ac:dyDescent="0.2"/>
    <row r="1837" ht="12.75" customHeight="1" x14ac:dyDescent="0.2"/>
    <row r="1838" ht="12.75" customHeight="1" x14ac:dyDescent="0.2"/>
    <row r="1839" ht="12.75" customHeight="1" x14ac:dyDescent="0.2"/>
    <row r="1840" ht="12.75" customHeight="1" x14ac:dyDescent="0.2"/>
    <row r="1841" ht="12.75" customHeight="1" x14ac:dyDescent="0.2"/>
    <row r="1842" ht="12.75" customHeight="1" x14ac:dyDescent="0.2"/>
    <row r="1843" ht="12.75" customHeight="1" x14ac:dyDescent="0.2"/>
    <row r="1844" ht="12.75" customHeight="1" x14ac:dyDescent="0.2"/>
    <row r="1845" ht="12.75" customHeight="1" x14ac:dyDescent="0.2"/>
    <row r="1846" ht="12.75" customHeight="1" x14ac:dyDescent="0.2"/>
    <row r="1847" ht="12.75" customHeight="1" x14ac:dyDescent="0.2"/>
    <row r="1848" ht="12.75" customHeight="1" x14ac:dyDescent="0.2"/>
    <row r="1849" ht="12.75" customHeight="1" x14ac:dyDescent="0.2"/>
    <row r="1850" ht="12.75" customHeight="1" x14ac:dyDescent="0.2"/>
    <row r="1851" ht="12.75" customHeight="1" x14ac:dyDescent="0.2"/>
    <row r="1852" ht="12.75" customHeight="1" x14ac:dyDescent="0.2"/>
    <row r="1853" ht="12.75" customHeight="1" x14ac:dyDescent="0.2"/>
    <row r="1854" ht="12.75" customHeight="1" x14ac:dyDescent="0.2"/>
    <row r="1855" ht="12.75" customHeight="1" x14ac:dyDescent="0.2"/>
    <row r="1856" ht="12.75" customHeight="1" x14ac:dyDescent="0.2"/>
    <row r="1857" ht="12.75" customHeight="1" x14ac:dyDescent="0.2"/>
    <row r="1858" ht="12.75" customHeight="1" x14ac:dyDescent="0.2"/>
    <row r="1859" ht="12.75" customHeight="1" x14ac:dyDescent="0.2"/>
    <row r="1860" ht="12.75" customHeight="1" x14ac:dyDescent="0.2"/>
    <row r="1861" ht="12.75" customHeight="1" x14ac:dyDescent="0.2"/>
    <row r="1862" ht="12.75" customHeight="1" x14ac:dyDescent="0.2"/>
    <row r="1863" ht="12.75" customHeight="1" x14ac:dyDescent="0.2"/>
    <row r="1864" ht="12.75" customHeight="1" x14ac:dyDescent="0.2"/>
    <row r="1865" ht="12.75" customHeight="1" x14ac:dyDescent="0.2"/>
    <row r="1866" ht="12.75" customHeight="1" x14ac:dyDescent="0.2"/>
    <row r="1867" ht="12.75" customHeight="1" x14ac:dyDescent="0.2"/>
    <row r="1868" ht="12.75" customHeight="1" x14ac:dyDescent="0.2"/>
    <row r="1869" ht="12.75" customHeight="1" x14ac:dyDescent="0.2"/>
    <row r="1870" ht="12.75" customHeight="1" x14ac:dyDescent="0.2"/>
    <row r="1871" ht="12.75" customHeight="1" x14ac:dyDescent="0.2"/>
    <row r="1872" ht="12.75" customHeight="1" x14ac:dyDescent="0.2"/>
    <row r="1873" ht="12.75" customHeight="1" x14ac:dyDescent="0.2"/>
    <row r="1874" ht="12.75" customHeight="1" x14ac:dyDescent="0.2"/>
    <row r="1875" ht="12.75" customHeight="1" x14ac:dyDescent="0.2"/>
    <row r="1876" ht="12.75" customHeight="1" x14ac:dyDescent="0.2"/>
    <row r="1877" ht="12.75" customHeight="1" x14ac:dyDescent="0.2"/>
    <row r="1878" ht="12.75" customHeight="1" x14ac:dyDescent="0.2"/>
    <row r="1879" ht="12.75" customHeight="1" x14ac:dyDescent="0.2"/>
    <row r="1880" ht="12.75" customHeight="1" x14ac:dyDescent="0.2"/>
    <row r="1881" ht="12.75" customHeight="1" x14ac:dyDescent="0.2"/>
    <row r="1882" ht="12.75" customHeight="1" x14ac:dyDescent="0.2"/>
    <row r="1883" ht="12.75" customHeight="1" x14ac:dyDescent="0.2"/>
    <row r="1884" ht="12.75" customHeight="1" x14ac:dyDescent="0.2"/>
    <row r="1885" ht="12.75" customHeight="1" x14ac:dyDescent="0.2"/>
    <row r="1886" ht="12.75" customHeight="1" x14ac:dyDescent="0.2"/>
    <row r="1887" ht="12.75" customHeight="1" x14ac:dyDescent="0.2"/>
    <row r="1888" ht="12.75" customHeight="1" x14ac:dyDescent="0.2"/>
    <row r="1889" ht="12.75" customHeight="1" x14ac:dyDescent="0.2"/>
    <row r="1890" ht="12.75" customHeight="1" x14ac:dyDescent="0.2"/>
    <row r="1891" ht="12.75" customHeight="1" x14ac:dyDescent="0.2"/>
    <row r="1892" ht="12.75" customHeight="1" x14ac:dyDescent="0.2"/>
    <row r="1893" ht="12.75" customHeight="1" x14ac:dyDescent="0.2"/>
    <row r="1894" ht="12.75" customHeight="1" x14ac:dyDescent="0.2"/>
    <row r="1895" ht="12.75" customHeight="1" x14ac:dyDescent="0.2"/>
    <row r="1896" ht="12.75" customHeight="1" x14ac:dyDescent="0.2"/>
    <row r="1897" ht="12.75" customHeight="1" x14ac:dyDescent="0.2"/>
    <row r="1898" ht="12.75" customHeight="1" x14ac:dyDescent="0.2"/>
    <row r="1899" ht="12.75" customHeight="1" x14ac:dyDescent="0.2"/>
    <row r="1900" ht="12.75" customHeight="1" x14ac:dyDescent="0.2"/>
    <row r="1901" ht="12.75" customHeight="1" x14ac:dyDescent="0.2"/>
    <row r="1902" ht="12.75" customHeight="1" x14ac:dyDescent="0.2"/>
    <row r="1903" ht="12.75" customHeight="1" x14ac:dyDescent="0.2"/>
    <row r="1904" ht="12.75" customHeight="1" x14ac:dyDescent="0.2"/>
    <row r="1905" ht="12.75" customHeight="1" x14ac:dyDescent="0.2"/>
    <row r="1906" ht="12.75" customHeight="1" x14ac:dyDescent="0.2"/>
    <row r="1907" ht="12.75" customHeight="1" x14ac:dyDescent="0.2"/>
    <row r="1908" ht="12.75" customHeight="1" x14ac:dyDescent="0.2"/>
    <row r="1909" ht="12.75" customHeight="1" x14ac:dyDescent="0.2"/>
    <row r="1910" ht="12.75" customHeight="1" x14ac:dyDescent="0.2"/>
    <row r="1911" ht="12.75" customHeight="1" x14ac:dyDescent="0.2"/>
    <row r="1912" ht="12.75" customHeight="1" x14ac:dyDescent="0.2"/>
    <row r="1913" ht="12.75" customHeight="1" x14ac:dyDescent="0.2"/>
    <row r="1914" ht="12.75" customHeight="1" x14ac:dyDescent="0.2"/>
    <row r="1915" ht="12.75" customHeight="1" x14ac:dyDescent="0.2"/>
    <row r="1916" ht="12.75" customHeight="1" x14ac:dyDescent="0.2"/>
    <row r="1917" ht="12.75" customHeight="1" x14ac:dyDescent="0.2"/>
    <row r="1918" ht="12.75" customHeight="1" x14ac:dyDescent="0.2"/>
    <row r="1919" ht="12.75" customHeight="1" x14ac:dyDescent="0.2"/>
    <row r="1920" ht="12.75" customHeight="1" x14ac:dyDescent="0.2"/>
    <row r="1921" ht="12.75" customHeight="1" x14ac:dyDescent="0.2"/>
    <row r="1922" ht="12.75" customHeight="1" x14ac:dyDescent="0.2"/>
    <row r="1923" ht="12.75" customHeight="1" x14ac:dyDescent="0.2"/>
    <row r="1924" ht="12.75" customHeight="1" x14ac:dyDescent="0.2"/>
    <row r="1925" ht="12.75" customHeight="1" x14ac:dyDescent="0.2"/>
    <row r="1926" ht="12.75" customHeight="1" x14ac:dyDescent="0.2"/>
    <row r="1927" ht="12.75" customHeight="1" x14ac:dyDescent="0.2"/>
    <row r="1928" ht="12.75" customHeight="1" x14ac:dyDescent="0.2"/>
    <row r="1929" ht="12.75" customHeight="1" x14ac:dyDescent="0.2"/>
    <row r="1930" ht="12.75" customHeight="1" x14ac:dyDescent="0.2"/>
    <row r="1931" ht="12.75" customHeight="1" x14ac:dyDescent="0.2"/>
    <row r="1932" ht="12.75" customHeight="1" x14ac:dyDescent="0.2"/>
    <row r="1933" ht="12.75" customHeight="1" x14ac:dyDescent="0.2"/>
    <row r="1934" ht="12.75" customHeight="1" x14ac:dyDescent="0.2"/>
    <row r="1935" ht="12.75" customHeight="1" x14ac:dyDescent="0.2"/>
    <row r="1936" ht="12.75" customHeight="1" x14ac:dyDescent="0.2"/>
    <row r="1937" ht="12.75" customHeight="1" x14ac:dyDescent="0.2"/>
    <row r="1938" ht="12.75" customHeight="1" x14ac:dyDescent="0.2"/>
    <row r="1939" ht="12.75" customHeight="1" x14ac:dyDescent="0.2"/>
    <row r="1940" ht="12.75" customHeight="1" x14ac:dyDescent="0.2"/>
    <row r="1941" ht="12.75" customHeight="1" x14ac:dyDescent="0.2"/>
    <row r="1942" ht="12.75" customHeight="1" x14ac:dyDescent="0.2"/>
    <row r="1943" ht="12.75" customHeight="1" x14ac:dyDescent="0.2"/>
    <row r="1944" ht="12.75" customHeight="1" x14ac:dyDescent="0.2"/>
    <row r="1945" ht="12.75" customHeight="1" x14ac:dyDescent="0.2"/>
    <row r="1946" ht="12.75" customHeight="1" x14ac:dyDescent="0.2"/>
    <row r="1947" ht="12.75" customHeight="1" x14ac:dyDescent="0.2"/>
    <row r="1948" ht="12.75" customHeight="1" x14ac:dyDescent="0.2"/>
    <row r="1949" ht="12.75" customHeight="1" x14ac:dyDescent="0.2"/>
    <row r="1950" ht="12.75" customHeight="1" x14ac:dyDescent="0.2"/>
    <row r="1951" ht="12.75" customHeight="1" x14ac:dyDescent="0.2"/>
    <row r="1952" ht="12.75" customHeight="1" x14ac:dyDescent="0.2"/>
    <row r="1953" ht="12.75" customHeight="1" x14ac:dyDescent="0.2"/>
    <row r="1954" ht="12.75" customHeight="1" x14ac:dyDescent="0.2"/>
    <row r="1955" ht="12.75" customHeight="1" x14ac:dyDescent="0.2"/>
    <row r="1956" ht="12.75" customHeight="1" x14ac:dyDescent="0.2"/>
    <row r="1957" ht="12.75" customHeight="1" x14ac:dyDescent="0.2"/>
    <row r="1958" ht="12.75" customHeight="1" x14ac:dyDescent="0.2"/>
    <row r="1959" ht="12.75" customHeight="1" x14ac:dyDescent="0.2"/>
    <row r="1960" ht="12.75" customHeight="1" x14ac:dyDescent="0.2"/>
    <row r="1961" ht="12.75" customHeight="1" x14ac:dyDescent="0.2"/>
    <row r="1962" ht="12.75" customHeight="1" x14ac:dyDescent="0.2"/>
    <row r="1963" ht="12.75" customHeight="1" x14ac:dyDescent="0.2"/>
    <row r="1964" ht="12.75" customHeight="1" x14ac:dyDescent="0.2"/>
    <row r="1965" ht="12.75" customHeight="1" x14ac:dyDescent="0.2"/>
    <row r="1966" ht="12.75" customHeight="1" x14ac:dyDescent="0.2"/>
    <row r="1967" ht="12.75" customHeight="1" x14ac:dyDescent="0.2"/>
    <row r="1968" ht="12.75" customHeight="1" x14ac:dyDescent="0.2"/>
    <row r="1969" ht="12.75" customHeight="1" x14ac:dyDescent="0.2"/>
    <row r="1970" ht="12.75" customHeight="1" x14ac:dyDescent="0.2"/>
    <row r="1971" ht="12.75" customHeight="1" x14ac:dyDescent="0.2"/>
    <row r="1972" ht="12.75" customHeight="1" x14ac:dyDescent="0.2"/>
    <row r="1973" ht="12.75" customHeight="1" x14ac:dyDescent="0.2"/>
    <row r="1974" ht="12.75" customHeight="1" x14ac:dyDescent="0.2"/>
    <row r="1975" ht="12.75" customHeight="1" x14ac:dyDescent="0.2"/>
    <row r="1976" ht="12.75" customHeight="1" x14ac:dyDescent="0.2"/>
    <row r="1977" ht="12.75" customHeight="1" x14ac:dyDescent="0.2"/>
    <row r="1978" ht="12.75" customHeight="1" x14ac:dyDescent="0.2"/>
    <row r="1979" ht="12.75" customHeight="1" x14ac:dyDescent="0.2"/>
    <row r="1980" ht="12.75" customHeight="1" x14ac:dyDescent="0.2"/>
    <row r="1981" ht="12.75" customHeight="1" x14ac:dyDescent="0.2"/>
    <row r="1982" ht="12.75" customHeight="1" x14ac:dyDescent="0.2"/>
    <row r="1983" ht="12.75" customHeight="1" x14ac:dyDescent="0.2"/>
    <row r="1984" ht="12.75" customHeight="1" x14ac:dyDescent="0.2"/>
    <row r="1985" ht="12.75" customHeight="1" x14ac:dyDescent="0.2"/>
    <row r="1986" ht="12.75" customHeight="1" x14ac:dyDescent="0.2"/>
    <row r="1987" ht="12.75" customHeight="1" x14ac:dyDescent="0.2"/>
    <row r="1988" ht="12.75" customHeight="1" x14ac:dyDescent="0.2"/>
    <row r="1989" ht="12.75" customHeight="1" x14ac:dyDescent="0.2"/>
    <row r="1990" ht="12.75" customHeight="1" x14ac:dyDescent="0.2"/>
    <row r="1991" ht="12.75" customHeight="1" x14ac:dyDescent="0.2"/>
    <row r="1992" ht="12.75" customHeight="1" x14ac:dyDescent="0.2"/>
    <row r="1993" ht="12.75" customHeight="1" x14ac:dyDescent="0.2"/>
    <row r="1994" ht="12.75" customHeight="1" x14ac:dyDescent="0.2"/>
    <row r="1995" ht="12.75" customHeight="1" x14ac:dyDescent="0.2"/>
    <row r="1996" ht="12.75" customHeight="1" x14ac:dyDescent="0.2"/>
    <row r="1997" ht="12.75" customHeight="1" x14ac:dyDescent="0.2"/>
    <row r="1998" ht="12.75" customHeight="1" x14ac:dyDescent="0.2"/>
    <row r="1999" ht="12.75" customHeight="1" x14ac:dyDescent="0.2"/>
    <row r="2000" ht="12.75" customHeight="1" x14ac:dyDescent="0.2"/>
    <row r="2001" ht="12.75" customHeight="1" x14ac:dyDescent="0.2"/>
    <row r="2002" ht="12.75" customHeight="1" x14ac:dyDescent="0.2"/>
    <row r="2003" ht="12.75" customHeight="1" x14ac:dyDescent="0.2"/>
    <row r="2004" ht="12.75" customHeight="1" x14ac:dyDescent="0.2"/>
    <row r="2005" ht="12.75" customHeight="1" x14ac:dyDescent="0.2"/>
    <row r="2006" ht="12.75" customHeight="1" x14ac:dyDescent="0.2"/>
    <row r="2007" ht="12.75" customHeight="1" x14ac:dyDescent="0.2"/>
    <row r="2008" ht="12.75" customHeight="1" x14ac:dyDescent="0.2"/>
    <row r="2009" ht="12.75" customHeight="1" x14ac:dyDescent="0.2"/>
    <row r="2010" ht="12.75" customHeight="1" x14ac:dyDescent="0.2"/>
    <row r="2011" ht="12.75" customHeight="1" x14ac:dyDescent="0.2"/>
    <row r="2012" ht="12.75" customHeight="1" x14ac:dyDescent="0.2"/>
    <row r="2013" ht="12.75" customHeight="1" x14ac:dyDescent="0.2"/>
    <row r="2014" ht="12.75" customHeight="1" x14ac:dyDescent="0.2"/>
    <row r="2015" ht="12.75" customHeight="1" x14ac:dyDescent="0.2"/>
    <row r="2016" ht="12.75" customHeight="1" x14ac:dyDescent="0.2"/>
    <row r="2017" ht="12.75" customHeight="1" x14ac:dyDescent="0.2"/>
    <row r="2018" ht="12.75" customHeight="1" x14ac:dyDescent="0.2"/>
    <row r="2019" ht="12.75" customHeight="1" x14ac:dyDescent="0.2"/>
    <row r="2020" ht="12.75" customHeight="1" x14ac:dyDescent="0.2"/>
    <row r="2021" ht="12.75" customHeight="1" x14ac:dyDescent="0.2"/>
    <row r="2022" ht="12.75" customHeight="1" x14ac:dyDescent="0.2"/>
    <row r="2023" ht="12.75" customHeight="1" x14ac:dyDescent="0.2"/>
    <row r="2024" ht="12.75" customHeight="1" x14ac:dyDescent="0.2"/>
    <row r="2025" ht="12.75" customHeight="1" x14ac:dyDescent="0.2"/>
    <row r="2026" ht="12.75" customHeight="1" x14ac:dyDescent="0.2"/>
    <row r="2027" ht="12.75" customHeight="1" x14ac:dyDescent="0.2"/>
    <row r="2028" ht="12.75" customHeight="1" x14ac:dyDescent="0.2"/>
    <row r="2029" ht="12.75" customHeight="1" x14ac:dyDescent="0.2"/>
    <row r="2030" ht="12.75" customHeight="1" x14ac:dyDescent="0.2"/>
    <row r="2031" ht="12.75" customHeight="1" x14ac:dyDescent="0.2"/>
    <row r="2032" ht="12.75" customHeight="1" x14ac:dyDescent="0.2"/>
    <row r="2033" ht="12.75" customHeight="1" x14ac:dyDescent="0.2"/>
    <row r="2034" ht="12.75" customHeight="1" x14ac:dyDescent="0.2"/>
    <row r="2035" ht="12.75" customHeight="1" x14ac:dyDescent="0.2"/>
    <row r="2036" ht="12.75" customHeight="1" x14ac:dyDescent="0.2"/>
    <row r="2037" ht="12.75" customHeight="1" x14ac:dyDescent="0.2"/>
    <row r="2038" ht="12.75" customHeight="1" x14ac:dyDescent="0.2"/>
    <row r="2039" ht="12.75" customHeight="1" x14ac:dyDescent="0.2"/>
    <row r="2040" ht="12.75" customHeight="1" x14ac:dyDescent="0.2"/>
    <row r="2041" ht="12.75" customHeight="1" x14ac:dyDescent="0.2"/>
    <row r="2042" ht="12.75" customHeight="1" x14ac:dyDescent="0.2"/>
    <row r="2043" ht="12.75" customHeight="1" x14ac:dyDescent="0.2"/>
    <row r="2044" ht="12.75" customHeight="1" x14ac:dyDescent="0.2"/>
    <row r="2045" ht="12.75" customHeight="1" x14ac:dyDescent="0.2"/>
    <row r="2046" ht="12.75" customHeight="1" x14ac:dyDescent="0.2"/>
    <row r="2047" ht="12.75" customHeight="1" x14ac:dyDescent="0.2"/>
    <row r="2048" ht="12.75" customHeight="1" x14ac:dyDescent="0.2"/>
    <row r="2049" ht="12.75" customHeight="1" x14ac:dyDescent="0.2"/>
    <row r="2050" ht="12.75" customHeight="1" x14ac:dyDescent="0.2"/>
    <row r="2051" ht="12.75" customHeight="1" x14ac:dyDescent="0.2"/>
    <row r="2052" ht="12.75" customHeight="1" x14ac:dyDescent="0.2"/>
    <row r="2053" ht="12.75" customHeight="1" x14ac:dyDescent="0.2"/>
    <row r="2054" ht="12.75" customHeight="1" x14ac:dyDescent="0.2"/>
    <row r="2055" ht="12.75" customHeight="1" x14ac:dyDescent="0.2"/>
    <row r="2056" ht="12.75" customHeight="1" x14ac:dyDescent="0.2"/>
    <row r="2057" ht="12.75" customHeight="1" x14ac:dyDescent="0.2"/>
    <row r="2058" ht="12.75" customHeight="1" x14ac:dyDescent="0.2"/>
    <row r="2059" ht="12.75" customHeight="1" x14ac:dyDescent="0.2"/>
    <row r="2060" ht="12.75" customHeight="1" x14ac:dyDescent="0.2"/>
    <row r="2061" ht="12.75" customHeight="1" x14ac:dyDescent="0.2"/>
    <row r="2062" ht="12.75" customHeight="1" x14ac:dyDescent="0.2"/>
    <row r="2063" ht="12.75" customHeight="1" x14ac:dyDescent="0.2"/>
    <row r="2064" ht="12.75" customHeight="1" x14ac:dyDescent="0.2"/>
    <row r="2065" ht="12.75" customHeight="1" x14ac:dyDescent="0.2"/>
    <row r="2066" ht="12.75" customHeight="1" x14ac:dyDescent="0.2"/>
    <row r="2067" ht="12.75" customHeight="1" x14ac:dyDescent="0.2"/>
    <row r="2068" ht="12.75" customHeight="1" x14ac:dyDescent="0.2"/>
    <row r="2069" ht="12.75" customHeight="1" x14ac:dyDescent="0.2"/>
    <row r="2070" ht="12.75" customHeight="1" x14ac:dyDescent="0.2"/>
    <row r="2071" ht="12.75" customHeight="1" x14ac:dyDescent="0.2"/>
    <row r="2072" ht="12.75" customHeight="1" x14ac:dyDescent="0.2"/>
    <row r="2073" ht="12.75" customHeight="1" x14ac:dyDescent="0.2"/>
    <row r="2074" ht="12.75" customHeight="1" x14ac:dyDescent="0.2"/>
    <row r="2075" ht="12.75" customHeight="1" x14ac:dyDescent="0.2"/>
    <row r="2076" ht="12.75" customHeight="1" x14ac:dyDescent="0.2"/>
    <row r="2077" ht="12.75" customHeight="1" x14ac:dyDescent="0.2"/>
    <row r="2078" ht="12.75" customHeight="1" x14ac:dyDescent="0.2"/>
    <row r="2079" ht="12.75" customHeight="1" x14ac:dyDescent="0.2"/>
    <row r="2080" ht="12.75" customHeight="1" x14ac:dyDescent="0.2"/>
    <row r="2081" ht="12.75" customHeight="1" x14ac:dyDescent="0.2"/>
    <row r="2082" ht="12.75" customHeight="1" x14ac:dyDescent="0.2"/>
    <row r="2083" ht="12.75" customHeight="1" x14ac:dyDescent="0.2"/>
    <row r="2084" ht="12.75" customHeight="1" x14ac:dyDescent="0.2"/>
    <row r="2085" ht="12.75" customHeight="1" x14ac:dyDescent="0.2"/>
    <row r="2086" ht="12.75" customHeight="1" x14ac:dyDescent="0.2"/>
    <row r="2087" ht="12.75" customHeight="1" x14ac:dyDescent="0.2"/>
    <row r="2088" ht="12.75" customHeight="1" x14ac:dyDescent="0.2"/>
    <row r="2089" ht="12.75" customHeight="1" x14ac:dyDescent="0.2"/>
    <row r="2090" ht="12.75" customHeight="1" x14ac:dyDescent="0.2"/>
    <row r="2091" ht="12.75" customHeight="1" x14ac:dyDescent="0.2"/>
    <row r="2092" ht="12.75" customHeight="1" x14ac:dyDescent="0.2"/>
    <row r="2093" ht="12.75" customHeight="1" x14ac:dyDescent="0.2"/>
    <row r="2094" ht="12.75" customHeight="1" x14ac:dyDescent="0.2"/>
    <row r="2095" ht="12.75" customHeight="1" x14ac:dyDescent="0.2"/>
    <row r="2096" ht="12.75" customHeight="1" x14ac:dyDescent="0.2"/>
    <row r="2097" ht="12.75" customHeight="1" x14ac:dyDescent="0.2"/>
    <row r="2098" ht="12.75" customHeight="1" x14ac:dyDescent="0.2"/>
    <row r="2099" ht="12.75" customHeight="1" x14ac:dyDescent="0.2"/>
    <row r="2100" ht="12.75" customHeight="1" x14ac:dyDescent="0.2"/>
    <row r="2101" ht="12.75" customHeight="1" x14ac:dyDescent="0.2"/>
    <row r="2102" ht="12.75" customHeight="1" x14ac:dyDescent="0.2"/>
    <row r="2103" ht="12.75" customHeight="1" x14ac:dyDescent="0.2"/>
    <row r="2104" ht="12.75" customHeight="1" x14ac:dyDescent="0.2"/>
    <row r="2105" ht="12.75" customHeight="1" x14ac:dyDescent="0.2"/>
    <row r="2106" ht="12.75" customHeight="1" x14ac:dyDescent="0.2"/>
    <row r="2107" ht="12.75" customHeight="1" x14ac:dyDescent="0.2"/>
    <row r="2108" ht="12.75" customHeight="1" x14ac:dyDescent="0.2"/>
    <row r="2109" ht="12.75" customHeight="1" x14ac:dyDescent="0.2"/>
    <row r="2110" ht="12.75" customHeight="1" x14ac:dyDescent="0.2"/>
    <row r="2111" ht="12.75" customHeight="1" x14ac:dyDescent="0.2"/>
    <row r="2112" ht="12.75" customHeight="1" x14ac:dyDescent="0.2"/>
    <row r="2113" ht="12.75" customHeight="1" x14ac:dyDescent="0.2"/>
    <row r="2114" ht="12.75" customHeight="1" x14ac:dyDescent="0.2"/>
    <row r="2115" ht="12.75" customHeight="1" x14ac:dyDescent="0.2"/>
    <row r="2116" ht="12.75" customHeight="1" x14ac:dyDescent="0.2"/>
    <row r="2117" ht="12.75" customHeight="1" x14ac:dyDescent="0.2"/>
    <row r="2118" ht="12.75" customHeight="1" x14ac:dyDescent="0.2"/>
    <row r="2119" ht="12.75" customHeight="1" x14ac:dyDescent="0.2"/>
    <row r="2120" ht="12.75" customHeight="1" x14ac:dyDescent="0.2"/>
    <row r="2121" ht="12.75" customHeight="1" x14ac:dyDescent="0.2"/>
    <row r="2122" ht="12.75" customHeight="1" x14ac:dyDescent="0.2"/>
    <row r="2123" ht="12.75" customHeight="1" x14ac:dyDescent="0.2"/>
    <row r="2124" ht="12.75" customHeight="1" x14ac:dyDescent="0.2"/>
    <row r="2125" ht="12.75" customHeight="1" x14ac:dyDescent="0.2"/>
    <row r="2126" ht="12.75" customHeight="1" x14ac:dyDescent="0.2"/>
    <row r="2127" ht="12.75" customHeight="1" x14ac:dyDescent="0.2"/>
    <row r="2128" ht="12.75" customHeight="1" x14ac:dyDescent="0.2"/>
    <row r="2129" ht="12.75" customHeight="1" x14ac:dyDescent="0.2"/>
    <row r="2130" ht="12.75" customHeight="1" x14ac:dyDescent="0.2"/>
    <row r="2131" ht="12.75" customHeight="1" x14ac:dyDescent="0.2"/>
    <row r="2132" ht="12.75" customHeight="1" x14ac:dyDescent="0.2"/>
    <row r="2133" ht="12.75" customHeight="1" x14ac:dyDescent="0.2"/>
    <row r="2134" ht="12.75" customHeight="1" x14ac:dyDescent="0.2"/>
    <row r="2135" ht="12.75" customHeight="1" x14ac:dyDescent="0.2"/>
    <row r="2136" ht="12.75" customHeight="1" x14ac:dyDescent="0.2"/>
    <row r="2137" ht="12.75" customHeight="1" x14ac:dyDescent="0.2"/>
    <row r="2138" ht="12.75" customHeight="1" x14ac:dyDescent="0.2"/>
    <row r="2139" ht="12.75" customHeight="1" x14ac:dyDescent="0.2"/>
    <row r="2140" ht="12.75" customHeight="1" x14ac:dyDescent="0.2"/>
    <row r="2141" ht="12.75" customHeight="1" x14ac:dyDescent="0.2"/>
    <row r="2142" ht="12.75" customHeight="1" x14ac:dyDescent="0.2"/>
    <row r="2143" ht="12.75" customHeight="1" x14ac:dyDescent="0.2"/>
    <row r="2144" ht="12.75" customHeight="1" x14ac:dyDescent="0.2"/>
    <row r="2145" ht="12.75" customHeight="1" x14ac:dyDescent="0.2"/>
    <row r="2146" ht="12.75" customHeight="1" x14ac:dyDescent="0.2"/>
    <row r="2147" ht="12.75" customHeight="1" x14ac:dyDescent="0.2"/>
    <row r="2148" ht="12.75" customHeight="1" x14ac:dyDescent="0.2"/>
    <row r="2149" ht="12.75" customHeight="1" x14ac:dyDescent="0.2"/>
    <row r="2150" ht="12.75" customHeight="1" x14ac:dyDescent="0.2"/>
    <row r="2151" ht="12.75" customHeight="1" x14ac:dyDescent="0.2"/>
    <row r="2152" ht="12.75" customHeight="1" x14ac:dyDescent="0.2"/>
    <row r="2153" ht="12.75" customHeight="1" x14ac:dyDescent="0.2"/>
    <row r="2154" ht="12.75" customHeight="1" x14ac:dyDescent="0.2"/>
    <row r="2155" ht="12.75" customHeight="1" x14ac:dyDescent="0.2"/>
    <row r="2156" ht="12.75" customHeight="1" x14ac:dyDescent="0.2"/>
    <row r="2157" ht="12.75" customHeight="1" x14ac:dyDescent="0.2"/>
    <row r="2158" ht="12.75" customHeight="1" x14ac:dyDescent="0.2"/>
    <row r="2159" ht="12.75" customHeight="1" x14ac:dyDescent="0.2"/>
    <row r="2160" ht="12.75" customHeight="1" x14ac:dyDescent="0.2"/>
    <row r="2161" ht="12.75" customHeight="1" x14ac:dyDescent="0.2"/>
    <row r="2162" ht="12.75" customHeight="1" x14ac:dyDescent="0.2"/>
    <row r="2163" ht="12.75" customHeight="1" x14ac:dyDescent="0.2"/>
    <row r="2164" ht="12.75" customHeight="1" x14ac:dyDescent="0.2"/>
    <row r="2165" ht="12.75" customHeight="1" x14ac:dyDescent="0.2"/>
    <row r="2166" ht="12.75" customHeight="1" x14ac:dyDescent="0.2"/>
    <row r="2167" ht="12.75" customHeight="1" x14ac:dyDescent="0.2"/>
    <row r="2168" ht="12.75" customHeight="1" x14ac:dyDescent="0.2"/>
    <row r="2169" ht="12.75" customHeight="1" x14ac:dyDescent="0.2"/>
    <row r="2170" ht="12.75" customHeight="1" x14ac:dyDescent="0.2"/>
    <row r="2171" ht="12.75" customHeight="1" x14ac:dyDescent="0.2"/>
    <row r="2172" ht="12.75" customHeight="1" x14ac:dyDescent="0.2"/>
    <row r="2173" ht="12.75" customHeight="1" x14ac:dyDescent="0.2"/>
    <row r="2174" ht="12.75" customHeight="1" x14ac:dyDescent="0.2"/>
    <row r="2175" ht="12.75" customHeight="1" x14ac:dyDescent="0.2"/>
    <row r="2176" ht="12.75" customHeight="1" x14ac:dyDescent="0.2"/>
    <row r="2177" ht="12.75" customHeight="1" x14ac:dyDescent="0.2"/>
    <row r="2178" ht="12.75" customHeight="1" x14ac:dyDescent="0.2"/>
    <row r="2179" ht="12.75" customHeight="1" x14ac:dyDescent="0.2"/>
    <row r="2180" ht="12.75" customHeight="1" x14ac:dyDescent="0.2"/>
    <row r="2181" ht="12.75" customHeight="1" x14ac:dyDescent="0.2"/>
    <row r="2182" ht="12.75" customHeight="1" x14ac:dyDescent="0.2"/>
    <row r="2183" ht="12.75" customHeight="1" x14ac:dyDescent="0.2"/>
    <row r="2184" ht="12.75" customHeight="1" x14ac:dyDescent="0.2"/>
    <row r="2185" ht="12.75" customHeight="1" x14ac:dyDescent="0.2"/>
    <row r="2186" ht="12.75" customHeight="1" x14ac:dyDescent="0.2"/>
    <row r="2187" ht="12.75" customHeight="1" x14ac:dyDescent="0.2"/>
    <row r="2188" ht="12.75" customHeight="1" x14ac:dyDescent="0.2"/>
    <row r="2189" ht="12.75" customHeight="1" x14ac:dyDescent="0.2"/>
    <row r="2190" ht="12.75" customHeight="1" x14ac:dyDescent="0.2"/>
    <row r="2191" ht="12.75" customHeight="1" x14ac:dyDescent="0.2"/>
    <row r="2192" ht="12.75" customHeight="1" x14ac:dyDescent="0.2"/>
    <row r="2193" ht="12.75" customHeight="1" x14ac:dyDescent="0.2"/>
    <row r="2194" ht="12.75" customHeight="1" x14ac:dyDescent="0.2"/>
    <row r="2195" ht="12.75" customHeight="1" x14ac:dyDescent="0.2"/>
    <row r="2196" ht="12.75" customHeight="1" x14ac:dyDescent="0.2"/>
    <row r="2197" ht="12.75" customHeight="1" x14ac:dyDescent="0.2"/>
    <row r="2198" ht="12.75" customHeight="1" x14ac:dyDescent="0.2"/>
    <row r="2199" ht="12.75" customHeight="1" x14ac:dyDescent="0.2"/>
    <row r="2200" ht="12.75" customHeight="1" x14ac:dyDescent="0.2"/>
    <row r="2201" ht="12.75" customHeight="1" x14ac:dyDescent="0.2"/>
    <row r="2202" ht="12.75" customHeight="1" x14ac:dyDescent="0.2"/>
    <row r="2203" ht="12.75" customHeight="1" x14ac:dyDescent="0.2"/>
    <row r="2204" ht="12.75" customHeight="1" x14ac:dyDescent="0.2"/>
    <row r="2205" ht="12.75" customHeight="1" x14ac:dyDescent="0.2"/>
    <row r="2206" ht="12.75" customHeight="1" x14ac:dyDescent="0.2"/>
    <row r="2207" ht="12.75" customHeight="1" x14ac:dyDescent="0.2"/>
    <row r="2208" ht="12.75" customHeight="1" x14ac:dyDescent="0.2"/>
    <row r="2209" ht="12.75" customHeight="1" x14ac:dyDescent="0.2"/>
    <row r="2210" ht="12.75" customHeight="1" x14ac:dyDescent="0.2"/>
    <row r="2211" ht="12.75" customHeight="1" x14ac:dyDescent="0.2"/>
    <row r="2212" ht="12.75" customHeight="1" x14ac:dyDescent="0.2"/>
    <row r="2213" ht="12.75" customHeight="1" x14ac:dyDescent="0.2"/>
    <row r="2214" ht="12.75" customHeight="1" x14ac:dyDescent="0.2"/>
    <row r="2215" ht="12.75" customHeight="1" x14ac:dyDescent="0.2"/>
    <row r="2216" ht="12.75" customHeight="1" x14ac:dyDescent="0.2"/>
    <row r="2217" ht="12.75" customHeight="1" x14ac:dyDescent="0.2"/>
    <row r="2218" ht="12.75" customHeight="1" x14ac:dyDescent="0.2"/>
    <row r="2219" ht="12.75" customHeight="1" x14ac:dyDescent="0.2"/>
    <row r="2220" ht="12.75" customHeight="1" x14ac:dyDescent="0.2"/>
    <row r="2221" ht="12.75" customHeight="1" x14ac:dyDescent="0.2"/>
    <row r="2222" ht="12.75" customHeight="1" x14ac:dyDescent="0.2"/>
    <row r="2223" ht="12.75" customHeight="1" x14ac:dyDescent="0.2"/>
    <row r="2224" ht="12.75" customHeight="1" x14ac:dyDescent="0.2"/>
    <row r="2225" ht="12.75" customHeight="1" x14ac:dyDescent="0.2"/>
    <row r="2226" ht="12.75" customHeight="1" x14ac:dyDescent="0.2"/>
    <row r="2227" ht="12.75" customHeight="1" x14ac:dyDescent="0.2"/>
    <row r="2228" ht="12.75" customHeight="1" x14ac:dyDescent="0.2"/>
    <row r="2229" ht="12.75" customHeight="1" x14ac:dyDescent="0.2"/>
    <row r="2230" ht="12.75" customHeight="1" x14ac:dyDescent="0.2"/>
    <row r="2231" ht="12.75" customHeight="1" x14ac:dyDescent="0.2"/>
    <row r="2232" ht="12.75" customHeight="1" x14ac:dyDescent="0.2"/>
    <row r="2233" ht="12.75" customHeight="1" x14ac:dyDescent="0.2"/>
    <row r="2234" ht="12.75" customHeight="1" x14ac:dyDescent="0.2"/>
    <row r="2235" ht="12.75" customHeight="1" x14ac:dyDescent="0.2"/>
    <row r="2236" ht="12.75" customHeight="1" x14ac:dyDescent="0.2"/>
    <row r="2237" ht="12.75" customHeight="1" x14ac:dyDescent="0.2"/>
    <row r="2238" ht="12.75" customHeight="1" x14ac:dyDescent="0.2"/>
    <row r="2239" ht="12.75" customHeight="1" x14ac:dyDescent="0.2"/>
    <row r="2240" ht="12.75" customHeight="1" x14ac:dyDescent="0.2"/>
    <row r="2241" ht="12.75" customHeight="1" x14ac:dyDescent="0.2"/>
    <row r="2242" ht="12.75" customHeight="1" x14ac:dyDescent="0.2"/>
    <row r="2243" ht="12.75" customHeight="1" x14ac:dyDescent="0.2"/>
    <row r="2244" ht="12.75" customHeight="1" x14ac:dyDescent="0.2"/>
    <row r="2245" ht="12.75" customHeight="1" x14ac:dyDescent="0.2"/>
    <row r="2246" ht="12.75" customHeight="1" x14ac:dyDescent="0.2"/>
    <row r="2247" ht="12.75" customHeight="1" x14ac:dyDescent="0.2"/>
    <row r="2248" ht="12.75" customHeight="1" x14ac:dyDescent="0.2"/>
    <row r="2249" ht="12.75" customHeight="1" x14ac:dyDescent="0.2"/>
    <row r="2250" ht="12.75" customHeight="1" x14ac:dyDescent="0.2"/>
    <row r="2251" ht="12.75" customHeight="1" x14ac:dyDescent="0.2"/>
    <row r="2252" ht="12.75" customHeight="1" x14ac:dyDescent="0.2"/>
    <row r="2253" ht="12.75" customHeight="1" x14ac:dyDescent="0.2"/>
    <row r="2254" ht="12.75" customHeight="1" x14ac:dyDescent="0.2"/>
    <row r="2255" ht="12.75" customHeight="1" x14ac:dyDescent="0.2"/>
    <row r="2256" ht="12.75" customHeight="1" x14ac:dyDescent="0.2"/>
    <row r="2257" ht="12.75" customHeight="1" x14ac:dyDescent="0.2"/>
    <row r="2258" ht="12.75" customHeight="1" x14ac:dyDescent="0.2"/>
    <row r="2259" ht="12.75" customHeight="1" x14ac:dyDescent="0.2"/>
    <row r="2260" ht="12.75" customHeight="1" x14ac:dyDescent="0.2"/>
    <row r="2261" ht="12.75" customHeight="1" x14ac:dyDescent="0.2"/>
    <row r="2262" ht="12.75" customHeight="1" x14ac:dyDescent="0.2"/>
    <row r="2263" ht="12.75" customHeight="1" x14ac:dyDescent="0.2"/>
    <row r="2264" ht="12.75" customHeight="1" x14ac:dyDescent="0.2"/>
    <row r="2265" ht="12.75" customHeight="1" x14ac:dyDescent="0.2"/>
    <row r="2266" ht="12.75" customHeight="1" x14ac:dyDescent="0.2"/>
    <row r="2267" ht="12.75" customHeight="1" x14ac:dyDescent="0.2"/>
    <row r="2268" ht="12.75" customHeight="1" x14ac:dyDescent="0.2"/>
    <row r="2269" ht="12.75" customHeight="1" x14ac:dyDescent="0.2"/>
    <row r="2270" ht="12.75" customHeight="1" x14ac:dyDescent="0.2"/>
    <row r="2271" ht="12.75" customHeight="1" x14ac:dyDescent="0.2"/>
    <row r="2272" ht="12.75" customHeight="1" x14ac:dyDescent="0.2"/>
    <row r="2273" ht="12.75" customHeight="1" x14ac:dyDescent="0.2"/>
    <row r="2274" ht="12.75" customHeight="1" x14ac:dyDescent="0.2"/>
    <row r="2275" ht="12.75" customHeight="1" x14ac:dyDescent="0.2"/>
    <row r="2276" ht="12.75" customHeight="1" x14ac:dyDescent="0.2"/>
    <row r="2277" ht="12.75" customHeight="1" x14ac:dyDescent="0.2"/>
    <row r="2278" ht="12.75" customHeight="1" x14ac:dyDescent="0.2"/>
    <row r="2279" ht="12.75" customHeight="1" x14ac:dyDescent="0.2"/>
    <row r="2280" ht="12.75" customHeight="1" x14ac:dyDescent="0.2"/>
    <row r="2281" ht="12.75" customHeight="1" x14ac:dyDescent="0.2"/>
    <row r="2282" ht="12.75" customHeight="1" x14ac:dyDescent="0.2"/>
    <row r="2283" ht="12.75" customHeight="1" x14ac:dyDescent="0.2"/>
    <row r="2284" ht="12.75" customHeight="1" x14ac:dyDescent="0.2"/>
    <row r="2285" ht="12.75" customHeight="1" x14ac:dyDescent="0.2"/>
    <row r="2286" ht="12.75" customHeight="1" x14ac:dyDescent="0.2"/>
    <row r="2287" ht="12.75" customHeight="1" x14ac:dyDescent="0.2"/>
    <row r="2288" ht="12.75" customHeight="1" x14ac:dyDescent="0.2"/>
    <row r="2289" ht="12.75" customHeight="1" x14ac:dyDescent="0.2"/>
    <row r="2290" ht="12.75" customHeight="1" x14ac:dyDescent="0.2"/>
    <row r="2291" ht="12.75" customHeight="1" x14ac:dyDescent="0.2"/>
    <row r="2292" ht="12.75" customHeight="1" x14ac:dyDescent="0.2"/>
    <row r="2293" ht="12.75" customHeight="1" x14ac:dyDescent="0.2"/>
    <row r="2294" ht="12.75" customHeight="1" x14ac:dyDescent="0.2"/>
    <row r="2295" ht="12.75" customHeight="1" x14ac:dyDescent="0.2"/>
    <row r="2296" ht="12.75" customHeight="1" x14ac:dyDescent="0.2"/>
    <row r="2297" ht="12.75" customHeight="1" x14ac:dyDescent="0.2"/>
    <row r="2298" ht="12.75" customHeight="1" x14ac:dyDescent="0.2"/>
    <row r="2299" ht="12.75" customHeight="1" x14ac:dyDescent="0.2"/>
    <row r="2300" ht="12.75" customHeight="1" x14ac:dyDescent="0.2"/>
    <row r="2301" ht="12.75" customHeight="1" x14ac:dyDescent="0.2"/>
    <row r="2302" ht="12.75" customHeight="1" x14ac:dyDescent="0.2"/>
    <row r="2303" ht="12.75" customHeight="1" x14ac:dyDescent="0.2"/>
    <row r="2304" ht="12.75" customHeight="1" x14ac:dyDescent="0.2"/>
    <row r="2305" ht="12.75" customHeight="1" x14ac:dyDescent="0.2"/>
    <row r="2306" ht="12.75" customHeight="1" x14ac:dyDescent="0.2"/>
    <row r="2307" ht="12.75" customHeight="1" x14ac:dyDescent="0.2"/>
    <row r="2308" ht="12.75" customHeight="1" x14ac:dyDescent="0.2"/>
    <row r="2309" ht="12.75" customHeight="1" x14ac:dyDescent="0.2"/>
    <row r="2310" ht="12.75" customHeight="1" x14ac:dyDescent="0.2"/>
    <row r="2311" ht="12.75" customHeight="1" x14ac:dyDescent="0.2"/>
    <row r="2312" ht="12.75" customHeight="1" x14ac:dyDescent="0.2"/>
    <row r="2313" ht="12.75" customHeight="1" x14ac:dyDescent="0.2"/>
    <row r="2314" ht="12.75" customHeight="1" x14ac:dyDescent="0.2"/>
    <row r="2315" ht="12.75" customHeight="1" x14ac:dyDescent="0.2"/>
    <row r="2316" ht="12.75" customHeight="1" x14ac:dyDescent="0.2"/>
    <row r="2317" ht="12.75" customHeight="1" x14ac:dyDescent="0.2"/>
    <row r="2318" ht="12.75" customHeight="1" x14ac:dyDescent="0.2"/>
    <row r="2319" ht="12.75" customHeight="1" x14ac:dyDescent="0.2"/>
    <row r="2320" ht="12.75" customHeight="1" x14ac:dyDescent="0.2"/>
    <row r="2321" ht="12.75" customHeight="1" x14ac:dyDescent="0.2"/>
    <row r="2322" ht="12.75" customHeight="1" x14ac:dyDescent="0.2"/>
    <row r="2323" ht="12.75" customHeight="1" x14ac:dyDescent="0.2"/>
    <row r="2324" ht="12.75" customHeight="1" x14ac:dyDescent="0.2"/>
    <row r="2325" ht="12.75" customHeight="1" x14ac:dyDescent="0.2"/>
    <row r="2326" ht="12.75" customHeight="1" x14ac:dyDescent="0.2"/>
    <row r="2327" ht="12.75" customHeight="1" x14ac:dyDescent="0.2"/>
    <row r="2328" ht="12.75" customHeight="1" x14ac:dyDescent="0.2"/>
    <row r="2329" ht="12.75" customHeight="1" x14ac:dyDescent="0.2"/>
    <row r="2330" ht="12.75" customHeight="1" x14ac:dyDescent="0.2"/>
    <row r="2331" ht="12.75" customHeight="1" x14ac:dyDescent="0.2"/>
    <row r="2332" ht="12.75" customHeight="1" x14ac:dyDescent="0.2"/>
    <row r="2333" ht="12.75" customHeight="1" x14ac:dyDescent="0.2"/>
    <row r="2334" ht="12.75" customHeight="1" x14ac:dyDescent="0.2"/>
    <row r="2335" ht="12.75" customHeight="1" x14ac:dyDescent="0.2"/>
    <row r="2336" ht="12.75" customHeight="1" x14ac:dyDescent="0.2"/>
    <row r="2337" ht="12.75" customHeight="1" x14ac:dyDescent="0.2"/>
    <row r="2338" ht="12.75" customHeight="1" x14ac:dyDescent="0.2"/>
    <row r="2339" ht="12.75" customHeight="1" x14ac:dyDescent="0.2"/>
    <row r="2340" ht="12.75" customHeight="1" x14ac:dyDescent="0.2"/>
    <row r="2341" ht="12.75" customHeight="1" x14ac:dyDescent="0.2"/>
    <row r="2342" ht="12.75" customHeight="1" x14ac:dyDescent="0.2"/>
    <row r="2343" ht="12.75" customHeight="1" x14ac:dyDescent="0.2"/>
    <row r="2344" ht="12.75" customHeight="1" x14ac:dyDescent="0.2"/>
    <row r="2345" ht="12.75" customHeight="1" x14ac:dyDescent="0.2"/>
    <row r="2346" ht="12.75" customHeight="1" x14ac:dyDescent="0.2"/>
    <row r="2347" ht="12.75" customHeight="1" x14ac:dyDescent="0.2"/>
    <row r="2348" ht="12.75" customHeight="1" x14ac:dyDescent="0.2"/>
    <row r="2349" ht="12.75" customHeight="1" x14ac:dyDescent="0.2"/>
    <row r="2350" ht="12.75" customHeight="1" x14ac:dyDescent="0.2"/>
    <row r="2351" ht="12.75" customHeight="1" x14ac:dyDescent="0.2"/>
    <row r="2352" ht="12.75" customHeight="1" x14ac:dyDescent="0.2"/>
    <row r="2353" ht="12.75" customHeight="1" x14ac:dyDescent="0.2"/>
    <row r="2354" ht="12.75" customHeight="1" x14ac:dyDescent="0.2"/>
    <row r="2355" ht="12.75" customHeight="1" x14ac:dyDescent="0.2"/>
    <row r="2356" ht="12.75" customHeight="1" x14ac:dyDescent="0.2"/>
    <row r="2357" ht="12.75" customHeight="1" x14ac:dyDescent="0.2"/>
    <row r="2358" ht="12.75" customHeight="1" x14ac:dyDescent="0.2"/>
    <row r="2359" ht="12.75" customHeight="1" x14ac:dyDescent="0.2"/>
    <row r="2360" ht="12.75" customHeight="1" x14ac:dyDescent="0.2"/>
    <row r="2361" ht="12.75" customHeight="1" x14ac:dyDescent="0.2"/>
    <row r="2362" ht="12.75" customHeight="1" x14ac:dyDescent="0.2"/>
    <row r="2363" ht="12.75" customHeight="1" x14ac:dyDescent="0.2"/>
    <row r="2364" ht="12.75" customHeight="1" x14ac:dyDescent="0.2"/>
    <row r="2365" ht="12.75" customHeight="1" x14ac:dyDescent="0.2"/>
    <row r="2366" ht="12.75" customHeight="1" x14ac:dyDescent="0.2"/>
    <row r="2367" ht="12.75" customHeight="1" x14ac:dyDescent="0.2"/>
    <row r="2368" ht="12.75" customHeight="1" x14ac:dyDescent="0.2"/>
    <row r="2369" ht="12.75" customHeight="1" x14ac:dyDescent="0.2"/>
    <row r="2370" ht="12.75" customHeight="1" x14ac:dyDescent="0.2"/>
    <row r="2371" ht="12.75" customHeight="1" x14ac:dyDescent="0.2"/>
    <row r="2372" ht="12.75" customHeight="1" x14ac:dyDescent="0.2"/>
    <row r="2373" ht="12.75" customHeight="1" x14ac:dyDescent="0.2"/>
    <row r="2374" ht="12.75" customHeight="1" x14ac:dyDescent="0.2"/>
    <row r="2375" ht="12.75" customHeight="1" x14ac:dyDescent="0.2"/>
    <row r="2376" ht="12.75" customHeight="1" x14ac:dyDescent="0.2"/>
    <row r="2377" ht="12.75" customHeight="1" x14ac:dyDescent="0.2"/>
    <row r="2378" ht="12.75" customHeight="1" x14ac:dyDescent="0.2"/>
    <row r="2379" ht="12.75" customHeight="1" x14ac:dyDescent="0.2"/>
    <row r="2380" ht="12.75" customHeight="1" x14ac:dyDescent="0.2"/>
    <row r="2381" ht="12.75" customHeight="1" x14ac:dyDescent="0.2"/>
    <row r="2382" ht="12.75" customHeight="1" x14ac:dyDescent="0.2"/>
    <row r="2383" ht="12.75" customHeight="1" x14ac:dyDescent="0.2"/>
    <row r="2384" ht="12.75" customHeight="1" x14ac:dyDescent="0.2"/>
    <row r="2385" ht="12.75" customHeight="1" x14ac:dyDescent="0.2"/>
    <row r="2386" ht="12.75" customHeight="1" x14ac:dyDescent="0.2"/>
    <row r="2387" ht="12.75" customHeight="1" x14ac:dyDescent="0.2"/>
    <row r="2388" ht="12.75" customHeight="1" x14ac:dyDescent="0.2"/>
    <row r="2389" ht="12.75" customHeight="1" x14ac:dyDescent="0.2"/>
    <row r="2390" ht="12.75" customHeight="1" x14ac:dyDescent="0.2"/>
    <row r="2391" ht="12.75" customHeight="1" x14ac:dyDescent="0.2"/>
    <row r="2392" ht="12.75" customHeight="1" x14ac:dyDescent="0.2"/>
    <row r="2393" ht="12.75" customHeight="1" x14ac:dyDescent="0.2"/>
    <row r="2394" ht="12.75" customHeight="1" x14ac:dyDescent="0.2"/>
    <row r="2395" ht="12.75" customHeight="1" x14ac:dyDescent="0.2"/>
    <row r="2396" ht="12.75" customHeight="1" x14ac:dyDescent="0.2"/>
    <row r="2397" ht="12.75" customHeight="1" x14ac:dyDescent="0.2"/>
    <row r="2398" ht="12.75" customHeight="1" x14ac:dyDescent="0.2"/>
    <row r="2399" ht="12.75" customHeight="1" x14ac:dyDescent="0.2"/>
    <row r="2400" ht="12.75" customHeight="1" x14ac:dyDescent="0.2"/>
    <row r="2401" ht="12.75" customHeight="1" x14ac:dyDescent="0.2"/>
    <row r="2402" ht="12.75" customHeight="1" x14ac:dyDescent="0.2"/>
    <row r="2403" ht="12.75" customHeight="1" x14ac:dyDescent="0.2"/>
    <row r="2404" ht="12.75" customHeight="1" x14ac:dyDescent="0.2"/>
    <row r="2405" ht="12.75" customHeight="1" x14ac:dyDescent="0.2"/>
    <row r="2406" ht="12.75" customHeight="1" x14ac:dyDescent="0.2"/>
    <row r="2407" ht="12.75" customHeight="1" x14ac:dyDescent="0.2"/>
    <row r="2408" ht="12.75" customHeight="1" x14ac:dyDescent="0.2"/>
    <row r="2409" ht="12.75" customHeight="1" x14ac:dyDescent="0.2"/>
    <row r="2410" ht="12.75" customHeight="1" x14ac:dyDescent="0.2"/>
    <row r="2411" ht="12.75" customHeight="1" x14ac:dyDescent="0.2"/>
    <row r="2412" ht="12.75" customHeight="1" x14ac:dyDescent="0.2"/>
    <row r="2413" ht="12.75" customHeight="1" x14ac:dyDescent="0.2"/>
    <row r="2414" ht="12.75" customHeight="1" x14ac:dyDescent="0.2"/>
    <row r="2415" ht="12.75" customHeight="1" x14ac:dyDescent="0.2"/>
    <row r="2416" ht="12.75" customHeight="1" x14ac:dyDescent="0.2"/>
    <row r="2417" ht="12.75" customHeight="1" x14ac:dyDescent="0.2"/>
    <row r="2418" ht="12.75" customHeight="1" x14ac:dyDescent="0.2"/>
    <row r="2419" ht="12.75" customHeight="1" x14ac:dyDescent="0.2"/>
    <row r="2420" ht="12.75" customHeight="1" x14ac:dyDescent="0.2"/>
    <row r="2421" ht="12.75" customHeight="1" x14ac:dyDescent="0.2"/>
    <row r="2422" ht="12.75" customHeight="1" x14ac:dyDescent="0.2"/>
    <row r="2423" ht="12.75" customHeight="1" x14ac:dyDescent="0.2"/>
    <row r="2424" ht="12.75" customHeight="1" x14ac:dyDescent="0.2"/>
    <row r="2425" ht="12.75" customHeight="1" x14ac:dyDescent="0.2"/>
    <row r="2426" ht="12.75" customHeight="1" x14ac:dyDescent="0.2"/>
    <row r="2427" ht="12.75" customHeight="1" x14ac:dyDescent="0.2"/>
    <row r="2428" ht="12.75" customHeight="1" x14ac:dyDescent="0.2"/>
    <row r="2429" ht="12.75" customHeight="1" x14ac:dyDescent="0.2"/>
    <row r="2430" ht="12.75" customHeight="1" x14ac:dyDescent="0.2"/>
    <row r="2431" ht="12.75" customHeight="1" x14ac:dyDescent="0.2"/>
    <row r="2432" ht="12.75" customHeight="1" x14ac:dyDescent="0.2"/>
    <row r="2433" ht="12.75" customHeight="1" x14ac:dyDescent="0.2"/>
    <row r="2434" ht="12.75" customHeight="1" x14ac:dyDescent="0.2"/>
    <row r="2435" ht="12.75" customHeight="1" x14ac:dyDescent="0.2"/>
    <row r="2436" ht="12.75" customHeight="1" x14ac:dyDescent="0.2"/>
    <row r="2437" ht="12.75" customHeight="1" x14ac:dyDescent="0.2"/>
    <row r="2438" ht="12.75" customHeight="1" x14ac:dyDescent="0.2"/>
    <row r="2439" ht="12.75" customHeight="1" x14ac:dyDescent="0.2"/>
    <row r="2440" ht="12.75" customHeight="1" x14ac:dyDescent="0.2"/>
    <row r="2441" ht="12.75" customHeight="1" x14ac:dyDescent="0.2"/>
    <row r="2442" ht="12.75" customHeight="1" x14ac:dyDescent="0.2"/>
    <row r="2443" ht="12.75" customHeight="1" x14ac:dyDescent="0.2"/>
    <row r="2444" ht="12.75" customHeight="1" x14ac:dyDescent="0.2"/>
    <row r="2445" ht="12.75" customHeight="1" x14ac:dyDescent="0.2"/>
    <row r="2446" ht="12.75" customHeight="1" x14ac:dyDescent="0.2"/>
    <row r="2447" ht="12.75" customHeight="1" x14ac:dyDescent="0.2"/>
    <row r="2448" ht="12.75" customHeight="1" x14ac:dyDescent="0.2"/>
    <row r="2449" ht="12.75" customHeight="1" x14ac:dyDescent="0.2"/>
    <row r="2450" ht="12.75" customHeight="1" x14ac:dyDescent="0.2"/>
    <row r="2451" ht="12.75" customHeight="1" x14ac:dyDescent="0.2"/>
    <row r="2452" ht="12.75" customHeight="1" x14ac:dyDescent="0.2"/>
    <row r="2453" ht="12.75" customHeight="1" x14ac:dyDescent="0.2"/>
    <row r="2454" ht="12.75" customHeight="1" x14ac:dyDescent="0.2"/>
    <row r="2455" ht="12.75" customHeight="1" x14ac:dyDescent="0.2"/>
    <row r="2456" ht="12.75" customHeight="1" x14ac:dyDescent="0.2"/>
    <row r="2457" ht="12.75" customHeight="1" x14ac:dyDescent="0.2"/>
    <row r="2458" ht="12.75" customHeight="1" x14ac:dyDescent="0.2"/>
    <row r="2459" ht="12.75" customHeight="1" x14ac:dyDescent="0.2"/>
    <row r="2460" ht="12.75" customHeight="1" x14ac:dyDescent="0.2"/>
    <row r="2461" ht="12.75" customHeight="1" x14ac:dyDescent="0.2"/>
    <row r="2462" ht="12.75" customHeight="1" x14ac:dyDescent="0.2"/>
    <row r="2463" ht="12.75" customHeight="1" x14ac:dyDescent="0.2"/>
    <row r="2464" ht="12.75" customHeight="1" x14ac:dyDescent="0.2"/>
    <row r="2465" ht="12.75" customHeight="1" x14ac:dyDescent="0.2"/>
    <row r="2466" ht="12.75" customHeight="1" x14ac:dyDescent="0.2"/>
    <row r="2467" ht="12.75" customHeight="1" x14ac:dyDescent="0.2"/>
    <row r="2468" ht="12.75" customHeight="1" x14ac:dyDescent="0.2"/>
    <row r="2469" ht="12.75" customHeight="1" x14ac:dyDescent="0.2"/>
    <row r="2470" ht="12.75" customHeight="1" x14ac:dyDescent="0.2"/>
    <row r="2471" ht="12.75" customHeight="1" x14ac:dyDescent="0.2"/>
    <row r="2472" ht="12.75" customHeight="1" x14ac:dyDescent="0.2"/>
    <row r="2473" ht="12.75" customHeight="1" x14ac:dyDescent="0.2"/>
    <row r="2474" ht="12.75" customHeight="1" x14ac:dyDescent="0.2"/>
    <row r="2475" ht="12.75" customHeight="1" x14ac:dyDescent="0.2"/>
    <row r="2476" ht="12.75" customHeight="1" x14ac:dyDescent="0.2"/>
    <row r="2477" ht="12.75" customHeight="1" x14ac:dyDescent="0.2"/>
    <row r="2478" ht="12.75" customHeight="1" x14ac:dyDescent="0.2"/>
    <row r="2479" ht="12.75" customHeight="1" x14ac:dyDescent="0.2"/>
    <row r="2480" ht="12.75" customHeight="1" x14ac:dyDescent="0.2"/>
    <row r="2481" ht="12.75" customHeight="1" x14ac:dyDescent="0.2"/>
    <row r="2482" ht="12.75" customHeight="1" x14ac:dyDescent="0.2"/>
    <row r="2483" ht="12.75" customHeight="1" x14ac:dyDescent="0.2"/>
    <row r="2484" ht="12.75" customHeight="1" x14ac:dyDescent="0.2"/>
    <row r="2485" ht="12.75" customHeight="1" x14ac:dyDescent="0.2"/>
    <row r="2486" ht="12.75" customHeight="1" x14ac:dyDescent="0.2"/>
    <row r="2487" ht="12.75" customHeight="1" x14ac:dyDescent="0.2"/>
    <row r="2488" ht="12.75" customHeight="1" x14ac:dyDescent="0.2"/>
    <row r="2489" ht="12.75" customHeight="1" x14ac:dyDescent="0.2"/>
    <row r="2490" ht="12.75" customHeight="1" x14ac:dyDescent="0.2"/>
    <row r="2491" ht="12.75" customHeight="1" x14ac:dyDescent="0.2"/>
    <row r="2492" ht="12.75" customHeight="1" x14ac:dyDescent="0.2"/>
    <row r="2493" ht="12.75" customHeight="1" x14ac:dyDescent="0.2"/>
    <row r="2494" ht="12.75" customHeight="1" x14ac:dyDescent="0.2"/>
    <row r="2495" ht="12.75" customHeight="1" x14ac:dyDescent="0.2"/>
    <row r="2496" ht="12.75" customHeight="1" x14ac:dyDescent="0.2"/>
    <row r="2497" ht="12.75" customHeight="1" x14ac:dyDescent="0.2"/>
    <row r="2498" ht="12.75" customHeight="1" x14ac:dyDescent="0.2"/>
    <row r="2499" ht="12.75" customHeight="1" x14ac:dyDescent="0.2"/>
    <row r="2500" ht="12.75" customHeight="1" x14ac:dyDescent="0.2"/>
    <row r="2501" ht="12.75" customHeight="1" x14ac:dyDescent="0.2"/>
    <row r="2502" ht="12.75" customHeight="1" x14ac:dyDescent="0.2"/>
    <row r="2503" ht="12.75" customHeight="1" x14ac:dyDescent="0.2"/>
    <row r="2504" ht="12.75" customHeight="1" x14ac:dyDescent="0.2"/>
    <row r="2505" ht="12.75" customHeight="1" x14ac:dyDescent="0.2"/>
    <row r="2506" ht="12.75" customHeight="1" x14ac:dyDescent="0.2"/>
    <row r="2507" ht="12.75" customHeight="1" x14ac:dyDescent="0.2"/>
    <row r="2508" ht="12.75" customHeight="1" x14ac:dyDescent="0.2"/>
    <row r="2509" ht="12.75" customHeight="1" x14ac:dyDescent="0.2"/>
    <row r="2510" ht="12.75" customHeight="1" x14ac:dyDescent="0.2"/>
    <row r="2511" ht="12.75" customHeight="1" x14ac:dyDescent="0.2"/>
    <row r="2512" ht="12.75" customHeight="1" x14ac:dyDescent="0.2"/>
    <row r="2513" ht="12.75" customHeight="1" x14ac:dyDescent="0.2"/>
    <row r="2514" ht="12.75" customHeight="1" x14ac:dyDescent="0.2"/>
    <row r="2515" ht="12.75" customHeight="1" x14ac:dyDescent="0.2"/>
    <row r="2516" ht="12.75" customHeight="1" x14ac:dyDescent="0.2"/>
    <row r="2517" ht="12.75" customHeight="1" x14ac:dyDescent="0.2"/>
    <row r="2518" ht="12.75" customHeight="1" x14ac:dyDescent="0.2"/>
    <row r="2519" ht="12.75" customHeight="1" x14ac:dyDescent="0.2"/>
    <row r="2520" ht="12.75" customHeight="1" x14ac:dyDescent="0.2"/>
    <row r="2521" ht="12.75" customHeight="1" x14ac:dyDescent="0.2"/>
    <row r="2522" ht="12.75" customHeight="1" x14ac:dyDescent="0.2"/>
    <row r="2523" ht="12.75" customHeight="1" x14ac:dyDescent="0.2"/>
    <row r="2524" ht="12.75" customHeight="1" x14ac:dyDescent="0.2"/>
    <row r="2525" ht="12.75" customHeight="1" x14ac:dyDescent="0.2"/>
    <row r="2526" ht="12.75" customHeight="1" x14ac:dyDescent="0.2"/>
    <row r="2527" ht="12.75" customHeight="1" x14ac:dyDescent="0.2"/>
    <row r="2528" ht="12.75" customHeight="1" x14ac:dyDescent="0.2"/>
    <row r="2529" ht="12.75" customHeight="1" x14ac:dyDescent="0.2"/>
    <row r="2530" ht="12.75" customHeight="1" x14ac:dyDescent="0.2"/>
    <row r="2531" ht="12.75" customHeight="1" x14ac:dyDescent="0.2"/>
    <row r="2532" ht="12.75" customHeight="1" x14ac:dyDescent="0.2"/>
    <row r="2533" ht="12.75" customHeight="1" x14ac:dyDescent="0.2"/>
    <row r="2534" ht="12.75" customHeight="1" x14ac:dyDescent="0.2"/>
    <row r="2535" ht="12.75" customHeight="1" x14ac:dyDescent="0.2"/>
    <row r="2536" ht="12.75" customHeight="1" x14ac:dyDescent="0.2"/>
    <row r="2537" ht="12.75" customHeight="1" x14ac:dyDescent="0.2"/>
    <row r="2538" ht="12.75" customHeight="1" x14ac:dyDescent="0.2"/>
    <row r="2539" ht="12.75" customHeight="1" x14ac:dyDescent="0.2"/>
    <row r="2540" ht="12.75" customHeight="1" x14ac:dyDescent="0.2"/>
    <row r="2541" ht="12.75" customHeight="1" x14ac:dyDescent="0.2"/>
    <row r="2542" ht="12.75" customHeight="1" x14ac:dyDescent="0.2"/>
    <row r="2543" ht="12.75" customHeight="1" x14ac:dyDescent="0.2"/>
    <row r="2544" ht="12.75" customHeight="1" x14ac:dyDescent="0.2"/>
    <row r="2545" ht="12.75" customHeight="1" x14ac:dyDescent="0.2"/>
    <row r="2546" ht="12.75" customHeight="1" x14ac:dyDescent="0.2"/>
    <row r="2547" ht="12.75" customHeight="1" x14ac:dyDescent="0.2"/>
    <row r="2548" ht="12.75" customHeight="1" x14ac:dyDescent="0.2"/>
    <row r="2549" ht="12.75" customHeight="1" x14ac:dyDescent="0.2"/>
    <row r="2550" ht="12.75" customHeight="1" x14ac:dyDescent="0.2"/>
    <row r="2551" ht="12.75" customHeight="1" x14ac:dyDescent="0.2"/>
    <row r="2552" ht="12.75" customHeight="1" x14ac:dyDescent="0.2"/>
    <row r="2553" ht="12.75" customHeight="1" x14ac:dyDescent="0.2"/>
    <row r="2554" ht="12.75" customHeight="1" x14ac:dyDescent="0.2"/>
    <row r="2555" ht="12.75" customHeight="1" x14ac:dyDescent="0.2"/>
    <row r="2556" ht="12.75" customHeight="1" x14ac:dyDescent="0.2"/>
    <row r="2557" ht="12.75" customHeight="1" x14ac:dyDescent="0.2"/>
    <row r="2558" ht="12.75" customHeight="1" x14ac:dyDescent="0.2"/>
    <row r="2559" ht="12.75" customHeight="1" x14ac:dyDescent="0.2"/>
    <row r="2560" ht="12.75" customHeight="1" x14ac:dyDescent="0.2"/>
    <row r="2561" ht="12.75" customHeight="1" x14ac:dyDescent="0.2"/>
    <row r="2562" ht="12.75" customHeight="1" x14ac:dyDescent="0.2"/>
    <row r="2563" ht="12.75" customHeight="1" x14ac:dyDescent="0.2"/>
    <row r="2564" ht="12.75" customHeight="1" x14ac:dyDescent="0.2"/>
    <row r="2565" ht="12.75" customHeight="1" x14ac:dyDescent="0.2"/>
    <row r="2566" ht="12.75" customHeight="1" x14ac:dyDescent="0.2"/>
    <row r="2567" ht="12.75" customHeight="1" x14ac:dyDescent="0.2"/>
    <row r="2568" ht="12.75" customHeight="1" x14ac:dyDescent="0.2"/>
    <row r="2569" ht="12.75" customHeight="1" x14ac:dyDescent="0.2"/>
    <row r="2570" ht="12.75" customHeight="1" x14ac:dyDescent="0.2"/>
    <row r="2571" ht="12.75" customHeight="1" x14ac:dyDescent="0.2"/>
    <row r="2572" ht="12.75" customHeight="1" x14ac:dyDescent="0.2"/>
    <row r="2573" ht="12.75" customHeight="1" x14ac:dyDescent="0.2"/>
    <row r="2574" ht="12.75" customHeight="1" x14ac:dyDescent="0.2"/>
    <row r="2575" ht="12.75" customHeight="1" x14ac:dyDescent="0.2"/>
    <row r="2576" ht="12.75" customHeight="1" x14ac:dyDescent="0.2"/>
    <row r="2577" ht="12.75" customHeight="1" x14ac:dyDescent="0.2"/>
    <row r="2578" ht="12.75" customHeight="1" x14ac:dyDescent="0.2"/>
    <row r="2579" ht="12.75" customHeight="1" x14ac:dyDescent="0.2"/>
    <row r="2580" ht="12.75" customHeight="1" x14ac:dyDescent="0.2"/>
    <row r="2581" ht="12.75" customHeight="1" x14ac:dyDescent="0.2"/>
    <row r="2582" ht="12.75" customHeight="1" x14ac:dyDescent="0.2"/>
    <row r="2583" ht="12.75" customHeight="1" x14ac:dyDescent="0.2"/>
    <row r="2584" ht="12.75" customHeight="1" x14ac:dyDescent="0.2"/>
    <row r="2585" ht="12.75" customHeight="1" x14ac:dyDescent="0.2"/>
    <row r="2586" ht="12.75" customHeight="1" x14ac:dyDescent="0.2"/>
    <row r="2587" ht="12.75" customHeight="1" x14ac:dyDescent="0.2"/>
    <row r="2588" ht="12.75" customHeight="1" x14ac:dyDescent="0.2"/>
    <row r="2589" ht="12.75" customHeight="1" x14ac:dyDescent="0.2"/>
    <row r="2590" ht="12.75" customHeight="1" x14ac:dyDescent="0.2"/>
    <row r="2591" ht="12.75" customHeight="1" x14ac:dyDescent="0.2"/>
    <row r="2592" ht="12.75" customHeight="1" x14ac:dyDescent="0.2"/>
    <row r="2593" ht="12.75" customHeight="1" x14ac:dyDescent="0.2"/>
    <row r="2594" ht="12.75" customHeight="1" x14ac:dyDescent="0.2"/>
    <row r="2595" ht="12.75" customHeight="1" x14ac:dyDescent="0.2"/>
    <row r="2596" ht="12.75" customHeight="1" x14ac:dyDescent="0.2"/>
    <row r="2597" ht="12.75" customHeight="1" x14ac:dyDescent="0.2"/>
    <row r="2598" ht="12.75" customHeight="1" x14ac:dyDescent="0.2"/>
    <row r="2599" ht="12.75" customHeight="1" x14ac:dyDescent="0.2"/>
    <row r="2600" ht="12.75" customHeight="1" x14ac:dyDescent="0.2"/>
    <row r="2601" ht="12.75" customHeight="1" x14ac:dyDescent="0.2"/>
    <row r="2602" ht="12.75" customHeight="1" x14ac:dyDescent="0.2"/>
    <row r="2603" ht="12.75" customHeight="1" x14ac:dyDescent="0.2"/>
    <row r="2604" ht="12.75" customHeight="1" x14ac:dyDescent="0.2"/>
    <row r="2605" ht="12.75" customHeight="1" x14ac:dyDescent="0.2"/>
    <row r="2606" ht="12.75" customHeight="1" x14ac:dyDescent="0.2"/>
    <row r="2607" ht="12.75" customHeight="1" x14ac:dyDescent="0.2"/>
    <row r="2608" ht="12.75" customHeight="1" x14ac:dyDescent="0.2"/>
    <row r="2609" ht="12.75" customHeight="1" x14ac:dyDescent="0.2"/>
    <row r="2610" ht="12.75" customHeight="1" x14ac:dyDescent="0.2"/>
    <row r="2611" ht="12.75" customHeight="1" x14ac:dyDescent="0.2"/>
    <row r="2612" ht="12.75" customHeight="1" x14ac:dyDescent="0.2"/>
    <row r="2613" ht="12.75" customHeight="1" x14ac:dyDescent="0.2"/>
    <row r="2614" ht="12.75" customHeight="1" x14ac:dyDescent="0.2"/>
    <row r="2615" ht="12.75" customHeight="1" x14ac:dyDescent="0.2"/>
    <row r="2616" ht="12.75" customHeight="1" x14ac:dyDescent="0.2"/>
    <row r="2617" ht="12.75" customHeight="1" x14ac:dyDescent="0.2"/>
    <row r="2618" ht="12.75" customHeight="1" x14ac:dyDescent="0.2"/>
    <row r="2619" ht="12.75" customHeight="1" x14ac:dyDescent="0.2"/>
    <row r="2620" ht="12.75" customHeight="1" x14ac:dyDescent="0.2"/>
    <row r="2621" ht="12.75" customHeight="1" x14ac:dyDescent="0.2"/>
    <row r="2622" ht="12.75" customHeight="1" x14ac:dyDescent="0.2"/>
    <row r="2623" ht="12.75" customHeight="1" x14ac:dyDescent="0.2"/>
    <row r="2624" ht="12.75" customHeight="1" x14ac:dyDescent="0.2"/>
    <row r="2625" ht="12.75" customHeight="1" x14ac:dyDescent="0.2"/>
    <row r="2626" ht="12.75" customHeight="1" x14ac:dyDescent="0.2"/>
    <row r="2627" ht="12.75" customHeight="1" x14ac:dyDescent="0.2"/>
    <row r="2628" ht="12.75" customHeight="1" x14ac:dyDescent="0.2"/>
    <row r="2629" ht="12.75" customHeight="1" x14ac:dyDescent="0.2"/>
    <row r="2630" ht="12.75" customHeight="1" x14ac:dyDescent="0.2"/>
    <row r="2631" ht="12.75" customHeight="1" x14ac:dyDescent="0.2"/>
    <row r="2632" ht="12.75" customHeight="1" x14ac:dyDescent="0.2"/>
    <row r="2633" ht="12.75" customHeight="1" x14ac:dyDescent="0.2"/>
    <row r="2634" ht="12.75" customHeight="1" x14ac:dyDescent="0.2"/>
    <row r="2635" ht="12.75" customHeight="1" x14ac:dyDescent="0.2"/>
    <row r="2636" ht="12.75" customHeight="1" x14ac:dyDescent="0.2"/>
    <row r="2637" ht="12.75" customHeight="1" x14ac:dyDescent="0.2"/>
    <row r="2638" ht="12.75" customHeight="1" x14ac:dyDescent="0.2"/>
    <row r="2639" ht="12.75" customHeight="1" x14ac:dyDescent="0.2"/>
    <row r="2640" ht="12.75" customHeight="1" x14ac:dyDescent="0.2"/>
    <row r="2641" ht="12.75" customHeight="1" x14ac:dyDescent="0.2"/>
    <row r="2642" ht="12.75" customHeight="1" x14ac:dyDescent="0.2"/>
    <row r="2643" ht="12.75" customHeight="1" x14ac:dyDescent="0.2"/>
    <row r="2644" ht="12.75" customHeight="1" x14ac:dyDescent="0.2"/>
    <row r="2645" ht="12.75" customHeight="1" x14ac:dyDescent="0.2"/>
    <row r="2646" ht="12.75" customHeight="1" x14ac:dyDescent="0.2"/>
    <row r="2647" ht="12.75" customHeight="1" x14ac:dyDescent="0.2"/>
    <row r="2648" ht="12.75" customHeight="1" x14ac:dyDescent="0.2"/>
    <row r="2649" ht="12.75" customHeight="1" x14ac:dyDescent="0.2"/>
    <row r="2650" ht="12.75" customHeight="1" x14ac:dyDescent="0.2"/>
    <row r="2651" ht="12.75" customHeight="1" x14ac:dyDescent="0.2"/>
    <row r="2652" ht="12.75" customHeight="1" x14ac:dyDescent="0.2"/>
    <row r="2653" ht="12.75" customHeight="1" x14ac:dyDescent="0.2"/>
    <row r="2654" ht="12.75" customHeight="1" x14ac:dyDescent="0.2"/>
    <row r="2655" ht="12.75" customHeight="1" x14ac:dyDescent="0.2"/>
    <row r="2656" ht="12.75" customHeight="1" x14ac:dyDescent="0.2"/>
    <row r="2657" ht="12.75" customHeight="1" x14ac:dyDescent="0.2"/>
    <row r="2658" ht="12.75" customHeight="1" x14ac:dyDescent="0.2"/>
    <row r="2659" ht="12.75" customHeight="1" x14ac:dyDescent="0.2"/>
    <row r="2660" ht="12.75" customHeight="1" x14ac:dyDescent="0.2"/>
    <row r="2661" ht="12.75" customHeight="1" x14ac:dyDescent="0.2"/>
    <row r="2662" ht="12.75" customHeight="1" x14ac:dyDescent="0.2"/>
    <row r="2663" ht="12.75" customHeight="1" x14ac:dyDescent="0.2"/>
    <row r="2664" ht="12.75" customHeight="1" x14ac:dyDescent="0.2"/>
    <row r="2665" ht="12.75" customHeight="1" x14ac:dyDescent="0.2"/>
    <row r="2666" ht="12.75" customHeight="1" x14ac:dyDescent="0.2"/>
    <row r="2667" ht="12.75" customHeight="1" x14ac:dyDescent="0.2"/>
    <row r="2668" ht="12.75" customHeight="1" x14ac:dyDescent="0.2"/>
    <row r="2669" ht="12.75" customHeight="1" x14ac:dyDescent="0.2"/>
    <row r="2670" ht="12.75" customHeight="1" x14ac:dyDescent="0.2"/>
    <row r="2671" ht="12.75" customHeight="1" x14ac:dyDescent="0.2"/>
    <row r="2672" ht="12.75" customHeight="1" x14ac:dyDescent="0.2"/>
    <row r="2673" ht="12.75" customHeight="1" x14ac:dyDescent="0.2"/>
    <row r="2674" ht="12.75" customHeight="1" x14ac:dyDescent="0.2"/>
    <row r="2675" ht="12.75" customHeight="1" x14ac:dyDescent="0.2"/>
    <row r="2676" ht="12.75" customHeight="1" x14ac:dyDescent="0.2"/>
    <row r="2677" ht="12.75" customHeight="1" x14ac:dyDescent="0.2"/>
    <row r="2678" ht="12.75" customHeight="1" x14ac:dyDescent="0.2"/>
    <row r="2679" ht="12.75" customHeight="1" x14ac:dyDescent="0.2"/>
    <row r="2680" ht="12.75" customHeight="1" x14ac:dyDescent="0.2"/>
    <row r="2681" ht="12.75" customHeight="1" x14ac:dyDescent="0.2"/>
    <row r="2682" ht="12.75" customHeight="1" x14ac:dyDescent="0.2"/>
    <row r="2683" ht="12.75" customHeight="1" x14ac:dyDescent="0.2"/>
    <row r="2684" ht="12.75" customHeight="1" x14ac:dyDescent="0.2"/>
    <row r="2685" ht="12.75" customHeight="1" x14ac:dyDescent="0.2"/>
    <row r="2686" ht="12.75" customHeight="1" x14ac:dyDescent="0.2"/>
    <row r="2687" ht="12.75" customHeight="1" x14ac:dyDescent="0.2"/>
    <row r="2688" ht="12.75" customHeight="1" x14ac:dyDescent="0.2"/>
    <row r="2689" ht="12.75" customHeight="1" x14ac:dyDescent="0.2"/>
    <row r="2690" ht="12.75" customHeight="1" x14ac:dyDescent="0.2"/>
    <row r="2691" ht="12.75" customHeight="1" x14ac:dyDescent="0.2"/>
    <row r="2692" ht="12.75" customHeight="1" x14ac:dyDescent="0.2"/>
    <row r="2693" ht="12.75" customHeight="1" x14ac:dyDescent="0.2"/>
    <row r="2694" ht="12.75" customHeight="1" x14ac:dyDescent="0.2"/>
    <row r="2695" ht="12.75" customHeight="1" x14ac:dyDescent="0.2"/>
    <row r="2696" ht="12.75" customHeight="1" x14ac:dyDescent="0.2"/>
    <row r="2697" ht="12.75" customHeight="1" x14ac:dyDescent="0.2"/>
    <row r="2698" ht="12.75" customHeight="1" x14ac:dyDescent="0.2"/>
    <row r="2699" ht="12.75" customHeight="1" x14ac:dyDescent="0.2"/>
    <row r="2700" ht="12.75" customHeight="1" x14ac:dyDescent="0.2"/>
    <row r="2701" ht="12.75" customHeight="1" x14ac:dyDescent="0.2"/>
    <row r="2702" ht="12.75" customHeight="1" x14ac:dyDescent="0.2"/>
    <row r="2703" ht="12.75" customHeight="1" x14ac:dyDescent="0.2"/>
    <row r="2704" ht="12.75" customHeight="1" x14ac:dyDescent="0.2"/>
    <row r="2705" ht="12.75" customHeight="1" x14ac:dyDescent="0.2"/>
    <row r="2706" ht="12.75" customHeight="1" x14ac:dyDescent="0.2"/>
    <row r="2707" ht="12.75" customHeight="1" x14ac:dyDescent="0.2"/>
    <row r="2708" ht="12.75" customHeight="1" x14ac:dyDescent="0.2"/>
    <row r="2709" ht="12.75" customHeight="1" x14ac:dyDescent="0.2"/>
    <row r="2710" ht="12.75" customHeight="1" x14ac:dyDescent="0.2"/>
    <row r="2711" ht="12.75" customHeight="1" x14ac:dyDescent="0.2"/>
    <row r="2712" ht="12.75" customHeight="1" x14ac:dyDescent="0.2"/>
    <row r="2713" ht="12.75" customHeight="1" x14ac:dyDescent="0.2"/>
    <row r="2714" ht="12.75" customHeight="1" x14ac:dyDescent="0.2"/>
    <row r="2715" ht="12.75" customHeight="1" x14ac:dyDescent="0.2"/>
    <row r="2716" ht="12.75" customHeight="1" x14ac:dyDescent="0.2"/>
    <row r="2717" ht="12.75" customHeight="1" x14ac:dyDescent="0.2"/>
    <row r="2718" ht="12.75" customHeight="1" x14ac:dyDescent="0.2"/>
    <row r="2719" ht="12.75" customHeight="1" x14ac:dyDescent="0.2"/>
    <row r="2720" ht="12.75" customHeight="1" x14ac:dyDescent="0.2"/>
    <row r="2721" ht="12.75" customHeight="1" x14ac:dyDescent="0.2"/>
    <row r="2722" ht="12.75" customHeight="1" x14ac:dyDescent="0.2"/>
    <row r="2723" ht="12.75" customHeight="1" x14ac:dyDescent="0.2"/>
    <row r="2724" ht="12.75" customHeight="1" x14ac:dyDescent="0.2"/>
    <row r="2725" ht="12.75" customHeight="1" x14ac:dyDescent="0.2"/>
    <row r="2726" ht="12.75" customHeight="1" x14ac:dyDescent="0.2"/>
    <row r="2727" ht="12.75" customHeight="1" x14ac:dyDescent="0.2"/>
    <row r="2728" ht="12.75" customHeight="1" x14ac:dyDescent="0.2"/>
    <row r="2729" ht="12.75" customHeight="1" x14ac:dyDescent="0.2"/>
    <row r="2730" ht="12.75" customHeight="1" x14ac:dyDescent="0.2"/>
    <row r="2731" ht="12.75" customHeight="1" x14ac:dyDescent="0.2"/>
    <row r="2732" ht="12.75" customHeight="1" x14ac:dyDescent="0.2"/>
    <row r="2733" ht="12.75" customHeight="1" x14ac:dyDescent="0.2"/>
    <row r="2734" ht="12.75" customHeight="1" x14ac:dyDescent="0.2"/>
    <row r="2735" ht="12.75" customHeight="1" x14ac:dyDescent="0.2"/>
    <row r="2736" ht="12.75" customHeight="1" x14ac:dyDescent="0.2"/>
    <row r="2737" ht="12.75" customHeight="1" x14ac:dyDescent="0.2"/>
    <row r="2738" ht="12.75" customHeight="1" x14ac:dyDescent="0.2"/>
    <row r="2739" ht="12.75" customHeight="1" x14ac:dyDescent="0.2"/>
    <row r="2740" ht="12.75" customHeight="1" x14ac:dyDescent="0.2"/>
    <row r="2741" ht="12.75" customHeight="1" x14ac:dyDescent="0.2"/>
    <row r="2742" ht="12.75" customHeight="1" x14ac:dyDescent="0.2"/>
    <row r="2743" ht="12.75" customHeight="1" x14ac:dyDescent="0.2"/>
    <row r="2744" ht="12.75" customHeight="1" x14ac:dyDescent="0.2"/>
    <row r="2745" ht="12.75" customHeight="1" x14ac:dyDescent="0.2"/>
    <row r="2746" ht="12.75" customHeight="1" x14ac:dyDescent="0.2"/>
    <row r="2747" ht="12.75" customHeight="1" x14ac:dyDescent="0.2"/>
    <row r="2748" ht="12.75" customHeight="1" x14ac:dyDescent="0.2"/>
    <row r="2749" ht="12.75" customHeight="1" x14ac:dyDescent="0.2"/>
    <row r="2750" ht="12.75" customHeight="1" x14ac:dyDescent="0.2"/>
    <row r="2751" ht="12.75" customHeight="1" x14ac:dyDescent="0.2"/>
    <row r="2752" ht="12.75" customHeight="1" x14ac:dyDescent="0.2"/>
    <row r="2753" ht="12.75" customHeight="1" x14ac:dyDescent="0.2"/>
    <row r="2754" ht="12.75" customHeight="1" x14ac:dyDescent="0.2"/>
    <row r="2755" ht="12.75" customHeight="1" x14ac:dyDescent="0.2"/>
    <row r="2756" ht="12.75" customHeight="1" x14ac:dyDescent="0.2"/>
    <row r="2757" ht="12.75" customHeight="1" x14ac:dyDescent="0.2"/>
    <row r="2758" ht="12.75" customHeight="1" x14ac:dyDescent="0.2"/>
    <row r="2759" ht="12.75" customHeight="1" x14ac:dyDescent="0.2"/>
    <row r="2760" ht="12.75" customHeight="1" x14ac:dyDescent="0.2"/>
    <row r="2761" ht="12.75" customHeight="1" x14ac:dyDescent="0.2"/>
    <row r="2762" ht="12.75" customHeight="1" x14ac:dyDescent="0.2"/>
    <row r="2763" ht="12.75" customHeight="1" x14ac:dyDescent="0.2"/>
    <row r="2764" ht="12.75" customHeight="1" x14ac:dyDescent="0.2"/>
    <row r="2765" ht="12.75" customHeight="1" x14ac:dyDescent="0.2"/>
    <row r="2766" ht="12.75" customHeight="1" x14ac:dyDescent="0.2"/>
    <row r="2767" ht="12.75" customHeight="1" x14ac:dyDescent="0.2"/>
    <row r="2768" ht="12.75" customHeight="1" x14ac:dyDescent="0.2"/>
    <row r="2769" ht="12.75" customHeight="1" x14ac:dyDescent="0.2"/>
    <row r="2770" ht="12.75" customHeight="1" x14ac:dyDescent="0.2"/>
    <row r="2771" ht="12.75" customHeight="1" x14ac:dyDescent="0.2"/>
    <row r="2772" ht="12.75" customHeight="1" x14ac:dyDescent="0.2"/>
    <row r="2773" ht="12.75" customHeight="1" x14ac:dyDescent="0.2"/>
    <row r="2774" ht="12.75" customHeight="1" x14ac:dyDescent="0.2"/>
    <row r="2775" ht="12.75" customHeight="1" x14ac:dyDescent="0.2"/>
    <row r="2776" ht="12.75" customHeight="1" x14ac:dyDescent="0.2"/>
    <row r="2777" ht="12.75" customHeight="1" x14ac:dyDescent="0.2"/>
    <row r="2778" ht="12.75" customHeight="1" x14ac:dyDescent="0.2"/>
    <row r="2779" ht="12.75" customHeight="1" x14ac:dyDescent="0.2"/>
    <row r="2780" ht="12.75" customHeight="1" x14ac:dyDescent="0.2"/>
    <row r="2781" ht="12.75" customHeight="1" x14ac:dyDescent="0.2"/>
    <row r="2782" ht="12.75" customHeight="1" x14ac:dyDescent="0.2"/>
    <row r="2783" ht="12.75" customHeight="1" x14ac:dyDescent="0.2"/>
    <row r="2784" ht="12.75" customHeight="1" x14ac:dyDescent="0.2"/>
    <row r="2785" ht="12.75" customHeight="1" x14ac:dyDescent="0.2"/>
    <row r="2786" ht="12.75" customHeight="1" x14ac:dyDescent="0.2"/>
    <row r="2787" ht="12.75" customHeight="1" x14ac:dyDescent="0.2"/>
    <row r="2788" ht="12.75" customHeight="1" x14ac:dyDescent="0.2"/>
    <row r="2789" ht="12.75" customHeight="1" x14ac:dyDescent="0.2"/>
    <row r="2790" ht="12.75" customHeight="1" x14ac:dyDescent="0.2"/>
    <row r="2791" ht="12.75" customHeight="1" x14ac:dyDescent="0.2"/>
    <row r="2792" ht="12.75" customHeight="1" x14ac:dyDescent="0.2"/>
    <row r="2793" ht="12.75" customHeight="1" x14ac:dyDescent="0.2"/>
    <row r="2794" ht="12.75" customHeight="1" x14ac:dyDescent="0.2"/>
    <row r="2795" ht="12.75" customHeight="1" x14ac:dyDescent="0.2"/>
    <row r="2796" ht="12.75" customHeight="1" x14ac:dyDescent="0.2"/>
    <row r="2797" ht="12.75" customHeight="1" x14ac:dyDescent="0.2"/>
    <row r="2798" ht="12.75" customHeight="1" x14ac:dyDescent="0.2"/>
    <row r="2799" ht="12.75" customHeight="1" x14ac:dyDescent="0.2"/>
    <row r="2800" ht="12.75" customHeight="1" x14ac:dyDescent="0.2"/>
    <row r="2801" ht="12.75" customHeight="1" x14ac:dyDescent="0.2"/>
    <row r="2802" ht="12.75" customHeight="1" x14ac:dyDescent="0.2"/>
    <row r="2803" ht="12.75" customHeight="1" x14ac:dyDescent="0.2"/>
    <row r="2804" ht="12.75" customHeight="1" x14ac:dyDescent="0.2"/>
    <row r="2805" ht="12.75" customHeight="1" x14ac:dyDescent="0.2"/>
    <row r="2806" ht="12.75" customHeight="1" x14ac:dyDescent="0.2"/>
    <row r="2807" ht="12.75" customHeight="1" x14ac:dyDescent="0.2"/>
    <row r="2808" ht="12.75" customHeight="1" x14ac:dyDescent="0.2"/>
    <row r="2809" ht="12.75" customHeight="1" x14ac:dyDescent="0.2"/>
    <row r="2810" ht="12.75" customHeight="1" x14ac:dyDescent="0.2"/>
    <row r="2811" ht="12.75" customHeight="1" x14ac:dyDescent="0.2"/>
    <row r="2812" ht="12.75" customHeight="1" x14ac:dyDescent="0.2"/>
    <row r="2813" ht="12.75" customHeight="1" x14ac:dyDescent="0.2"/>
    <row r="2814" ht="12.75" customHeight="1" x14ac:dyDescent="0.2"/>
    <row r="2815" ht="12.75" customHeight="1" x14ac:dyDescent="0.2"/>
    <row r="2816" ht="12.75" customHeight="1" x14ac:dyDescent="0.2"/>
    <row r="2817" ht="12.75" customHeight="1" x14ac:dyDescent="0.2"/>
    <row r="2818" ht="12.75" customHeight="1" x14ac:dyDescent="0.2"/>
    <row r="2819" ht="12.75" customHeight="1" x14ac:dyDescent="0.2"/>
    <row r="2820" ht="12.75" customHeight="1" x14ac:dyDescent="0.2"/>
    <row r="2821" ht="12.75" customHeight="1" x14ac:dyDescent="0.2"/>
    <row r="2822" ht="12.75" customHeight="1" x14ac:dyDescent="0.2"/>
    <row r="2823" ht="12.75" customHeight="1" x14ac:dyDescent="0.2"/>
    <row r="2824" ht="12.75" customHeight="1" x14ac:dyDescent="0.2"/>
    <row r="2825" ht="12.75" customHeight="1" x14ac:dyDescent="0.2"/>
    <row r="2826" ht="12.75" customHeight="1" x14ac:dyDescent="0.2"/>
    <row r="2827" ht="12.75" customHeight="1" x14ac:dyDescent="0.2"/>
    <row r="2828" ht="12.75" customHeight="1" x14ac:dyDescent="0.2"/>
    <row r="2829" ht="12.75" customHeight="1" x14ac:dyDescent="0.2"/>
    <row r="2830" ht="12.75" customHeight="1" x14ac:dyDescent="0.2"/>
    <row r="2831" ht="12.75" customHeight="1" x14ac:dyDescent="0.2"/>
    <row r="2832" ht="12.75" customHeight="1" x14ac:dyDescent="0.2"/>
    <row r="2833" ht="12.75" customHeight="1" x14ac:dyDescent="0.2"/>
    <row r="2834" ht="12.75" customHeight="1" x14ac:dyDescent="0.2"/>
    <row r="2835" ht="12.75" customHeight="1" x14ac:dyDescent="0.2"/>
    <row r="2836" ht="12.75" customHeight="1" x14ac:dyDescent="0.2"/>
    <row r="2837" ht="12.75" customHeight="1" x14ac:dyDescent="0.2"/>
    <row r="2838" ht="12.75" customHeight="1" x14ac:dyDescent="0.2"/>
    <row r="2839" ht="12.75" customHeight="1" x14ac:dyDescent="0.2"/>
    <row r="2840" ht="12.75" customHeight="1" x14ac:dyDescent="0.2"/>
    <row r="2841" ht="12.75" customHeight="1" x14ac:dyDescent="0.2"/>
    <row r="2842" ht="12.75" customHeight="1" x14ac:dyDescent="0.2"/>
    <row r="2843" ht="12.75" customHeight="1" x14ac:dyDescent="0.2"/>
    <row r="2844" ht="12.75" customHeight="1" x14ac:dyDescent="0.2"/>
    <row r="2845" ht="12.75" customHeight="1" x14ac:dyDescent="0.2"/>
    <row r="2846" ht="12.75" customHeight="1" x14ac:dyDescent="0.2"/>
    <row r="2847" ht="12.75" customHeight="1" x14ac:dyDescent="0.2"/>
    <row r="2848" ht="12.75" customHeight="1" x14ac:dyDescent="0.2"/>
    <row r="2849" ht="12.75" customHeight="1" x14ac:dyDescent="0.2"/>
    <row r="2850" ht="12.75" customHeight="1" x14ac:dyDescent="0.2"/>
    <row r="2851" ht="12.75" customHeight="1" x14ac:dyDescent="0.2"/>
    <row r="2852" ht="12.75" customHeight="1" x14ac:dyDescent="0.2"/>
    <row r="2853" ht="12.75" customHeight="1" x14ac:dyDescent="0.2"/>
    <row r="2854" ht="12.75" customHeight="1" x14ac:dyDescent="0.2"/>
    <row r="2855" ht="12.75" customHeight="1" x14ac:dyDescent="0.2"/>
    <row r="2856" ht="12.75" customHeight="1" x14ac:dyDescent="0.2"/>
    <row r="2857" ht="12.75" customHeight="1" x14ac:dyDescent="0.2"/>
    <row r="2858" ht="12.75" customHeight="1" x14ac:dyDescent="0.2"/>
    <row r="2859" ht="12.75" customHeight="1" x14ac:dyDescent="0.2"/>
    <row r="2860" ht="12.75" customHeight="1" x14ac:dyDescent="0.2"/>
    <row r="2861" ht="12.75" customHeight="1" x14ac:dyDescent="0.2"/>
    <row r="2862" ht="12.75" customHeight="1" x14ac:dyDescent="0.2"/>
    <row r="2863" ht="12.75" customHeight="1" x14ac:dyDescent="0.2"/>
    <row r="2864" ht="12.75" customHeight="1" x14ac:dyDescent="0.2"/>
    <row r="2865" ht="12.75" customHeight="1" x14ac:dyDescent="0.2"/>
    <row r="2866" ht="12.75" customHeight="1" x14ac:dyDescent="0.2"/>
    <row r="2867" ht="12.75" customHeight="1" x14ac:dyDescent="0.2"/>
    <row r="2868" ht="12.75" customHeight="1" x14ac:dyDescent="0.2"/>
    <row r="2869" ht="12.75" customHeight="1" x14ac:dyDescent="0.2"/>
    <row r="2870" ht="12.75" customHeight="1" x14ac:dyDescent="0.2"/>
    <row r="2871" ht="12.75" customHeight="1" x14ac:dyDescent="0.2"/>
    <row r="2872" ht="12.75" customHeight="1" x14ac:dyDescent="0.2"/>
    <row r="2873" ht="12.75" customHeight="1" x14ac:dyDescent="0.2"/>
    <row r="2874" ht="12.75" customHeight="1" x14ac:dyDescent="0.2"/>
    <row r="2875" ht="12.75" customHeight="1" x14ac:dyDescent="0.2"/>
    <row r="2876" ht="12.75" customHeight="1" x14ac:dyDescent="0.2"/>
    <row r="2877" ht="12.75" customHeight="1" x14ac:dyDescent="0.2"/>
    <row r="2878" ht="12.75" customHeight="1" x14ac:dyDescent="0.2"/>
    <row r="2879" ht="12.75" customHeight="1" x14ac:dyDescent="0.2"/>
    <row r="2880" ht="12.75" customHeight="1" x14ac:dyDescent="0.2"/>
    <row r="2881" ht="12.75" customHeight="1" x14ac:dyDescent="0.2"/>
    <row r="2882" ht="12.75" customHeight="1" x14ac:dyDescent="0.2"/>
    <row r="2883" ht="12.75" customHeight="1" x14ac:dyDescent="0.2"/>
    <row r="2884" ht="12.75" customHeight="1" x14ac:dyDescent="0.2"/>
    <row r="2885" ht="12.75" customHeight="1" x14ac:dyDescent="0.2"/>
    <row r="2886" ht="12.75" customHeight="1" x14ac:dyDescent="0.2"/>
    <row r="2887" ht="12.75" customHeight="1" x14ac:dyDescent="0.2"/>
    <row r="2888" ht="12.75" customHeight="1" x14ac:dyDescent="0.2"/>
    <row r="2889" ht="12.75" customHeight="1" x14ac:dyDescent="0.2"/>
    <row r="2890" ht="12.75" customHeight="1" x14ac:dyDescent="0.2"/>
    <row r="2891" ht="12.75" customHeight="1" x14ac:dyDescent="0.2"/>
    <row r="2892" ht="12.75" customHeight="1" x14ac:dyDescent="0.2"/>
    <row r="2893" ht="12.75" customHeight="1" x14ac:dyDescent="0.2"/>
    <row r="2894" ht="12.75" customHeight="1" x14ac:dyDescent="0.2"/>
    <row r="2895" ht="12.75" customHeight="1" x14ac:dyDescent="0.2"/>
    <row r="2896" ht="12.75" customHeight="1" x14ac:dyDescent="0.2"/>
    <row r="2897" ht="12.75" customHeight="1" x14ac:dyDescent="0.2"/>
    <row r="2898" ht="12.75" customHeight="1" x14ac:dyDescent="0.2"/>
    <row r="2899" ht="12.75" customHeight="1" x14ac:dyDescent="0.2"/>
    <row r="2900" ht="12.75" customHeight="1" x14ac:dyDescent="0.2"/>
    <row r="2901" ht="12.75" customHeight="1" x14ac:dyDescent="0.2"/>
    <row r="2902" ht="12.75" customHeight="1" x14ac:dyDescent="0.2"/>
    <row r="2903" ht="12.75" customHeight="1" x14ac:dyDescent="0.2"/>
    <row r="2904" ht="12.75" customHeight="1" x14ac:dyDescent="0.2"/>
    <row r="2905" ht="12.75" customHeight="1" x14ac:dyDescent="0.2"/>
    <row r="2906" ht="12.75" customHeight="1" x14ac:dyDescent="0.2"/>
    <row r="2907" ht="12.75" customHeight="1" x14ac:dyDescent="0.2"/>
    <row r="2908" ht="12.75" customHeight="1" x14ac:dyDescent="0.2"/>
    <row r="2909" ht="12.75" customHeight="1" x14ac:dyDescent="0.2"/>
    <row r="2910" ht="12.75" customHeight="1" x14ac:dyDescent="0.2"/>
    <row r="2911" ht="12.75" customHeight="1" x14ac:dyDescent="0.2"/>
    <row r="2912" ht="12.75" customHeight="1" x14ac:dyDescent="0.2"/>
    <row r="2913" ht="12.75" customHeight="1" x14ac:dyDescent="0.2"/>
    <row r="2914" ht="12.75" customHeight="1" x14ac:dyDescent="0.2"/>
    <row r="2915" ht="12.75" customHeight="1" x14ac:dyDescent="0.2"/>
    <row r="2916" ht="12.75" customHeight="1" x14ac:dyDescent="0.2"/>
    <row r="2917" ht="12.75" customHeight="1" x14ac:dyDescent="0.2"/>
    <row r="2918" ht="12.75" customHeight="1" x14ac:dyDescent="0.2"/>
    <row r="2919" ht="12.75" customHeight="1" x14ac:dyDescent="0.2"/>
    <row r="2920" ht="12.75" customHeight="1" x14ac:dyDescent="0.2"/>
    <row r="2921" ht="12.75" customHeight="1" x14ac:dyDescent="0.2"/>
    <row r="2922" ht="12.75" customHeight="1" x14ac:dyDescent="0.2"/>
    <row r="2923" ht="12.75" customHeight="1" x14ac:dyDescent="0.2"/>
    <row r="2924" ht="12.75" customHeight="1" x14ac:dyDescent="0.2"/>
    <row r="2925" ht="12.75" customHeight="1" x14ac:dyDescent="0.2"/>
    <row r="2926" ht="12.75" customHeight="1" x14ac:dyDescent="0.2"/>
    <row r="2927" ht="12.75" customHeight="1" x14ac:dyDescent="0.2"/>
    <row r="2928" ht="12.75" customHeight="1" x14ac:dyDescent="0.2"/>
    <row r="2929" ht="12.75" customHeight="1" x14ac:dyDescent="0.2"/>
    <row r="2930" ht="12.75" customHeight="1" x14ac:dyDescent="0.2"/>
    <row r="2931" ht="12.75" customHeight="1" x14ac:dyDescent="0.2"/>
    <row r="2932" ht="12.75" customHeight="1" x14ac:dyDescent="0.2"/>
    <row r="2933" ht="12.75" customHeight="1" x14ac:dyDescent="0.2"/>
    <row r="2934" ht="12.75" customHeight="1" x14ac:dyDescent="0.2"/>
    <row r="2935" ht="12.75" customHeight="1" x14ac:dyDescent="0.2"/>
    <row r="2936" ht="12.75" customHeight="1" x14ac:dyDescent="0.2"/>
    <row r="2937" ht="12.75" customHeight="1" x14ac:dyDescent="0.2"/>
    <row r="2938" ht="12.75" customHeight="1" x14ac:dyDescent="0.2"/>
    <row r="2939" ht="12.75" customHeight="1" x14ac:dyDescent="0.2"/>
    <row r="2940" ht="12.75" customHeight="1" x14ac:dyDescent="0.2"/>
    <row r="2941" ht="12.75" customHeight="1" x14ac:dyDescent="0.2"/>
    <row r="2942" ht="12.75" customHeight="1" x14ac:dyDescent="0.2"/>
    <row r="2943" ht="12.75" customHeight="1" x14ac:dyDescent="0.2"/>
    <row r="2944" ht="12.75" customHeight="1" x14ac:dyDescent="0.2"/>
    <row r="2945" ht="12.75" customHeight="1" x14ac:dyDescent="0.2"/>
    <row r="2946" ht="12.75" customHeight="1" x14ac:dyDescent="0.2"/>
    <row r="2947" ht="12.75" customHeight="1" x14ac:dyDescent="0.2"/>
    <row r="2948" ht="12.75" customHeight="1" x14ac:dyDescent="0.2"/>
    <row r="2949" ht="12.75" customHeight="1" x14ac:dyDescent="0.2"/>
    <row r="2950" ht="12.75" customHeight="1" x14ac:dyDescent="0.2"/>
    <row r="2951" ht="12.75" customHeight="1" x14ac:dyDescent="0.2"/>
    <row r="2952" ht="12.75" customHeight="1" x14ac:dyDescent="0.2"/>
    <row r="2953" ht="12.75" customHeight="1" x14ac:dyDescent="0.2"/>
    <row r="2954" ht="12.75" customHeight="1" x14ac:dyDescent="0.2"/>
    <row r="2955" ht="12.75" customHeight="1" x14ac:dyDescent="0.2"/>
    <row r="2956" ht="12.75" customHeight="1" x14ac:dyDescent="0.2"/>
    <row r="2957" ht="12.75" customHeight="1" x14ac:dyDescent="0.2"/>
    <row r="2958" ht="12.75" customHeight="1" x14ac:dyDescent="0.2"/>
    <row r="2959" ht="12.75" customHeight="1" x14ac:dyDescent="0.2"/>
    <row r="2960" ht="12.75" customHeight="1" x14ac:dyDescent="0.2"/>
    <row r="2961" ht="12.75" customHeight="1" x14ac:dyDescent="0.2"/>
    <row r="2962" ht="12.75" customHeight="1" x14ac:dyDescent="0.2"/>
    <row r="2963" ht="12.75" customHeight="1" x14ac:dyDescent="0.2"/>
    <row r="2964" ht="12.75" customHeight="1" x14ac:dyDescent="0.2"/>
    <row r="2965" ht="12.75" customHeight="1" x14ac:dyDescent="0.2"/>
    <row r="2966" ht="12.75" customHeight="1" x14ac:dyDescent="0.2"/>
    <row r="2967" ht="12.75" customHeight="1" x14ac:dyDescent="0.2"/>
    <row r="2968" ht="12.75" customHeight="1" x14ac:dyDescent="0.2"/>
    <row r="2969" ht="12.75" customHeight="1" x14ac:dyDescent="0.2"/>
    <row r="2970" ht="12.75" customHeight="1" x14ac:dyDescent="0.2"/>
    <row r="2971" ht="12.75" customHeight="1" x14ac:dyDescent="0.2"/>
    <row r="2972" ht="12.75" customHeight="1" x14ac:dyDescent="0.2"/>
    <row r="2973" ht="12.75" customHeight="1" x14ac:dyDescent="0.2"/>
    <row r="2974" ht="12.75" customHeight="1" x14ac:dyDescent="0.2"/>
    <row r="2975" ht="12.75" customHeight="1" x14ac:dyDescent="0.2"/>
    <row r="2976" ht="12.75" customHeight="1" x14ac:dyDescent="0.2"/>
    <row r="2977" ht="12.75" customHeight="1" x14ac:dyDescent="0.2"/>
    <row r="2978" ht="12.75" customHeight="1" x14ac:dyDescent="0.2"/>
    <row r="2979" ht="12.75" customHeight="1" x14ac:dyDescent="0.2"/>
    <row r="2980" ht="12.75" customHeight="1" x14ac:dyDescent="0.2"/>
    <row r="2981" ht="12.75" customHeight="1" x14ac:dyDescent="0.2"/>
    <row r="2982" ht="12.75" customHeight="1" x14ac:dyDescent="0.2"/>
    <row r="2983" ht="12.75" customHeight="1" x14ac:dyDescent="0.2"/>
    <row r="2984" ht="12.75" customHeight="1" x14ac:dyDescent="0.2"/>
    <row r="2985" ht="12.75" customHeight="1" x14ac:dyDescent="0.2"/>
    <row r="2986" ht="12.75" customHeight="1" x14ac:dyDescent="0.2"/>
    <row r="2987" ht="12.75" customHeight="1" x14ac:dyDescent="0.2"/>
    <row r="2988" ht="12.75" customHeight="1" x14ac:dyDescent="0.2"/>
    <row r="2989" ht="12.75" customHeight="1" x14ac:dyDescent="0.2"/>
    <row r="2990" ht="12.75" customHeight="1" x14ac:dyDescent="0.2"/>
    <row r="2991" ht="12.75" customHeight="1" x14ac:dyDescent="0.2"/>
    <row r="2992" ht="12.75" customHeight="1" x14ac:dyDescent="0.2"/>
    <row r="2993" ht="12.75" customHeight="1" x14ac:dyDescent="0.2"/>
    <row r="2994" ht="12.75" customHeight="1" x14ac:dyDescent="0.2"/>
    <row r="2995" ht="12.75" customHeight="1" x14ac:dyDescent="0.2"/>
    <row r="2996" ht="12.75" customHeight="1" x14ac:dyDescent="0.2"/>
    <row r="2997" ht="12.75" customHeight="1" x14ac:dyDescent="0.2"/>
    <row r="2998" ht="12.75" customHeight="1" x14ac:dyDescent="0.2"/>
    <row r="2999" ht="12.75" customHeight="1" x14ac:dyDescent="0.2"/>
    <row r="3000" ht="12.75" customHeight="1" x14ac:dyDescent="0.2"/>
    <row r="3001" ht="12.75" customHeight="1" x14ac:dyDescent="0.2"/>
    <row r="3002" ht="12.75" customHeight="1" x14ac:dyDescent="0.2"/>
    <row r="3003" ht="12.75" customHeight="1" x14ac:dyDescent="0.2"/>
    <row r="3004" ht="12.75" customHeight="1" x14ac:dyDescent="0.2"/>
    <row r="3005" ht="12.75" customHeight="1" x14ac:dyDescent="0.2"/>
    <row r="3006" ht="12.75" customHeight="1" x14ac:dyDescent="0.2"/>
    <row r="3007" ht="12.75" customHeight="1" x14ac:dyDescent="0.2"/>
    <row r="3008" ht="12.75" customHeight="1" x14ac:dyDescent="0.2"/>
    <row r="3009" ht="12.75" customHeight="1" x14ac:dyDescent="0.2"/>
    <row r="3010" ht="12.75" customHeight="1" x14ac:dyDescent="0.2"/>
    <row r="3011" ht="12.75" customHeight="1" x14ac:dyDescent="0.2"/>
    <row r="3012" ht="12.75" customHeight="1" x14ac:dyDescent="0.2"/>
    <row r="3013" ht="12.75" customHeight="1" x14ac:dyDescent="0.2"/>
    <row r="3014" ht="12.75" customHeight="1" x14ac:dyDescent="0.2"/>
    <row r="3015" ht="12.75" customHeight="1" x14ac:dyDescent="0.2"/>
    <row r="3016" ht="12.75" customHeight="1" x14ac:dyDescent="0.2"/>
    <row r="3017" ht="12.75" customHeight="1" x14ac:dyDescent="0.2"/>
    <row r="3018" ht="12.75" customHeight="1" x14ac:dyDescent="0.2"/>
    <row r="3019" ht="12.75" customHeight="1" x14ac:dyDescent="0.2"/>
    <row r="3020" ht="12.75" customHeight="1" x14ac:dyDescent="0.2"/>
    <row r="3021" ht="12.75" customHeight="1" x14ac:dyDescent="0.2"/>
    <row r="3022" ht="12.75" customHeight="1" x14ac:dyDescent="0.2"/>
    <row r="3023" ht="12.75" customHeight="1" x14ac:dyDescent="0.2"/>
    <row r="3024" ht="12.75" customHeight="1" x14ac:dyDescent="0.2"/>
    <row r="3025" ht="12.75" customHeight="1" x14ac:dyDescent="0.2"/>
    <row r="3026" ht="12.75" customHeight="1" x14ac:dyDescent="0.2"/>
    <row r="3027" ht="12.75" customHeight="1" x14ac:dyDescent="0.2"/>
    <row r="3028" ht="12.75" customHeight="1" x14ac:dyDescent="0.2"/>
    <row r="3029" ht="12.75" customHeight="1" x14ac:dyDescent="0.2"/>
    <row r="3030" ht="12.75" customHeight="1" x14ac:dyDescent="0.2"/>
    <row r="3031" ht="12.75" customHeight="1" x14ac:dyDescent="0.2"/>
    <row r="3032" ht="12.75" customHeight="1" x14ac:dyDescent="0.2"/>
    <row r="3033" ht="12.75" customHeight="1" x14ac:dyDescent="0.2"/>
    <row r="3034" ht="12.75" customHeight="1" x14ac:dyDescent="0.2"/>
    <row r="3035" ht="12.75" customHeight="1" x14ac:dyDescent="0.2"/>
    <row r="3036" ht="12.75" customHeight="1" x14ac:dyDescent="0.2"/>
    <row r="3037" ht="12.75" customHeight="1" x14ac:dyDescent="0.2"/>
    <row r="3038" ht="12.75" customHeight="1" x14ac:dyDescent="0.2"/>
    <row r="3039" ht="12.75" customHeight="1" x14ac:dyDescent="0.2"/>
    <row r="3040" ht="12.75" customHeight="1" x14ac:dyDescent="0.2"/>
    <row r="3041" ht="12.75" customHeight="1" x14ac:dyDescent="0.2"/>
    <row r="3042" ht="12.75" customHeight="1" x14ac:dyDescent="0.2"/>
    <row r="3043" ht="12.75" customHeight="1" x14ac:dyDescent="0.2"/>
    <row r="3044" ht="12.75" customHeight="1" x14ac:dyDescent="0.2"/>
    <row r="3045" ht="12.75" customHeight="1" x14ac:dyDescent="0.2"/>
    <row r="3046" ht="12.75" customHeight="1" x14ac:dyDescent="0.2"/>
    <row r="3047" ht="12.75" customHeight="1" x14ac:dyDescent="0.2"/>
    <row r="3048" ht="12.75" customHeight="1" x14ac:dyDescent="0.2"/>
    <row r="3049" ht="12.75" customHeight="1" x14ac:dyDescent="0.2"/>
    <row r="3050" ht="12.75" customHeight="1" x14ac:dyDescent="0.2"/>
    <row r="3051" ht="12.75" customHeight="1" x14ac:dyDescent="0.2"/>
    <row r="3052" ht="12.75" customHeight="1" x14ac:dyDescent="0.2"/>
    <row r="3053" ht="12.75" customHeight="1" x14ac:dyDescent="0.2"/>
    <row r="3054" ht="12.75" customHeight="1" x14ac:dyDescent="0.2"/>
    <row r="3055" ht="12.75" customHeight="1" x14ac:dyDescent="0.2"/>
    <row r="3056" ht="12.75" customHeight="1" x14ac:dyDescent="0.2"/>
    <row r="3057" ht="12.75" customHeight="1" x14ac:dyDescent="0.2"/>
    <row r="3058" ht="12.75" customHeight="1" x14ac:dyDescent="0.2"/>
    <row r="3059" ht="12.75" customHeight="1" x14ac:dyDescent="0.2"/>
    <row r="3060" ht="12.75" customHeight="1" x14ac:dyDescent="0.2"/>
    <row r="3061" ht="12.75" customHeight="1" x14ac:dyDescent="0.2"/>
    <row r="3062" ht="12.75" customHeight="1" x14ac:dyDescent="0.2"/>
    <row r="3063" ht="12.75" customHeight="1" x14ac:dyDescent="0.2"/>
    <row r="3064" ht="12.75" customHeight="1" x14ac:dyDescent="0.2"/>
    <row r="3065" ht="12.75" customHeight="1" x14ac:dyDescent="0.2"/>
    <row r="3066" ht="12.75" customHeight="1" x14ac:dyDescent="0.2"/>
    <row r="3067" ht="12.75" customHeight="1" x14ac:dyDescent="0.2"/>
    <row r="3068" ht="12.75" customHeight="1" x14ac:dyDescent="0.2"/>
    <row r="3069" ht="12.75" customHeight="1" x14ac:dyDescent="0.2"/>
    <row r="3070" ht="12.75" customHeight="1" x14ac:dyDescent="0.2"/>
    <row r="3071" ht="12.75" customHeight="1" x14ac:dyDescent="0.2"/>
    <row r="3072" ht="12.75" customHeight="1" x14ac:dyDescent="0.2"/>
    <row r="3073" ht="12.75" customHeight="1" x14ac:dyDescent="0.2"/>
    <row r="3074" ht="12.75" customHeight="1" x14ac:dyDescent="0.2"/>
    <row r="3075" ht="12.75" customHeight="1" x14ac:dyDescent="0.2"/>
    <row r="3076" ht="12.75" customHeight="1" x14ac:dyDescent="0.2"/>
    <row r="3077" ht="12.75" customHeight="1" x14ac:dyDescent="0.2"/>
    <row r="3078" ht="12.75" customHeight="1" x14ac:dyDescent="0.2"/>
    <row r="3079" ht="12.75" customHeight="1" x14ac:dyDescent="0.2"/>
    <row r="3080" ht="12.75" customHeight="1" x14ac:dyDescent="0.2"/>
    <row r="3081" ht="12.75" customHeight="1" x14ac:dyDescent="0.2"/>
    <row r="3082" ht="12.75" customHeight="1" x14ac:dyDescent="0.2"/>
    <row r="3083" ht="12.75" customHeight="1" x14ac:dyDescent="0.2"/>
    <row r="3084" ht="12.75" customHeight="1" x14ac:dyDescent="0.2"/>
    <row r="3085" ht="12.75" customHeight="1" x14ac:dyDescent="0.2"/>
    <row r="3086" ht="12.75" customHeight="1" x14ac:dyDescent="0.2"/>
    <row r="3087" ht="12.75" customHeight="1" x14ac:dyDescent="0.2"/>
    <row r="3088" ht="12.75" customHeight="1" x14ac:dyDescent="0.2"/>
    <row r="3089" ht="12.75" customHeight="1" x14ac:dyDescent="0.2"/>
    <row r="3090" ht="12.75" customHeight="1" x14ac:dyDescent="0.2"/>
    <row r="3091" ht="12.75" customHeight="1" x14ac:dyDescent="0.2"/>
    <row r="3092" ht="12.75" customHeight="1" x14ac:dyDescent="0.2"/>
    <row r="3093" ht="12.75" customHeight="1" x14ac:dyDescent="0.2"/>
    <row r="3094" ht="12.75" customHeight="1" x14ac:dyDescent="0.2"/>
    <row r="3095" ht="12.75" customHeight="1" x14ac:dyDescent="0.2"/>
    <row r="3096" ht="12.75" customHeight="1" x14ac:dyDescent="0.2"/>
    <row r="3097" ht="12.75" customHeight="1" x14ac:dyDescent="0.2"/>
    <row r="3098" ht="12.75" customHeight="1" x14ac:dyDescent="0.2"/>
    <row r="3099" ht="12.75" customHeight="1" x14ac:dyDescent="0.2"/>
    <row r="3100" ht="12.75" customHeight="1" x14ac:dyDescent="0.2"/>
    <row r="3101" ht="12.75" customHeight="1" x14ac:dyDescent="0.2"/>
    <row r="3102" ht="12.75" customHeight="1" x14ac:dyDescent="0.2"/>
    <row r="3103" ht="12.75" customHeight="1" x14ac:dyDescent="0.2"/>
    <row r="3104" ht="12.75" customHeight="1" x14ac:dyDescent="0.2"/>
    <row r="3105" ht="12.75" customHeight="1" x14ac:dyDescent="0.2"/>
    <row r="3106" ht="12.75" customHeight="1" x14ac:dyDescent="0.2"/>
    <row r="3107" ht="12.75" customHeight="1" x14ac:dyDescent="0.2"/>
    <row r="3108" ht="12.75" customHeight="1" x14ac:dyDescent="0.2"/>
    <row r="3109" ht="12.75" customHeight="1" x14ac:dyDescent="0.2"/>
    <row r="3110" ht="12.75" customHeight="1" x14ac:dyDescent="0.2"/>
    <row r="3111" ht="12.75" customHeight="1" x14ac:dyDescent="0.2"/>
    <row r="3112" ht="12.75" customHeight="1" x14ac:dyDescent="0.2"/>
    <row r="3113" ht="12.75" customHeight="1" x14ac:dyDescent="0.2"/>
    <row r="3114" ht="12.75" customHeight="1" x14ac:dyDescent="0.2"/>
    <row r="3115" ht="12.75" customHeight="1" x14ac:dyDescent="0.2"/>
    <row r="3116" ht="12.75" customHeight="1" x14ac:dyDescent="0.2"/>
    <row r="3117" ht="12.75" customHeight="1" x14ac:dyDescent="0.2"/>
    <row r="3118" ht="12.75" customHeight="1" x14ac:dyDescent="0.2"/>
    <row r="3119" ht="12.75" customHeight="1" x14ac:dyDescent="0.2"/>
    <row r="3120" ht="12.75" customHeight="1" x14ac:dyDescent="0.2"/>
    <row r="3121" ht="12.75" customHeight="1" x14ac:dyDescent="0.2"/>
    <row r="3122" ht="12.75" customHeight="1" x14ac:dyDescent="0.2"/>
    <row r="3123" ht="12.75" customHeight="1" x14ac:dyDescent="0.2"/>
    <row r="3124" ht="12.75" customHeight="1" x14ac:dyDescent="0.2"/>
    <row r="3125" ht="12.75" customHeight="1" x14ac:dyDescent="0.2"/>
    <row r="3126" ht="12.75" customHeight="1" x14ac:dyDescent="0.2"/>
    <row r="3127" ht="12.75" customHeight="1" x14ac:dyDescent="0.2"/>
    <row r="3128" ht="12.75" customHeight="1" x14ac:dyDescent="0.2"/>
    <row r="3129" ht="12.75" customHeight="1" x14ac:dyDescent="0.2"/>
    <row r="3130" ht="12.75" customHeight="1" x14ac:dyDescent="0.2"/>
    <row r="3131" ht="12.75" customHeight="1" x14ac:dyDescent="0.2"/>
    <row r="3132" ht="12.75" customHeight="1" x14ac:dyDescent="0.2"/>
    <row r="3133" ht="12.75" customHeight="1" x14ac:dyDescent="0.2"/>
    <row r="3134" ht="12.75" customHeight="1" x14ac:dyDescent="0.2"/>
    <row r="3135" ht="12.75" customHeight="1" x14ac:dyDescent="0.2"/>
    <row r="3136" ht="12.75" customHeight="1" x14ac:dyDescent="0.2"/>
    <row r="3137" ht="12.75" customHeight="1" x14ac:dyDescent="0.2"/>
    <row r="3138" ht="12.75" customHeight="1" x14ac:dyDescent="0.2"/>
    <row r="3139" ht="12.75" customHeight="1" x14ac:dyDescent="0.2"/>
    <row r="3140" ht="12.75" customHeight="1" x14ac:dyDescent="0.2"/>
    <row r="3141" ht="12.75" customHeight="1" x14ac:dyDescent="0.2"/>
    <row r="3142" ht="12.75" customHeight="1" x14ac:dyDescent="0.2"/>
    <row r="3143" ht="12.75" customHeight="1" x14ac:dyDescent="0.2"/>
    <row r="3144" ht="12.75" customHeight="1" x14ac:dyDescent="0.2"/>
    <row r="3145" ht="12.75" customHeight="1" x14ac:dyDescent="0.2"/>
    <row r="3146" ht="12.75" customHeight="1" x14ac:dyDescent="0.2"/>
    <row r="3147" ht="12.75" customHeight="1" x14ac:dyDescent="0.2"/>
    <row r="3148" ht="12.75" customHeight="1" x14ac:dyDescent="0.2"/>
    <row r="3149" ht="12.75" customHeight="1" x14ac:dyDescent="0.2"/>
    <row r="3150" ht="12.75" customHeight="1" x14ac:dyDescent="0.2"/>
    <row r="3151" ht="12.75" customHeight="1" x14ac:dyDescent="0.2"/>
    <row r="3152" ht="12.75" customHeight="1" x14ac:dyDescent="0.2"/>
    <row r="3153" ht="12.75" customHeight="1" x14ac:dyDescent="0.2"/>
    <row r="3154" ht="12.75" customHeight="1" x14ac:dyDescent="0.2"/>
    <row r="3155" ht="12.75" customHeight="1" x14ac:dyDescent="0.2"/>
    <row r="3156" ht="12.75" customHeight="1" x14ac:dyDescent="0.2"/>
    <row r="3157" ht="12.75" customHeight="1" x14ac:dyDescent="0.2"/>
    <row r="3158" ht="12.75" customHeight="1" x14ac:dyDescent="0.2"/>
    <row r="3159" ht="12.75" customHeight="1" x14ac:dyDescent="0.2"/>
    <row r="3160" ht="12.75" customHeight="1" x14ac:dyDescent="0.2"/>
    <row r="3161" ht="12.75" customHeight="1" x14ac:dyDescent="0.2"/>
    <row r="3162" ht="12.75" customHeight="1" x14ac:dyDescent="0.2"/>
    <row r="3163" ht="12.75" customHeight="1" x14ac:dyDescent="0.2"/>
    <row r="3164" ht="12.75" customHeight="1" x14ac:dyDescent="0.2"/>
    <row r="3165" ht="12.75" customHeight="1" x14ac:dyDescent="0.2"/>
    <row r="3166" ht="12.75" customHeight="1" x14ac:dyDescent="0.2"/>
    <row r="3167" ht="12.75" customHeight="1" x14ac:dyDescent="0.2"/>
    <row r="3168" ht="12.75" customHeight="1" x14ac:dyDescent="0.2"/>
    <row r="3169" ht="12.75" customHeight="1" x14ac:dyDescent="0.2"/>
    <row r="3170" ht="12.75" customHeight="1" x14ac:dyDescent="0.2"/>
    <row r="3171" ht="12.75" customHeight="1" x14ac:dyDescent="0.2"/>
    <row r="3172" ht="12.75" customHeight="1" x14ac:dyDescent="0.2"/>
    <row r="3173" ht="12.75" customHeight="1" x14ac:dyDescent="0.2"/>
    <row r="3174" ht="12.75" customHeight="1" x14ac:dyDescent="0.2"/>
    <row r="3175" ht="12.75" customHeight="1" x14ac:dyDescent="0.2"/>
    <row r="3176" ht="12.75" customHeight="1" x14ac:dyDescent="0.2"/>
    <row r="3177" ht="12.75" customHeight="1" x14ac:dyDescent="0.2"/>
    <row r="3178" ht="12.75" customHeight="1" x14ac:dyDescent="0.2"/>
    <row r="3179" ht="12.75" customHeight="1" x14ac:dyDescent="0.2"/>
    <row r="3180" ht="12.75" customHeight="1" x14ac:dyDescent="0.2"/>
    <row r="3181" ht="12.75" customHeight="1" x14ac:dyDescent="0.2"/>
    <row r="3182" ht="12.75" customHeight="1" x14ac:dyDescent="0.2"/>
    <row r="3183" ht="12.75" customHeight="1" x14ac:dyDescent="0.2"/>
    <row r="3184" ht="12.75" customHeight="1" x14ac:dyDescent="0.2"/>
    <row r="3185" ht="12.75" customHeight="1" x14ac:dyDescent="0.2"/>
    <row r="3186" ht="12.75" customHeight="1" x14ac:dyDescent="0.2"/>
    <row r="3187" ht="12.75" customHeight="1" x14ac:dyDescent="0.2"/>
    <row r="3188" ht="12.75" customHeight="1" x14ac:dyDescent="0.2"/>
    <row r="3189" ht="12.75" customHeight="1" x14ac:dyDescent="0.2"/>
    <row r="3190" ht="12.75" customHeight="1" x14ac:dyDescent="0.2"/>
    <row r="3191" ht="12.75" customHeight="1" x14ac:dyDescent="0.2"/>
    <row r="3192" ht="12.75" customHeight="1" x14ac:dyDescent="0.2"/>
    <row r="3193" ht="12.75" customHeight="1" x14ac:dyDescent="0.2"/>
    <row r="3194" ht="12.75" customHeight="1" x14ac:dyDescent="0.2"/>
    <row r="3195" ht="12.75" customHeight="1" x14ac:dyDescent="0.2"/>
    <row r="3196" ht="12.75" customHeight="1" x14ac:dyDescent="0.2"/>
    <row r="3197" ht="12.75" customHeight="1" x14ac:dyDescent="0.2"/>
    <row r="3198" ht="12.75" customHeight="1" x14ac:dyDescent="0.2"/>
    <row r="3199" ht="12.75" customHeight="1" x14ac:dyDescent="0.2"/>
    <row r="3200" ht="12.75" customHeight="1" x14ac:dyDescent="0.2"/>
    <row r="3201" ht="12.75" customHeight="1" x14ac:dyDescent="0.2"/>
    <row r="3202" ht="12.75" customHeight="1" x14ac:dyDescent="0.2"/>
    <row r="3203" ht="12.75" customHeight="1" x14ac:dyDescent="0.2"/>
    <row r="3204" ht="12.75" customHeight="1" x14ac:dyDescent="0.2"/>
    <row r="3205" ht="12.75" customHeight="1" x14ac:dyDescent="0.2"/>
    <row r="3206" ht="12.75" customHeight="1" x14ac:dyDescent="0.2"/>
    <row r="3207" ht="12.75" customHeight="1" x14ac:dyDescent="0.2"/>
    <row r="3208" ht="12.75" customHeight="1" x14ac:dyDescent="0.2"/>
    <row r="3209" ht="12.75" customHeight="1" x14ac:dyDescent="0.2"/>
    <row r="3210" ht="12.75" customHeight="1" x14ac:dyDescent="0.2"/>
    <row r="3211" ht="12.75" customHeight="1" x14ac:dyDescent="0.2"/>
    <row r="3212" ht="12.75" customHeight="1" x14ac:dyDescent="0.2"/>
    <row r="3213" ht="12.75" customHeight="1" x14ac:dyDescent="0.2"/>
    <row r="3214" ht="12.75" customHeight="1" x14ac:dyDescent="0.2"/>
    <row r="3215" ht="12.75" customHeight="1" x14ac:dyDescent="0.2"/>
    <row r="3216" ht="12.75" customHeight="1" x14ac:dyDescent="0.2"/>
    <row r="3217" ht="12.75" customHeight="1" x14ac:dyDescent="0.2"/>
    <row r="3218" ht="12.75" customHeight="1" x14ac:dyDescent="0.2"/>
    <row r="3219" ht="12.75" customHeight="1" x14ac:dyDescent="0.2"/>
    <row r="3220" ht="12.75" customHeight="1" x14ac:dyDescent="0.2"/>
    <row r="3221" ht="12.75" customHeight="1" x14ac:dyDescent="0.2"/>
    <row r="3222" ht="12.75" customHeight="1" x14ac:dyDescent="0.2"/>
    <row r="3223" ht="12.75" customHeight="1" x14ac:dyDescent="0.2"/>
    <row r="3224" ht="12.75" customHeight="1" x14ac:dyDescent="0.2"/>
    <row r="3225" ht="12.75" customHeight="1" x14ac:dyDescent="0.2"/>
    <row r="3226" ht="12.75" customHeight="1" x14ac:dyDescent="0.2"/>
    <row r="3227" ht="12.75" customHeight="1" x14ac:dyDescent="0.2"/>
    <row r="3228" ht="12.75" customHeight="1" x14ac:dyDescent="0.2"/>
    <row r="3229" ht="12.75" customHeight="1" x14ac:dyDescent="0.2"/>
    <row r="3230" ht="12.75" customHeight="1" x14ac:dyDescent="0.2"/>
    <row r="3231" ht="12.75" customHeight="1" x14ac:dyDescent="0.2"/>
    <row r="3232" ht="12.75" customHeight="1" x14ac:dyDescent="0.2"/>
    <row r="3233" ht="12.75" customHeight="1" x14ac:dyDescent="0.2"/>
    <row r="3234" ht="12.75" customHeight="1" x14ac:dyDescent="0.2"/>
    <row r="3235" ht="12.75" customHeight="1" x14ac:dyDescent="0.2"/>
    <row r="3236" ht="12.75" customHeight="1" x14ac:dyDescent="0.2"/>
    <row r="3237" ht="12.75" customHeight="1" x14ac:dyDescent="0.2"/>
    <row r="3238" ht="12.75" customHeight="1" x14ac:dyDescent="0.2"/>
    <row r="3239" ht="12.75" customHeight="1" x14ac:dyDescent="0.2"/>
    <row r="3240" ht="12.75" customHeight="1" x14ac:dyDescent="0.2"/>
    <row r="3241" ht="12.75" customHeight="1" x14ac:dyDescent="0.2"/>
    <row r="3242" ht="12.75" customHeight="1" x14ac:dyDescent="0.2"/>
    <row r="3243" ht="12.75" customHeight="1" x14ac:dyDescent="0.2"/>
    <row r="3244" ht="12.75" customHeight="1" x14ac:dyDescent="0.2"/>
    <row r="3245" ht="12.75" customHeight="1" x14ac:dyDescent="0.2"/>
    <row r="3246" ht="12.75" customHeight="1" x14ac:dyDescent="0.2"/>
    <row r="3247" ht="12.75" customHeight="1" x14ac:dyDescent="0.2"/>
    <row r="3248" ht="12.75" customHeight="1" x14ac:dyDescent="0.2"/>
    <row r="3249" ht="12.75" customHeight="1" x14ac:dyDescent="0.2"/>
    <row r="3250" ht="12.75" customHeight="1" x14ac:dyDescent="0.2"/>
    <row r="3251" ht="12.75" customHeight="1" x14ac:dyDescent="0.2"/>
    <row r="3252" ht="12.75" customHeight="1" x14ac:dyDescent="0.2"/>
    <row r="3253" ht="12.75" customHeight="1" x14ac:dyDescent="0.2"/>
    <row r="3254" ht="12.75" customHeight="1" x14ac:dyDescent="0.2"/>
    <row r="3255" ht="12.75" customHeight="1" x14ac:dyDescent="0.2"/>
    <row r="3256" ht="12.75" customHeight="1" x14ac:dyDescent="0.2"/>
    <row r="3257" ht="12.75" customHeight="1" x14ac:dyDescent="0.2"/>
    <row r="3258" ht="12.75" customHeight="1" x14ac:dyDescent="0.2"/>
    <row r="3259" ht="12.75" customHeight="1" x14ac:dyDescent="0.2"/>
    <row r="3260" ht="12.75" customHeight="1" x14ac:dyDescent="0.2"/>
    <row r="3261" ht="12.75" customHeight="1" x14ac:dyDescent="0.2"/>
    <row r="3262" ht="12.75" customHeight="1" x14ac:dyDescent="0.2"/>
    <row r="3263" ht="12.75" customHeight="1" x14ac:dyDescent="0.2"/>
    <row r="3264" ht="12.75" customHeight="1" x14ac:dyDescent="0.2"/>
    <row r="3265" ht="12.75" customHeight="1" x14ac:dyDescent="0.2"/>
    <row r="3266" ht="12.75" customHeight="1" x14ac:dyDescent="0.2"/>
    <row r="3267" ht="12.75" customHeight="1" x14ac:dyDescent="0.2"/>
    <row r="3268" ht="12.75" customHeight="1" x14ac:dyDescent="0.2"/>
    <row r="3269" ht="12.75" customHeight="1" x14ac:dyDescent="0.2"/>
    <row r="3270" ht="12.75" customHeight="1" x14ac:dyDescent="0.2"/>
    <row r="3271" ht="12.75" customHeight="1" x14ac:dyDescent="0.2"/>
    <row r="3272" ht="12.75" customHeight="1" x14ac:dyDescent="0.2"/>
    <row r="3273" ht="12.75" customHeight="1" x14ac:dyDescent="0.2"/>
    <row r="3274" ht="12.75" customHeight="1" x14ac:dyDescent="0.2"/>
    <row r="3275" ht="12.75" customHeight="1" x14ac:dyDescent="0.2"/>
    <row r="3276" ht="12.75" customHeight="1" x14ac:dyDescent="0.2"/>
    <row r="3277" ht="12.75" customHeight="1" x14ac:dyDescent="0.2"/>
    <row r="3278" ht="12.75" customHeight="1" x14ac:dyDescent="0.2"/>
    <row r="3279" ht="12.75" customHeight="1" x14ac:dyDescent="0.2"/>
    <row r="3280" ht="12.75" customHeight="1" x14ac:dyDescent="0.2"/>
    <row r="3281" ht="12.75" customHeight="1" x14ac:dyDescent="0.2"/>
    <row r="3282" ht="12.75" customHeight="1" x14ac:dyDescent="0.2"/>
    <row r="3283" ht="12.75" customHeight="1" x14ac:dyDescent="0.2"/>
    <row r="3284" ht="12.75" customHeight="1" x14ac:dyDescent="0.2"/>
    <row r="3285" ht="12.75" customHeight="1" x14ac:dyDescent="0.2"/>
    <row r="3286" ht="12.75" customHeight="1" x14ac:dyDescent="0.2"/>
    <row r="3287" ht="12.75" customHeight="1" x14ac:dyDescent="0.2"/>
    <row r="3288" ht="12.75" customHeight="1" x14ac:dyDescent="0.2"/>
    <row r="3289" ht="12.75" customHeight="1" x14ac:dyDescent="0.2"/>
    <row r="3290" ht="12.75" customHeight="1" x14ac:dyDescent="0.2"/>
    <row r="3291" ht="12.75" customHeight="1" x14ac:dyDescent="0.2"/>
    <row r="3292" ht="12.75" customHeight="1" x14ac:dyDescent="0.2"/>
    <row r="3293" ht="12.75" customHeight="1" x14ac:dyDescent="0.2"/>
    <row r="3294" ht="12.75" customHeight="1" x14ac:dyDescent="0.2"/>
    <row r="3295" ht="12.75" customHeight="1" x14ac:dyDescent="0.2"/>
    <row r="3296" ht="12.75" customHeight="1" x14ac:dyDescent="0.2"/>
    <row r="3297" ht="12.75" customHeight="1" x14ac:dyDescent="0.2"/>
    <row r="3298" ht="12.75" customHeight="1" x14ac:dyDescent="0.2"/>
    <row r="3299" ht="12.75" customHeight="1" x14ac:dyDescent="0.2"/>
    <row r="3300" ht="12.75" customHeight="1" x14ac:dyDescent="0.2"/>
    <row r="3301" ht="12.75" customHeight="1" x14ac:dyDescent="0.2"/>
    <row r="3302" ht="12.75" customHeight="1" x14ac:dyDescent="0.2"/>
    <row r="3303" ht="12.75" customHeight="1" x14ac:dyDescent="0.2"/>
    <row r="3304" ht="12.75" customHeight="1" x14ac:dyDescent="0.2"/>
    <row r="3305" ht="12.75" customHeight="1" x14ac:dyDescent="0.2"/>
    <row r="3306" ht="12.75" customHeight="1" x14ac:dyDescent="0.2"/>
    <row r="3307" ht="12.75" customHeight="1" x14ac:dyDescent="0.2"/>
    <row r="3308" ht="12.75" customHeight="1" x14ac:dyDescent="0.2"/>
    <row r="3309" ht="12.75" customHeight="1" x14ac:dyDescent="0.2"/>
    <row r="3310" ht="12.75" customHeight="1" x14ac:dyDescent="0.2"/>
    <row r="3311" ht="12.75" customHeight="1" x14ac:dyDescent="0.2"/>
    <row r="3312" ht="12.75" customHeight="1" x14ac:dyDescent="0.2"/>
    <row r="3313" ht="12.75" customHeight="1" x14ac:dyDescent="0.2"/>
    <row r="3314" ht="12.75" customHeight="1" x14ac:dyDescent="0.2"/>
    <row r="3315" ht="12.75" customHeight="1" x14ac:dyDescent="0.2"/>
    <row r="3316" ht="12.75" customHeight="1" x14ac:dyDescent="0.2"/>
    <row r="3317" ht="12.75" customHeight="1" x14ac:dyDescent="0.2"/>
    <row r="3318" ht="12.75" customHeight="1" x14ac:dyDescent="0.2"/>
    <row r="3319" ht="12.75" customHeight="1" x14ac:dyDescent="0.2"/>
    <row r="3320" ht="12.75" customHeight="1" x14ac:dyDescent="0.2"/>
    <row r="3321" ht="12.75" customHeight="1" x14ac:dyDescent="0.2"/>
    <row r="3322" ht="12.75" customHeight="1" x14ac:dyDescent="0.2"/>
    <row r="3323" ht="12.75" customHeight="1" x14ac:dyDescent="0.2"/>
    <row r="3324" ht="12.75" customHeight="1" x14ac:dyDescent="0.2"/>
    <row r="3325" ht="12.75" customHeight="1" x14ac:dyDescent="0.2"/>
    <row r="3326" ht="12.75" customHeight="1" x14ac:dyDescent="0.2"/>
    <row r="3327" ht="12.75" customHeight="1" x14ac:dyDescent="0.2"/>
    <row r="3328" ht="12.75" customHeight="1" x14ac:dyDescent="0.2"/>
    <row r="3329" ht="12.75" customHeight="1" x14ac:dyDescent="0.2"/>
    <row r="3330" ht="12.75" customHeight="1" x14ac:dyDescent="0.2"/>
    <row r="3331" ht="12.75" customHeight="1" x14ac:dyDescent="0.2"/>
    <row r="3332" ht="12.75" customHeight="1" x14ac:dyDescent="0.2"/>
    <row r="3333" ht="12.75" customHeight="1" x14ac:dyDescent="0.2"/>
    <row r="3334" ht="12.75" customHeight="1" x14ac:dyDescent="0.2"/>
    <row r="3335" ht="12.75" customHeight="1" x14ac:dyDescent="0.2"/>
    <row r="3336" ht="12.75" customHeight="1" x14ac:dyDescent="0.2"/>
    <row r="3337" ht="12.75" customHeight="1" x14ac:dyDescent="0.2"/>
    <row r="3338" ht="12.75" customHeight="1" x14ac:dyDescent="0.2"/>
    <row r="3339" ht="12.75" customHeight="1" x14ac:dyDescent="0.2"/>
    <row r="3340" ht="12.75" customHeight="1" x14ac:dyDescent="0.2"/>
    <row r="3341" ht="12.75" customHeight="1" x14ac:dyDescent="0.2"/>
    <row r="3342" ht="12.75" customHeight="1" x14ac:dyDescent="0.2"/>
    <row r="3343" ht="12.75" customHeight="1" x14ac:dyDescent="0.2"/>
    <row r="3344" ht="12.75" customHeight="1" x14ac:dyDescent="0.2"/>
    <row r="3345" ht="12.75" customHeight="1" x14ac:dyDescent="0.2"/>
    <row r="3346" ht="12.75" customHeight="1" x14ac:dyDescent="0.2"/>
    <row r="3347" ht="12.75" customHeight="1" x14ac:dyDescent="0.2"/>
    <row r="3348" ht="12.75" customHeight="1" x14ac:dyDescent="0.2"/>
    <row r="3349" ht="12.75" customHeight="1" x14ac:dyDescent="0.2"/>
    <row r="3350" ht="12.75" customHeight="1" x14ac:dyDescent="0.2"/>
    <row r="3351" ht="12.75" customHeight="1" x14ac:dyDescent="0.2"/>
    <row r="3352" ht="12.75" customHeight="1" x14ac:dyDescent="0.2"/>
    <row r="3353" ht="12.75" customHeight="1" x14ac:dyDescent="0.2"/>
    <row r="3354" ht="12.75" customHeight="1" x14ac:dyDescent="0.2"/>
    <row r="3355" ht="12.75" customHeight="1" x14ac:dyDescent="0.2"/>
    <row r="3356" ht="12.75" customHeight="1" x14ac:dyDescent="0.2"/>
    <row r="3357" ht="12.75" customHeight="1" x14ac:dyDescent="0.2"/>
    <row r="3358" ht="12.75" customHeight="1" x14ac:dyDescent="0.2"/>
    <row r="3359" ht="12.75" customHeight="1" x14ac:dyDescent="0.2"/>
    <row r="3360" ht="12.75" customHeight="1" x14ac:dyDescent="0.2"/>
    <row r="3361" ht="12.75" customHeight="1" x14ac:dyDescent="0.2"/>
    <row r="3362" ht="12.75" customHeight="1" x14ac:dyDescent="0.2"/>
    <row r="3363" ht="12.75" customHeight="1" x14ac:dyDescent="0.2"/>
    <row r="3364" ht="12.75" customHeight="1" x14ac:dyDescent="0.2"/>
    <row r="3365" ht="12.75" customHeight="1" x14ac:dyDescent="0.2"/>
    <row r="3366" ht="12.75" customHeight="1" x14ac:dyDescent="0.2"/>
    <row r="3367" ht="12.75" customHeight="1" x14ac:dyDescent="0.2"/>
    <row r="3368" ht="12.75" customHeight="1" x14ac:dyDescent="0.2"/>
    <row r="3369" ht="12.75" customHeight="1" x14ac:dyDescent="0.2"/>
    <row r="3370" ht="12.75" customHeight="1" x14ac:dyDescent="0.2"/>
    <row r="3371" ht="12.75" customHeight="1" x14ac:dyDescent="0.2"/>
    <row r="3372" ht="12.75" customHeight="1" x14ac:dyDescent="0.2"/>
    <row r="3373" ht="12.75" customHeight="1" x14ac:dyDescent="0.2"/>
    <row r="3374" ht="12.75" customHeight="1" x14ac:dyDescent="0.2"/>
    <row r="3375" ht="12.75" customHeight="1" x14ac:dyDescent="0.2"/>
    <row r="3376" ht="12.75" customHeight="1" x14ac:dyDescent="0.2"/>
    <row r="3377" ht="12.75" customHeight="1" x14ac:dyDescent="0.2"/>
    <row r="3378" ht="12.75" customHeight="1" x14ac:dyDescent="0.2"/>
    <row r="3379" ht="12.75" customHeight="1" x14ac:dyDescent="0.2"/>
    <row r="3380" ht="12.75" customHeight="1" x14ac:dyDescent="0.2"/>
    <row r="3381" ht="12.75" customHeight="1" x14ac:dyDescent="0.2"/>
    <row r="3382" ht="12.75" customHeight="1" x14ac:dyDescent="0.2"/>
    <row r="3383" ht="12.75" customHeight="1" x14ac:dyDescent="0.2"/>
    <row r="3384" ht="12.75" customHeight="1" x14ac:dyDescent="0.2"/>
    <row r="3385" ht="12.75" customHeight="1" x14ac:dyDescent="0.2"/>
    <row r="3386" ht="12.75" customHeight="1" x14ac:dyDescent="0.2"/>
    <row r="3387" ht="12.75" customHeight="1" x14ac:dyDescent="0.2"/>
    <row r="3388" ht="12.75" customHeight="1" x14ac:dyDescent="0.2"/>
    <row r="3389" ht="12.75" customHeight="1" x14ac:dyDescent="0.2"/>
    <row r="3390" ht="12.75" customHeight="1" x14ac:dyDescent="0.2"/>
    <row r="3391" ht="12.75" customHeight="1" x14ac:dyDescent="0.2"/>
    <row r="3392" ht="12.75" customHeight="1" x14ac:dyDescent="0.2"/>
    <row r="3393" ht="12.75" customHeight="1" x14ac:dyDescent="0.2"/>
    <row r="3394" ht="12.75" customHeight="1" x14ac:dyDescent="0.2"/>
    <row r="3395" ht="12.75" customHeight="1" x14ac:dyDescent="0.2"/>
    <row r="3396" ht="12.75" customHeight="1" x14ac:dyDescent="0.2"/>
    <row r="3397" ht="12.75" customHeight="1" x14ac:dyDescent="0.2"/>
    <row r="3398" ht="12.75" customHeight="1" x14ac:dyDescent="0.2"/>
    <row r="3399" ht="12.75" customHeight="1" x14ac:dyDescent="0.2"/>
    <row r="3400" ht="12.75" customHeight="1" x14ac:dyDescent="0.2"/>
    <row r="3401" ht="12.75" customHeight="1" x14ac:dyDescent="0.2"/>
    <row r="3402" ht="12.75" customHeight="1" x14ac:dyDescent="0.2"/>
    <row r="3403" ht="12.75" customHeight="1" x14ac:dyDescent="0.2"/>
    <row r="3404" ht="12.75" customHeight="1" x14ac:dyDescent="0.2"/>
    <row r="3405" ht="12.75" customHeight="1" x14ac:dyDescent="0.2"/>
    <row r="3406" ht="12.75" customHeight="1" x14ac:dyDescent="0.2"/>
    <row r="3407" ht="12.75" customHeight="1" x14ac:dyDescent="0.2"/>
    <row r="3408" ht="12.75" customHeight="1" x14ac:dyDescent="0.2"/>
    <row r="3409" ht="12.75" customHeight="1" x14ac:dyDescent="0.2"/>
    <row r="3410" ht="12.75" customHeight="1" x14ac:dyDescent="0.2"/>
    <row r="3411" ht="12.75" customHeight="1" x14ac:dyDescent="0.2"/>
    <row r="3412" ht="12.75" customHeight="1" x14ac:dyDescent="0.2"/>
    <row r="3413" ht="12.75" customHeight="1" x14ac:dyDescent="0.2"/>
    <row r="3414" ht="12.75" customHeight="1" x14ac:dyDescent="0.2"/>
    <row r="3415" ht="12.75" customHeight="1" x14ac:dyDescent="0.2"/>
    <row r="3416" ht="12.75" customHeight="1" x14ac:dyDescent="0.2"/>
    <row r="3417" ht="12.75" customHeight="1" x14ac:dyDescent="0.2"/>
    <row r="3418" ht="12.75" customHeight="1" x14ac:dyDescent="0.2"/>
    <row r="3419" ht="12.75" customHeight="1" x14ac:dyDescent="0.2"/>
    <row r="3420" ht="12.75" customHeight="1" x14ac:dyDescent="0.2"/>
    <row r="3421" ht="12.75" customHeight="1" x14ac:dyDescent="0.2"/>
    <row r="3422" ht="12.75" customHeight="1" x14ac:dyDescent="0.2"/>
    <row r="3423" ht="12.75" customHeight="1" x14ac:dyDescent="0.2"/>
    <row r="3424" ht="12.75" customHeight="1" x14ac:dyDescent="0.2"/>
    <row r="3425" ht="12.75" customHeight="1" x14ac:dyDescent="0.2"/>
    <row r="3426" ht="12.75" customHeight="1" x14ac:dyDescent="0.2"/>
    <row r="3427" ht="12.75" customHeight="1" x14ac:dyDescent="0.2"/>
    <row r="3428" ht="12.75" customHeight="1" x14ac:dyDescent="0.2"/>
    <row r="3429" ht="12.75" customHeight="1" x14ac:dyDescent="0.2"/>
    <row r="3430" ht="12.75" customHeight="1" x14ac:dyDescent="0.2"/>
    <row r="3431" ht="12.75" customHeight="1" x14ac:dyDescent="0.2"/>
    <row r="3432" ht="12.75" customHeight="1" x14ac:dyDescent="0.2"/>
    <row r="3433" ht="12.75" customHeight="1" x14ac:dyDescent="0.2"/>
    <row r="3434" ht="12.75" customHeight="1" x14ac:dyDescent="0.2"/>
    <row r="3435" ht="12.75" customHeight="1" x14ac:dyDescent="0.2"/>
    <row r="3436" ht="12.75" customHeight="1" x14ac:dyDescent="0.2"/>
    <row r="3437" ht="12.75" customHeight="1" x14ac:dyDescent="0.2"/>
    <row r="3438" ht="12.75" customHeight="1" x14ac:dyDescent="0.2"/>
    <row r="3439" ht="12.75" customHeight="1" x14ac:dyDescent="0.2"/>
    <row r="3440" ht="12.75" customHeight="1" x14ac:dyDescent="0.2"/>
    <row r="3441" ht="12.75" customHeight="1" x14ac:dyDescent="0.2"/>
    <row r="3442" ht="12.75" customHeight="1" x14ac:dyDescent="0.2"/>
    <row r="3443" ht="12.75" customHeight="1" x14ac:dyDescent="0.2"/>
    <row r="3444" ht="12.75" customHeight="1" x14ac:dyDescent="0.2"/>
    <row r="3445" ht="12.75" customHeight="1" x14ac:dyDescent="0.2"/>
    <row r="3446" ht="12.75" customHeight="1" x14ac:dyDescent="0.2"/>
    <row r="3447" ht="12.75" customHeight="1" x14ac:dyDescent="0.2"/>
    <row r="3448" ht="12.75" customHeight="1" x14ac:dyDescent="0.2"/>
    <row r="3449" ht="12.75" customHeight="1" x14ac:dyDescent="0.2"/>
    <row r="3450" ht="12.75" customHeight="1" x14ac:dyDescent="0.2"/>
    <row r="3451" ht="12.75" customHeight="1" x14ac:dyDescent="0.2"/>
    <row r="3452" ht="12.75" customHeight="1" x14ac:dyDescent="0.2"/>
    <row r="3453" ht="12.75" customHeight="1" x14ac:dyDescent="0.2"/>
    <row r="3454" ht="12.75" customHeight="1" x14ac:dyDescent="0.2"/>
    <row r="3455" ht="12.75" customHeight="1" x14ac:dyDescent="0.2"/>
    <row r="3456" ht="12.75" customHeight="1" x14ac:dyDescent="0.2"/>
    <row r="3457" ht="12.75" customHeight="1" x14ac:dyDescent="0.2"/>
    <row r="3458" ht="12.75" customHeight="1" x14ac:dyDescent="0.2"/>
    <row r="3459" ht="12.75" customHeight="1" x14ac:dyDescent="0.2"/>
    <row r="3460" ht="12.75" customHeight="1" x14ac:dyDescent="0.2"/>
    <row r="3461" ht="12.75" customHeight="1" x14ac:dyDescent="0.2"/>
    <row r="3462" ht="12.75" customHeight="1" x14ac:dyDescent="0.2"/>
    <row r="3463" ht="12.75" customHeight="1" x14ac:dyDescent="0.2"/>
    <row r="3464" ht="12.75" customHeight="1" x14ac:dyDescent="0.2"/>
    <row r="3465" ht="12.75" customHeight="1" x14ac:dyDescent="0.2"/>
    <row r="3466" ht="12.75" customHeight="1" x14ac:dyDescent="0.2"/>
    <row r="3467" ht="12.75" customHeight="1" x14ac:dyDescent="0.2"/>
    <row r="3468" ht="12.75" customHeight="1" x14ac:dyDescent="0.2"/>
    <row r="3469" ht="12.75" customHeight="1" x14ac:dyDescent="0.2"/>
    <row r="3470" ht="12.75" customHeight="1" x14ac:dyDescent="0.2"/>
    <row r="3471" ht="12.75" customHeight="1" x14ac:dyDescent="0.2"/>
    <row r="3472" ht="12.75" customHeight="1" x14ac:dyDescent="0.2"/>
    <row r="3473" ht="12.75" customHeight="1" x14ac:dyDescent="0.2"/>
    <row r="3474" ht="12.75" customHeight="1" x14ac:dyDescent="0.2"/>
    <row r="3475" ht="12.75" customHeight="1" x14ac:dyDescent="0.2"/>
    <row r="3476" ht="12.75" customHeight="1" x14ac:dyDescent="0.2"/>
    <row r="3477" ht="12.75" customHeight="1" x14ac:dyDescent="0.2"/>
    <row r="3478" ht="12.75" customHeight="1" x14ac:dyDescent="0.2"/>
    <row r="3479" ht="12.75" customHeight="1" x14ac:dyDescent="0.2"/>
    <row r="3480" ht="12.75" customHeight="1" x14ac:dyDescent="0.2"/>
    <row r="3481" ht="12.75" customHeight="1" x14ac:dyDescent="0.2"/>
    <row r="3482" ht="12.75" customHeight="1" x14ac:dyDescent="0.2"/>
    <row r="3483" ht="12.75" customHeight="1" x14ac:dyDescent="0.2"/>
    <row r="3484" ht="12.75" customHeight="1" x14ac:dyDescent="0.2"/>
    <row r="3485" ht="12.75" customHeight="1" x14ac:dyDescent="0.2"/>
    <row r="3486" ht="12.75" customHeight="1" x14ac:dyDescent="0.2"/>
    <row r="3487" ht="12.75" customHeight="1" x14ac:dyDescent="0.2"/>
    <row r="3488" ht="12.75" customHeight="1" x14ac:dyDescent="0.2"/>
    <row r="3489" ht="12.75" customHeight="1" x14ac:dyDescent="0.2"/>
    <row r="3490" ht="12.75" customHeight="1" x14ac:dyDescent="0.2"/>
    <row r="3491" ht="12.75" customHeight="1" x14ac:dyDescent="0.2"/>
    <row r="3492" ht="12.75" customHeight="1" x14ac:dyDescent="0.2"/>
    <row r="3493" ht="12.75" customHeight="1" x14ac:dyDescent="0.2"/>
    <row r="3494" ht="12.75" customHeight="1" x14ac:dyDescent="0.2"/>
    <row r="3495" ht="12.75" customHeight="1" x14ac:dyDescent="0.2"/>
    <row r="3496" ht="12.75" customHeight="1" x14ac:dyDescent="0.2"/>
    <row r="3497" ht="12.75" customHeight="1" x14ac:dyDescent="0.2"/>
    <row r="3498" ht="12.75" customHeight="1" x14ac:dyDescent="0.2"/>
    <row r="3499" ht="12.75" customHeight="1" x14ac:dyDescent="0.2"/>
    <row r="3500" ht="12.75" customHeight="1" x14ac:dyDescent="0.2"/>
    <row r="3501" ht="12.75" customHeight="1" x14ac:dyDescent="0.2"/>
    <row r="3502" ht="12.75" customHeight="1" x14ac:dyDescent="0.2"/>
    <row r="3503" ht="12.75" customHeight="1" x14ac:dyDescent="0.2"/>
    <row r="3504" ht="12.75" customHeight="1" x14ac:dyDescent="0.2"/>
    <row r="3505" ht="12.75" customHeight="1" x14ac:dyDescent="0.2"/>
    <row r="3506" ht="12.75" customHeight="1" x14ac:dyDescent="0.2"/>
    <row r="3507" ht="12.75" customHeight="1" x14ac:dyDescent="0.2"/>
    <row r="3508" ht="12.75" customHeight="1" x14ac:dyDescent="0.2"/>
    <row r="3509" ht="12.75" customHeight="1" x14ac:dyDescent="0.2"/>
    <row r="3510" ht="12.75" customHeight="1" x14ac:dyDescent="0.2"/>
    <row r="3511" ht="12.75" customHeight="1" x14ac:dyDescent="0.2"/>
    <row r="3512" ht="12.75" customHeight="1" x14ac:dyDescent="0.2"/>
    <row r="3513" ht="12.75" customHeight="1" x14ac:dyDescent="0.2"/>
    <row r="3514" ht="12.75" customHeight="1" x14ac:dyDescent="0.2"/>
    <row r="3515" ht="12.75" customHeight="1" x14ac:dyDescent="0.2"/>
    <row r="3516" ht="12.75" customHeight="1" x14ac:dyDescent="0.2"/>
    <row r="3517" ht="12.75" customHeight="1" x14ac:dyDescent="0.2"/>
    <row r="3518" ht="12.75" customHeight="1" x14ac:dyDescent="0.2"/>
    <row r="3519" ht="12.75" customHeight="1" x14ac:dyDescent="0.2"/>
    <row r="3520" ht="12.75" customHeight="1" x14ac:dyDescent="0.2"/>
    <row r="3521" ht="12.75" customHeight="1" x14ac:dyDescent="0.2"/>
    <row r="3522" ht="12.75" customHeight="1" x14ac:dyDescent="0.2"/>
    <row r="3523" ht="12.75" customHeight="1" x14ac:dyDescent="0.2"/>
    <row r="3524" ht="12.75" customHeight="1" x14ac:dyDescent="0.2"/>
    <row r="3525" ht="12.75" customHeight="1" x14ac:dyDescent="0.2"/>
    <row r="3526" ht="12.75" customHeight="1" x14ac:dyDescent="0.2"/>
    <row r="3527" ht="12.75" customHeight="1" x14ac:dyDescent="0.2"/>
    <row r="3528" ht="12.75" customHeight="1" x14ac:dyDescent="0.2"/>
    <row r="3529" ht="12.75" customHeight="1" x14ac:dyDescent="0.2"/>
    <row r="3530" ht="12.75" customHeight="1" x14ac:dyDescent="0.2"/>
    <row r="3531" ht="12.75" customHeight="1" x14ac:dyDescent="0.2"/>
    <row r="3532" ht="12.75" customHeight="1" x14ac:dyDescent="0.2"/>
    <row r="3533" ht="12.75" customHeight="1" x14ac:dyDescent="0.2"/>
    <row r="3534" ht="12.75" customHeight="1" x14ac:dyDescent="0.2"/>
    <row r="3535" ht="12.75" customHeight="1" x14ac:dyDescent="0.2"/>
    <row r="3536" ht="12.75" customHeight="1" x14ac:dyDescent="0.2"/>
    <row r="3537" ht="12.75" customHeight="1" x14ac:dyDescent="0.2"/>
    <row r="3538" ht="12.75" customHeight="1" x14ac:dyDescent="0.2"/>
    <row r="3539" ht="12.75" customHeight="1" x14ac:dyDescent="0.2"/>
    <row r="3540" ht="12.75" customHeight="1" x14ac:dyDescent="0.2"/>
    <row r="3541" ht="12.75" customHeight="1" x14ac:dyDescent="0.2"/>
    <row r="3542" ht="12.75" customHeight="1" x14ac:dyDescent="0.2"/>
    <row r="3543" ht="12.75" customHeight="1" x14ac:dyDescent="0.2"/>
    <row r="3544" ht="12.75" customHeight="1" x14ac:dyDescent="0.2"/>
    <row r="3545" ht="12.75" customHeight="1" x14ac:dyDescent="0.2"/>
    <row r="3546" ht="12.75" customHeight="1" x14ac:dyDescent="0.2"/>
    <row r="3547" ht="12.75" customHeight="1" x14ac:dyDescent="0.2"/>
    <row r="3548" ht="12.75" customHeight="1" x14ac:dyDescent="0.2"/>
    <row r="3549" ht="12.75" customHeight="1" x14ac:dyDescent="0.2"/>
    <row r="3550" ht="12.75" customHeight="1" x14ac:dyDescent="0.2"/>
    <row r="3551" ht="12.75" customHeight="1" x14ac:dyDescent="0.2"/>
    <row r="3552" ht="12.75" customHeight="1" x14ac:dyDescent="0.2"/>
    <row r="3553" ht="12.75" customHeight="1" x14ac:dyDescent="0.2"/>
    <row r="3554" ht="12.75" customHeight="1" x14ac:dyDescent="0.2"/>
    <row r="3555" ht="12.75" customHeight="1" x14ac:dyDescent="0.2"/>
    <row r="3556" ht="12.75" customHeight="1" x14ac:dyDescent="0.2"/>
    <row r="3557" ht="12.75" customHeight="1" x14ac:dyDescent="0.2"/>
    <row r="3558" ht="12.75" customHeight="1" x14ac:dyDescent="0.2"/>
    <row r="3559" ht="12.75" customHeight="1" x14ac:dyDescent="0.2"/>
    <row r="3560" ht="12.75" customHeight="1" x14ac:dyDescent="0.2"/>
    <row r="3561" ht="12.75" customHeight="1" x14ac:dyDescent="0.2"/>
    <row r="3562" ht="12.75" customHeight="1" x14ac:dyDescent="0.2"/>
    <row r="3563" ht="12.75" customHeight="1" x14ac:dyDescent="0.2"/>
    <row r="3564" ht="12.75" customHeight="1" x14ac:dyDescent="0.2"/>
    <row r="3565" ht="12.75" customHeight="1" x14ac:dyDescent="0.2"/>
    <row r="3566" ht="12.75" customHeight="1" x14ac:dyDescent="0.2"/>
    <row r="3567" ht="12.75" customHeight="1" x14ac:dyDescent="0.2"/>
    <row r="3568" ht="12.75" customHeight="1" x14ac:dyDescent="0.2"/>
    <row r="3569" ht="12.75" customHeight="1" x14ac:dyDescent="0.2"/>
    <row r="3570" ht="12.75" customHeight="1" x14ac:dyDescent="0.2"/>
    <row r="3571" ht="12.75" customHeight="1" x14ac:dyDescent="0.2"/>
    <row r="3572" ht="12.75" customHeight="1" x14ac:dyDescent="0.2"/>
    <row r="3573" ht="12.75" customHeight="1" x14ac:dyDescent="0.2"/>
    <row r="3574" ht="12.75" customHeight="1" x14ac:dyDescent="0.2"/>
    <row r="3575" ht="12.75" customHeight="1" x14ac:dyDescent="0.2"/>
    <row r="3576" ht="12.75" customHeight="1" x14ac:dyDescent="0.2"/>
    <row r="3577" ht="12.75" customHeight="1" x14ac:dyDescent="0.2"/>
    <row r="3578" ht="12.75" customHeight="1" x14ac:dyDescent="0.2"/>
    <row r="3579" ht="12.75" customHeight="1" x14ac:dyDescent="0.2"/>
    <row r="3580" ht="12.75" customHeight="1" x14ac:dyDescent="0.2"/>
    <row r="3581" ht="12.75" customHeight="1" x14ac:dyDescent="0.2"/>
    <row r="3582" ht="12.75" customHeight="1" x14ac:dyDescent="0.2"/>
    <row r="3583" ht="12.75" customHeight="1" x14ac:dyDescent="0.2"/>
    <row r="3584" ht="12.75" customHeight="1" x14ac:dyDescent="0.2"/>
    <row r="3585" ht="12.75" customHeight="1" x14ac:dyDescent="0.2"/>
    <row r="3586" ht="12.75" customHeight="1" x14ac:dyDescent="0.2"/>
    <row r="3587" ht="12.75" customHeight="1" x14ac:dyDescent="0.2"/>
    <row r="3588" ht="12.75" customHeight="1" x14ac:dyDescent="0.2"/>
    <row r="3589" ht="12.75" customHeight="1" x14ac:dyDescent="0.2"/>
    <row r="3590" ht="12.75" customHeight="1" x14ac:dyDescent="0.2"/>
    <row r="3591" ht="12.75" customHeight="1" x14ac:dyDescent="0.2"/>
    <row r="3592" ht="12.75" customHeight="1" x14ac:dyDescent="0.2"/>
    <row r="3593" ht="12.75" customHeight="1" x14ac:dyDescent="0.2"/>
    <row r="3594" ht="12.75" customHeight="1" x14ac:dyDescent="0.2"/>
    <row r="3595" ht="12.75" customHeight="1" x14ac:dyDescent="0.2"/>
    <row r="3596" ht="12.75" customHeight="1" x14ac:dyDescent="0.2"/>
    <row r="3597" ht="12.75" customHeight="1" x14ac:dyDescent="0.2"/>
    <row r="3598" ht="12.75" customHeight="1" x14ac:dyDescent="0.2"/>
    <row r="3599" ht="12.75" customHeight="1" x14ac:dyDescent="0.2"/>
    <row r="3600" ht="12.75" customHeight="1" x14ac:dyDescent="0.2"/>
    <row r="3601" ht="12.75" customHeight="1" x14ac:dyDescent="0.2"/>
    <row r="3602" ht="12.75" customHeight="1" x14ac:dyDescent="0.2"/>
    <row r="3603" ht="12.75" customHeight="1" x14ac:dyDescent="0.2"/>
    <row r="3604" ht="12.75" customHeight="1" x14ac:dyDescent="0.2"/>
    <row r="3605" ht="12.75" customHeight="1" x14ac:dyDescent="0.2"/>
    <row r="3606" ht="12.75" customHeight="1" x14ac:dyDescent="0.2"/>
    <row r="3607" ht="12.75" customHeight="1" x14ac:dyDescent="0.2"/>
    <row r="3608" ht="12.75" customHeight="1" x14ac:dyDescent="0.2"/>
    <row r="3609" ht="12.75" customHeight="1" x14ac:dyDescent="0.2"/>
    <row r="3610" ht="12.75" customHeight="1" x14ac:dyDescent="0.2"/>
    <row r="3611" ht="12.75" customHeight="1" x14ac:dyDescent="0.2"/>
    <row r="3612" ht="12.75" customHeight="1" x14ac:dyDescent="0.2"/>
    <row r="3613" ht="12.75" customHeight="1" x14ac:dyDescent="0.2"/>
    <row r="3614" ht="12.75" customHeight="1" x14ac:dyDescent="0.2"/>
    <row r="3615" ht="12.75" customHeight="1" x14ac:dyDescent="0.2"/>
    <row r="3616" ht="12.75" customHeight="1" x14ac:dyDescent="0.2"/>
    <row r="3617" ht="12.75" customHeight="1" x14ac:dyDescent="0.2"/>
    <row r="3618" ht="12.75" customHeight="1" x14ac:dyDescent="0.2"/>
    <row r="3619" ht="12.75" customHeight="1" x14ac:dyDescent="0.2"/>
    <row r="3620" ht="12.75" customHeight="1" x14ac:dyDescent="0.2"/>
    <row r="3621" ht="12.75" customHeight="1" x14ac:dyDescent="0.2"/>
    <row r="3622" ht="12.75" customHeight="1" x14ac:dyDescent="0.2"/>
    <row r="3623" ht="12.75" customHeight="1" x14ac:dyDescent="0.2"/>
    <row r="3624" ht="12.75" customHeight="1" x14ac:dyDescent="0.2"/>
    <row r="3625" ht="12.75" customHeight="1" x14ac:dyDescent="0.2"/>
    <row r="3626" ht="12.75" customHeight="1" x14ac:dyDescent="0.2"/>
    <row r="3627" ht="12.75" customHeight="1" x14ac:dyDescent="0.2"/>
    <row r="3628" ht="12.75" customHeight="1" x14ac:dyDescent="0.2"/>
    <row r="3629" ht="12.75" customHeight="1" x14ac:dyDescent="0.2"/>
    <row r="3630" ht="12.75" customHeight="1" x14ac:dyDescent="0.2"/>
    <row r="3631" ht="12.75" customHeight="1" x14ac:dyDescent="0.2"/>
    <row r="3632" ht="12.75" customHeight="1" x14ac:dyDescent="0.2"/>
    <row r="3633" ht="12.75" customHeight="1" x14ac:dyDescent="0.2"/>
    <row r="3634" ht="12.75" customHeight="1" x14ac:dyDescent="0.2"/>
    <row r="3635" ht="12.75" customHeight="1" x14ac:dyDescent="0.2"/>
    <row r="3636" ht="12.75" customHeight="1" x14ac:dyDescent="0.2"/>
    <row r="3637" ht="12.75" customHeight="1" x14ac:dyDescent="0.2"/>
    <row r="3638" ht="12.75" customHeight="1" x14ac:dyDescent="0.2"/>
    <row r="3639" ht="12.75" customHeight="1" x14ac:dyDescent="0.2"/>
    <row r="3640" ht="12.75" customHeight="1" x14ac:dyDescent="0.2"/>
    <row r="3641" ht="12.75" customHeight="1" x14ac:dyDescent="0.2"/>
    <row r="3642" ht="12.75" customHeight="1" x14ac:dyDescent="0.2"/>
    <row r="3643" ht="12.75" customHeight="1" x14ac:dyDescent="0.2"/>
    <row r="3644" ht="12.75" customHeight="1" x14ac:dyDescent="0.2"/>
    <row r="3645" ht="12.75" customHeight="1" x14ac:dyDescent="0.2"/>
    <row r="3646" ht="12.75" customHeight="1" x14ac:dyDescent="0.2"/>
    <row r="3647" ht="12.75" customHeight="1" x14ac:dyDescent="0.2"/>
    <row r="3648" ht="12.75" customHeight="1" x14ac:dyDescent="0.2"/>
    <row r="3649" ht="12.75" customHeight="1" x14ac:dyDescent="0.2"/>
    <row r="3650" ht="12.75" customHeight="1" x14ac:dyDescent="0.2"/>
    <row r="3651" ht="12.75" customHeight="1" x14ac:dyDescent="0.2"/>
    <row r="3652" ht="12.75" customHeight="1" x14ac:dyDescent="0.2"/>
    <row r="3653" ht="12.75" customHeight="1" x14ac:dyDescent="0.2"/>
    <row r="3654" ht="12.75" customHeight="1" x14ac:dyDescent="0.2"/>
    <row r="3655" ht="12.75" customHeight="1" x14ac:dyDescent="0.2"/>
    <row r="3656" ht="12.75" customHeight="1" x14ac:dyDescent="0.2"/>
    <row r="3657" ht="12.75" customHeight="1" x14ac:dyDescent="0.2"/>
    <row r="3658" ht="12.75" customHeight="1" x14ac:dyDescent="0.2"/>
    <row r="3659" ht="12.75" customHeight="1" x14ac:dyDescent="0.2"/>
    <row r="3660" ht="12.75" customHeight="1" x14ac:dyDescent="0.2"/>
    <row r="3661" ht="12.75" customHeight="1" x14ac:dyDescent="0.2"/>
    <row r="3662" ht="12.75" customHeight="1" x14ac:dyDescent="0.2"/>
    <row r="3663" ht="12.75" customHeight="1" x14ac:dyDescent="0.2"/>
    <row r="3664" ht="12.75" customHeight="1" x14ac:dyDescent="0.2"/>
    <row r="3665" ht="12.75" customHeight="1" x14ac:dyDescent="0.2"/>
    <row r="3666" ht="12.75" customHeight="1" x14ac:dyDescent="0.2"/>
    <row r="3667" ht="12.75" customHeight="1" x14ac:dyDescent="0.2"/>
    <row r="3668" ht="12.75" customHeight="1" x14ac:dyDescent="0.2"/>
    <row r="3669" ht="12.75" customHeight="1" x14ac:dyDescent="0.2"/>
    <row r="3670" ht="12.75" customHeight="1" x14ac:dyDescent="0.2"/>
    <row r="3671" ht="12.75" customHeight="1" x14ac:dyDescent="0.2"/>
    <row r="3672" ht="12.75" customHeight="1" x14ac:dyDescent="0.2"/>
    <row r="3673" ht="12.75" customHeight="1" x14ac:dyDescent="0.2"/>
    <row r="3674" ht="12.75" customHeight="1" x14ac:dyDescent="0.2"/>
    <row r="3675" ht="12.75" customHeight="1" x14ac:dyDescent="0.2"/>
    <row r="3676" ht="12.75" customHeight="1" x14ac:dyDescent="0.2"/>
    <row r="3677" ht="12.75" customHeight="1" x14ac:dyDescent="0.2"/>
    <row r="3678" ht="12.75" customHeight="1" x14ac:dyDescent="0.2"/>
    <row r="3679" ht="12.75" customHeight="1" x14ac:dyDescent="0.2"/>
    <row r="3680" ht="12.75" customHeight="1" x14ac:dyDescent="0.2"/>
    <row r="3681" ht="12.75" customHeight="1" x14ac:dyDescent="0.2"/>
    <row r="3682" ht="12.75" customHeight="1" x14ac:dyDescent="0.2"/>
    <row r="3683" ht="12.75" customHeight="1" x14ac:dyDescent="0.2"/>
    <row r="3684" ht="12.75" customHeight="1" x14ac:dyDescent="0.2"/>
    <row r="3685" ht="12.75" customHeight="1" x14ac:dyDescent="0.2"/>
    <row r="3686" ht="12.75" customHeight="1" x14ac:dyDescent="0.2"/>
    <row r="3687" ht="12.75" customHeight="1" x14ac:dyDescent="0.2"/>
    <row r="3688" ht="12.75" customHeight="1" x14ac:dyDescent="0.2"/>
    <row r="3689" ht="12.75" customHeight="1" x14ac:dyDescent="0.2"/>
    <row r="3690" ht="12.75" customHeight="1" x14ac:dyDescent="0.2"/>
    <row r="3691" ht="12.75" customHeight="1" x14ac:dyDescent="0.2"/>
    <row r="3692" ht="12.75" customHeight="1" x14ac:dyDescent="0.2"/>
    <row r="3693" ht="12.75" customHeight="1" x14ac:dyDescent="0.2"/>
    <row r="3694" ht="12.75" customHeight="1" x14ac:dyDescent="0.2"/>
    <row r="3695" ht="12.75" customHeight="1" x14ac:dyDescent="0.2"/>
    <row r="3696" ht="12.75" customHeight="1" x14ac:dyDescent="0.2"/>
    <row r="3697" ht="12.75" customHeight="1" x14ac:dyDescent="0.2"/>
    <row r="3698" ht="12.75" customHeight="1" x14ac:dyDescent="0.2"/>
    <row r="3699" ht="12.75" customHeight="1" x14ac:dyDescent="0.2"/>
    <row r="3700" ht="12.75" customHeight="1" x14ac:dyDescent="0.2"/>
    <row r="3701" ht="12.75" customHeight="1" x14ac:dyDescent="0.2"/>
    <row r="3702" ht="12.75" customHeight="1" x14ac:dyDescent="0.2"/>
    <row r="3703" ht="12.75" customHeight="1" x14ac:dyDescent="0.2"/>
    <row r="3704" ht="12.75" customHeight="1" x14ac:dyDescent="0.2"/>
    <row r="3705" ht="12.75" customHeight="1" x14ac:dyDescent="0.2"/>
    <row r="3706" ht="12.75" customHeight="1" x14ac:dyDescent="0.2"/>
    <row r="3707" ht="12.75" customHeight="1" x14ac:dyDescent="0.2"/>
    <row r="3708" ht="12.75" customHeight="1" x14ac:dyDescent="0.2"/>
    <row r="3709" ht="12.75" customHeight="1" x14ac:dyDescent="0.2"/>
    <row r="3710" ht="12.75" customHeight="1" x14ac:dyDescent="0.2"/>
    <row r="3711" ht="12.75" customHeight="1" x14ac:dyDescent="0.2"/>
    <row r="3712" ht="12.75" customHeight="1" x14ac:dyDescent="0.2"/>
    <row r="3713" ht="12.75" customHeight="1" x14ac:dyDescent="0.2"/>
    <row r="3714" ht="12.75" customHeight="1" x14ac:dyDescent="0.2"/>
    <row r="3715" ht="12.75" customHeight="1" x14ac:dyDescent="0.2"/>
    <row r="3716" ht="12.75" customHeight="1" x14ac:dyDescent="0.2"/>
    <row r="3717" ht="12.75" customHeight="1" x14ac:dyDescent="0.2"/>
    <row r="3718" ht="12.75" customHeight="1" x14ac:dyDescent="0.2"/>
    <row r="3719" ht="12.75" customHeight="1" x14ac:dyDescent="0.2"/>
    <row r="3720" ht="12.75" customHeight="1" x14ac:dyDescent="0.2"/>
    <row r="3721" ht="12.75" customHeight="1" x14ac:dyDescent="0.2"/>
    <row r="3722" ht="12.75" customHeight="1" x14ac:dyDescent="0.2"/>
    <row r="3723" ht="12.75" customHeight="1" x14ac:dyDescent="0.2"/>
    <row r="3724" ht="12.75" customHeight="1" x14ac:dyDescent="0.2"/>
    <row r="3725" ht="12.75" customHeight="1" x14ac:dyDescent="0.2"/>
    <row r="3726" ht="12.75" customHeight="1" x14ac:dyDescent="0.2"/>
    <row r="3727" ht="12.75" customHeight="1" x14ac:dyDescent="0.2"/>
    <row r="3728" ht="12.75" customHeight="1" x14ac:dyDescent="0.2"/>
    <row r="3729" ht="12.75" customHeight="1" x14ac:dyDescent="0.2"/>
    <row r="3730" ht="12.75" customHeight="1" x14ac:dyDescent="0.2"/>
    <row r="3731" ht="12.75" customHeight="1" x14ac:dyDescent="0.2"/>
    <row r="3732" ht="12.75" customHeight="1" x14ac:dyDescent="0.2"/>
    <row r="3733" ht="12.75" customHeight="1" x14ac:dyDescent="0.2"/>
    <row r="3734" ht="12.75" customHeight="1" x14ac:dyDescent="0.2"/>
    <row r="3735" ht="12.75" customHeight="1" x14ac:dyDescent="0.2"/>
    <row r="3736" ht="12.75" customHeight="1" x14ac:dyDescent="0.2"/>
    <row r="3737" ht="12.75" customHeight="1" x14ac:dyDescent="0.2"/>
    <row r="3738" ht="12.75" customHeight="1" x14ac:dyDescent="0.2"/>
    <row r="3739" ht="12.75" customHeight="1" x14ac:dyDescent="0.2"/>
    <row r="3740" ht="12.75" customHeight="1" x14ac:dyDescent="0.2"/>
    <row r="3741" ht="12.75" customHeight="1" x14ac:dyDescent="0.2"/>
    <row r="3742" ht="12.75" customHeight="1" x14ac:dyDescent="0.2"/>
    <row r="3743" ht="12.75" customHeight="1" x14ac:dyDescent="0.2"/>
    <row r="3744" ht="12.75" customHeight="1" x14ac:dyDescent="0.2"/>
    <row r="3745" ht="12.75" customHeight="1" x14ac:dyDescent="0.2"/>
    <row r="3746" ht="12.75" customHeight="1" x14ac:dyDescent="0.2"/>
    <row r="3747" ht="12.75" customHeight="1" x14ac:dyDescent="0.2"/>
    <row r="3748" ht="12.75" customHeight="1" x14ac:dyDescent="0.2"/>
    <row r="3749" ht="12.75" customHeight="1" x14ac:dyDescent="0.2"/>
    <row r="3750" ht="12.75" customHeight="1" x14ac:dyDescent="0.2"/>
    <row r="3751" ht="12.75" customHeight="1" x14ac:dyDescent="0.2"/>
    <row r="3752" ht="12.75" customHeight="1" x14ac:dyDescent="0.2"/>
    <row r="3753" ht="12.75" customHeight="1" x14ac:dyDescent="0.2"/>
    <row r="3754" ht="12.75" customHeight="1" x14ac:dyDescent="0.2"/>
    <row r="3755" ht="12.75" customHeight="1" x14ac:dyDescent="0.2"/>
    <row r="3756" ht="12.75" customHeight="1" x14ac:dyDescent="0.2"/>
    <row r="3757" ht="12.75" customHeight="1" x14ac:dyDescent="0.2"/>
    <row r="3758" ht="12.75" customHeight="1" x14ac:dyDescent="0.2"/>
    <row r="3759" ht="12.75" customHeight="1" x14ac:dyDescent="0.2"/>
    <row r="3760" ht="12.75" customHeight="1" x14ac:dyDescent="0.2"/>
    <row r="3761" ht="12.75" customHeight="1" x14ac:dyDescent="0.2"/>
    <row r="3762" ht="12.75" customHeight="1" x14ac:dyDescent="0.2"/>
    <row r="3763" ht="12.75" customHeight="1" x14ac:dyDescent="0.2"/>
    <row r="3764" ht="12.75" customHeight="1" x14ac:dyDescent="0.2"/>
    <row r="3765" ht="12.75" customHeight="1" x14ac:dyDescent="0.2"/>
    <row r="3766" ht="12.75" customHeight="1" x14ac:dyDescent="0.2"/>
    <row r="3767" ht="12.75" customHeight="1" x14ac:dyDescent="0.2"/>
    <row r="3768" ht="12.75" customHeight="1" x14ac:dyDescent="0.2"/>
    <row r="3769" ht="12.75" customHeight="1" x14ac:dyDescent="0.2"/>
    <row r="3770" ht="12.75" customHeight="1" x14ac:dyDescent="0.2"/>
    <row r="3771" ht="12.75" customHeight="1" x14ac:dyDescent="0.2"/>
    <row r="3772" ht="12.75" customHeight="1" x14ac:dyDescent="0.2"/>
    <row r="3773" ht="12.75" customHeight="1" x14ac:dyDescent="0.2"/>
    <row r="3774" ht="12.75" customHeight="1" x14ac:dyDescent="0.2"/>
    <row r="3775" ht="12.75" customHeight="1" x14ac:dyDescent="0.2"/>
    <row r="3776" ht="12.75" customHeight="1" x14ac:dyDescent="0.2"/>
    <row r="3777" ht="12.75" customHeight="1" x14ac:dyDescent="0.2"/>
    <row r="3778" ht="12.75" customHeight="1" x14ac:dyDescent="0.2"/>
    <row r="3779" ht="12.75" customHeight="1" x14ac:dyDescent="0.2"/>
    <row r="3780" ht="12.75" customHeight="1" x14ac:dyDescent="0.2"/>
    <row r="3781" ht="12.75" customHeight="1" x14ac:dyDescent="0.2"/>
    <row r="3782" ht="12.75" customHeight="1" x14ac:dyDescent="0.2"/>
    <row r="3783" ht="12.75" customHeight="1" x14ac:dyDescent="0.2"/>
    <row r="3784" ht="12.75" customHeight="1" x14ac:dyDescent="0.2"/>
    <row r="3785" ht="12.75" customHeight="1" x14ac:dyDescent="0.2"/>
    <row r="3786" ht="12.75" customHeight="1" x14ac:dyDescent="0.2"/>
    <row r="3787" ht="12.75" customHeight="1" x14ac:dyDescent="0.2"/>
    <row r="3788" ht="12.75" customHeight="1" x14ac:dyDescent="0.2"/>
    <row r="3789" ht="12.75" customHeight="1" x14ac:dyDescent="0.2"/>
    <row r="3790" ht="12.75" customHeight="1" x14ac:dyDescent="0.2"/>
    <row r="3791" ht="12.75" customHeight="1" x14ac:dyDescent="0.2"/>
    <row r="3792" ht="12.75" customHeight="1" x14ac:dyDescent="0.2"/>
    <row r="3793" ht="12.75" customHeight="1" x14ac:dyDescent="0.2"/>
    <row r="3794" ht="12.75" customHeight="1" x14ac:dyDescent="0.2"/>
    <row r="3795" ht="12.75" customHeight="1" x14ac:dyDescent="0.2"/>
    <row r="3796" ht="12.75" customHeight="1" x14ac:dyDescent="0.2"/>
    <row r="3797" ht="12.75" customHeight="1" x14ac:dyDescent="0.2"/>
    <row r="3798" ht="12.75" customHeight="1" x14ac:dyDescent="0.2"/>
    <row r="3799" ht="12.75" customHeight="1" x14ac:dyDescent="0.2"/>
    <row r="3800" ht="12.75" customHeight="1" x14ac:dyDescent="0.2"/>
    <row r="3801" ht="12.75" customHeight="1" x14ac:dyDescent="0.2"/>
    <row r="3802" ht="12.75" customHeight="1" x14ac:dyDescent="0.2"/>
    <row r="3803" ht="12.75" customHeight="1" x14ac:dyDescent="0.2"/>
    <row r="3804" ht="12.75" customHeight="1" x14ac:dyDescent="0.2"/>
    <row r="3805" ht="12.75" customHeight="1" x14ac:dyDescent="0.2"/>
    <row r="3806" ht="12.75" customHeight="1" x14ac:dyDescent="0.2"/>
    <row r="3807" ht="12.75" customHeight="1" x14ac:dyDescent="0.2"/>
    <row r="3808" ht="12.75" customHeight="1" x14ac:dyDescent="0.2"/>
    <row r="3809" ht="12.75" customHeight="1" x14ac:dyDescent="0.2"/>
    <row r="3810" ht="12.75" customHeight="1" x14ac:dyDescent="0.2"/>
    <row r="3811" ht="12.75" customHeight="1" x14ac:dyDescent="0.2"/>
    <row r="3812" ht="12.75" customHeight="1" x14ac:dyDescent="0.2"/>
    <row r="3813" ht="12.75" customHeight="1" x14ac:dyDescent="0.2"/>
    <row r="3814" ht="12.75" customHeight="1" x14ac:dyDescent="0.2"/>
    <row r="3815" ht="12.75" customHeight="1" x14ac:dyDescent="0.2"/>
    <row r="3816" ht="12.75" customHeight="1" x14ac:dyDescent="0.2"/>
    <row r="3817" ht="12.75" customHeight="1" x14ac:dyDescent="0.2"/>
    <row r="3818" ht="12.75" customHeight="1" x14ac:dyDescent="0.2"/>
    <row r="3819" ht="12.75" customHeight="1" x14ac:dyDescent="0.2"/>
    <row r="3820" ht="12.75" customHeight="1" x14ac:dyDescent="0.2"/>
    <row r="3821" ht="12.75" customHeight="1" x14ac:dyDescent="0.2"/>
    <row r="3822" ht="12.75" customHeight="1" x14ac:dyDescent="0.2"/>
    <row r="3823" ht="12.75" customHeight="1" x14ac:dyDescent="0.2"/>
    <row r="3824" ht="12.75" customHeight="1" x14ac:dyDescent="0.2"/>
    <row r="3825" ht="12.75" customHeight="1" x14ac:dyDescent="0.2"/>
    <row r="3826" ht="12.75" customHeight="1" x14ac:dyDescent="0.2"/>
    <row r="3827" ht="12.75" customHeight="1" x14ac:dyDescent="0.2"/>
    <row r="3828" ht="12.75" customHeight="1" x14ac:dyDescent="0.2"/>
    <row r="3829" ht="12.75" customHeight="1" x14ac:dyDescent="0.2"/>
    <row r="3830" ht="12.75" customHeight="1" x14ac:dyDescent="0.2"/>
    <row r="3831" ht="12.75" customHeight="1" x14ac:dyDescent="0.2"/>
    <row r="3832" ht="12.75" customHeight="1" x14ac:dyDescent="0.2"/>
    <row r="3833" ht="12.75" customHeight="1" x14ac:dyDescent="0.2"/>
    <row r="3834" ht="12.75" customHeight="1" x14ac:dyDescent="0.2"/>
    <row r="3835" ht="12.75" customHeight="1" x14ac:dyDescent="0.2"/>
    <row r="3836" ht="12.75" customHeight="1" x14ac:dyDescent="0.2"/>
    <row r="3837" ht="12.75" customHeight="1" x14ac:dyDescent="0.2"/>
    <row r="3838" ht="12.75" customHeight="1" x14ac:dyDescent="0.2"/>
    <row r="3839" ht="12.75" customHeight="1" x14ac:dyDescent="0.2"/>
    <row r="3840" ht="12.75" customHeight="1" x14ac:dyDescent="0.2"/>
    <row r="3841" ht="12.75" customHeight="1" x14ac:dyDescent="0.2"/>
    <row r="3842" ht="12.75" customHeight="1" x14ac:dyDescent="0.2"/>
    <row r="3843" ht="12.75" customHeight="1" x14ac:dyDescent="0.2"/>
    <row r="3844" ht="12.75" customHeight="1" x14ac:dyDescent="0.2"/>
    <row r="3845" ht="12.75" customHeight="1" x14ac:dyDescent="0.2"/>
    <row r="3846" ht="12.75" customHeight="1" x14ac:dyDescent="0.2"/>
    <row r="3847" ht="12.75" customHeight="1" x14ac:dyDescent="0.2"/>
    <row r="3848" ht="12.75" customHeight="1" x14ac:dyDescent="0.2"/>
    <row r="3849" ht="12.75" customHeight="1" x14ac:dyDescent="0.2"/>
    <row r="3850" ht="12.75" customHeight="1" x14ac:dyDescent="0.2"/>
    <row r="3851" ht="12.75" customHeight="1" x14ac:dyDescent="0.2"/>
    <row r="3852" ht="12.75" customHeight="1" x14ac:dyDescent="0.2"/>
    <row r="3853" ht="12.75" customHeight="1" x14ac:dyDescent="0.2"/>
    <row r="3854" ht="12.75" customHeight="1" x14ac:dyDescent="0.2"/>
    <row r="3855" ht="12.75" customHeight="1" x14ac:dyDescent="0.2"/>
    <row r="3856" ht="12.75" customHeight="1" x14ac:dyDescent="0.2"/>
    <row r="3857" ht="12.75" customHeight="1" x14ac:dyDescent="0.2"/>
    <row r="3858" ht="12.75" customHeight="1" x14ac:dyDescent="0.2"/>
    <row r="3859" ht="12.75" customHeight="1" x14ac:dyDescent="0.2"/>
    <row r="3860" ht="12.75" customHeight="1" x14ac:dyDescent="0.2"/>
    <row r="3861" ht="12.75" customHeight="1" x14ac:dyDescent="0.2"/>
    <row r="3862" ht="12.75" customHeight="1" x14ac:dyDescent="0.2"/>
    <row r="3863" ht="12.75" customHeight="1" x14ac:dyDescent="0.2"/>
    <row r="3864" ht="12.75" customHeight="1" x14ac:dyDescent="0.2"/>
    <row r="3865" ht="12.75" customHeight="1" x14ac:dyDescent="0.2"/>
    <row r="3866" ht="12.75" customHeight="1" x14ac:dyDescent="0.2"/>
    <row r="3867" ht="12.75" customHeight="1" x14ac:dyDescent="0.2"/>
    <row r="3868" ht="12.75" customHeight="1" x14ac:dyDescent="0.2"/>
    <row r="3869" ht="12.75" customHeight="1" x14ac:dyDescent="0.2"/>
    <row r="3870" ht="12.75" customHeight="1" x14ac:dyDescent="0.2"/>
    <row r="3871" ht="12.75" customHeight="1" x14ac:dyDescent="0.2"/>
    <row r="3872" ht="12.75" customHeight="1" x14ac:dyDescent="0.2"/>
    <row r="3873" ht="12.75" customHeight="1" x14ac:dyDescent="0.2"/>
    <row r="3874" ht="12.75" customHeight="1" x14ac:dyDescent="0.2"/>
    <row r="3875" ht="12.75" customHeight="1" x14ac:dyDescent="0.2"/>
    <row r="3876" ht="12.75" customHeight="1" x14ac:dyDescent="0.2"/>
    <row r="3877" ht="12.75" customHeight="1" x14ac:dyDescent="0.2"/>
    <row r="3878" ht="12.75" customHeight="1" x14ac:dyDescent="0.2"/>
    <row r="3879" ht="12.75" customHeight="1" x14ac:dyDescent="0.2"/>
    <row r="3880" ht="12.75" customHeight="1" x14ac:dyDescent="0.2"/>
    <row r="3881" ht="12.75" customHeight="1" x14ac:dyDescent="0.2"/>
    <row r="3882" ht="12.75" customHeight="1" x14ac:dyDescent="0.2"/>
    <row r="3883" ht="12.75" customHeight="1" x14ac:dyDescent="0.2"/>
    <row r="3884" ht="12.75" customHeight="1" x14ac:dyDescent="0.2"/>
    <row r="3885" ht="12.75" customHeight="1" x14ac:dyDescent="0.2"/>
    <row r="3886" ht="12.75" customHeight="1" x14ac:dyDescent="0.2"/>
    <row r="3887" ht="12.75" customHeight="1" x14ac:dyDescent="0.2"/>
    <row r="3888" ht="12.75" customHeight="1" x14ac:dyDescent="0.2"/>
    <row r="3889" ht="12.75" customHeight="1" x14ac:dyDescent="0.2"/>
    <row r="3890" ht="12.75" customHeight="1" x14ac:dyDescent="0.2"/>
    <row r="3891" ht="12.75" customHeight="1" x14ac:dyDescent="0.2"/>
    <row r="3892" ht="12.75" customHeight="1" x14ac:dyDescent="0.2"/>
    <row r="3893" ht="12.75" customHeight="1" x14ac:dyDescent="0.2"/>
    <row r="3894" ht="12.75" customHeight="1" x14ac:dyDescent="0.2"/>
    <row r="3895" ht="12.75" customHeight="1" x14ac:dyDescent="0.2"/>
    <row r="3896" ht="12.75" customHeight="1" x14ac:dyDescent="0.2"/>
    <row r="3897" ht="12.75" customHeight="1" x14ac:dyDescent="0.2"/>
    <row r="3898" ht="12.75" customHeight="1" x14ac:dyDescent="0.2"/>
    <row r="3899" ht="12.75" customHeight="1" x14ac:dyDescent="0.2"/>
    <row r="3900" ht="12.75" customHeight="1" x14ac:dyDescent="0.2"/>
    <row r="3901" ht="12.75" customHeight="1" x14ac:dyDescent="0.2"/>
    <row r="3902" ht="12.75" customHeight="1" x14ac:dyDescent="0.2"/>
    <row r="3903" ht="12.75" customHeight="1" x14ac:dyDescent="0.2"/>
    <row r="3904" ht="12.75" customHeight="1" x14ac:dyDescent="0.2"/>
    <row r="3905" ht="12.75" customHeight="1" x14ac:dyDescent="0.2"/>
    <row r="3906" ht="12.75" customHeight="1" x14ac:dyDescent="0.2"/>
    <row r="3907" ht="12.75" customHeight="1" x14ac:dyDescent="0.2"/>
    <row r="3908" ht="12.75" customHeight="1" x14ac:dyDescent="0.2"/>
    <row r="3909" ht="12.75" customHeight="1" x14ac:dyDescent="0.2"/>
    <row r="3910" ht="12.75" customHeight="1" x14ac:dyDescent="0.2"/>
    <row r="3911" ht="12.75" customHeight="1" x14ac:dyDescent="0.2"/>
    <row r="3912" ht="12.75" customHeight="1" x14ac:dyDescent="0.2"/>
    <row r="3913" ht="12.75" customHeight="1" x14ac:dyDescent="0.2"/>
    <row r="3914" ht="12.75" customHeight="1" x14ac:dyDescent="0.2"/>
    <row r="3915" ht="12.75" customHeight="1" x14ac:dyDescent="0.2"/>
    <row r="3916" ht="12.75" customHeight="1" x14ac:dyDescent="0.2"/>
    <row r="3917" ht="12.75" customHeight="1" x14ac:dyDescent="0.2"/>
    <row r="3918" ht="12.75" customHeight="1" x14ac:dyDescent="0.2"/>
    <row r="3919" ht="12.75" customHeight="1" x14ac:dyDescent="0.2"/>
    <row r="3920" ht="12.75" customHeight="1" x14ac:dyDescent="0.2"/>
    <row r="3921" ht="12.75" customHeight="1" x14ac:dyDescent="0.2"/>
    <row r="3922" ht="12.75" customHeight="1" x14ac:dyDescent="0.2"/>
    <row r="3923" ht="12.75" customHeight="1" x14ac:dyDescent="0.2"/>
    <row r="3924" ht="12.75" customHeight="1" x14ac:dyDescent="0.2"/>
    <row r="3925" ht="12.75" customHeight="1" x14ac:dyDescent="0.2"/>
    <row r="3926" ht="12.75" customHeight="1" x14ac:dyDescent="0.2"/>
    <row r="3927" ht="12.75" customHeight="1" x14ac:dyDescent="0.2"/>
    <row r="3928" ht="12.75" customHeight="1" x14ac:dyDescent="0.2"/>
    <row r="3929" ht="12.75" customHeight="1" x14ac:dyDescent="0.2"/>
    <row r="3930" ht="12.75" customHeight="1" x14ac:dyDescent="0.2"/>
    <row r="3931" ht="12.75" customHeight="1" x14ac:dyDescent="0.2"/>
    <row r="3932" ht="12.75" customHeight="1" x14ac:dyDescent="0.2"/>
    <row r="3933" ht="12.75" customHeight="1" x14ac:dyDescent="0.2"/>
    <row r="3934" ht="12.75" customHeight="1" x14ac:dyDescent="0.2"/>
    <row r="3935" ht="12.75" customHeight="1" x14ac:dyDescent="0.2"/>
    <row r="3936" ht="12.75" customHeight="1" x14ac:dyDescent="0.2"/>
    <row r="3937" ht="12.75" customHeight="1" x14ac:dyDescent="0.2"/>
    <row r="3938" ht="12.75" customHeight="1" x14ac:dyDescent="0.2"/>
    <row r="3939" ht="12.75" customHeight="1" x14ac:dyDescent="0.2"/>
    <row r="3940" ht="12.75" customHeight="1" x14ac:dyDescent="0.2"/>
    <row r="3941" ht="12.75" customHeight="1" x14ac:dyDescent="0.2"/>
    <row r="3942" ht="12.75" customHeight="1" x14ac:dyDescent="0.2"/>
    <row r="3943" ht="12.75" customHeight="1" x14ac:dyDescent="0.2"/>
    <row r="3944" ht="12.75" customHeight="1" x14ac:dyDescent="0.2"/>
    <row r="3945" ht="12.75" customHeight="1" x14ac:dyDescent="0.2"/>
    <row r="3946" ht="12.75" customHeight="1" x14ac:dyDescent="0.2"/>
    <row r="3947" ht="12.75" customHeight="1" x14ac:dyDescent="0.2"/>
    <row r="3948" ht="12.75" customHeight="1" x14ac:dyDescent="0.2"/>
    <row r="3949" ht="12.75" customHeight="1" x14ac:dyDescent="0.2"/>
    <row r="3950" ht="12.75" customHeight="1" x14ac:dyDescent="0.2"/>
    <row r="3951" ht="12.75" customHeight="1" x14ac:dyDescent="0.2"/>
    <row r="3952" ht="12.75" customHeight="1" x14ac:dyDescent="0.2"/>
    <row r="3953" ht="12.75" customHeight="1" x14ac:dyDescent="0.2"/>
    <row r="3954" ht="12.75" customHeight="1" x14ac:dyDescent="0.2"/>
    <row r="3955" ht="12.75" customHeight="1" x14ac:dyDescent="0.2"/>
    <row r="3956" ht="12.75" customHeight="1" x14ac:dyDescent="0.2"/>
    <row r="3957" ht="12.75" customHeight="1" x14ac:dyDescent="0.2"/>
    <row r="3958" ht="12.75" customHeight="1" x14ac:dyDescent="0.2"/>
    <row r="3959" ht="12.75" customHeight="1" x14ac:dyDescent="0.2"/>
    <row r="3960" ht="12.75" customHeight="1" x14ac:dyDescent="0.2"/>
    <row r="3961" ht="12.75" customHeight="1" x14ac:dyDescent="0.2"/>
    <row r="3962" ht="12.75" customHeight="1" x14ac:dyDescent="0.2"/>
    <row r="3963" ht="12.75" customHeight="1" x14ac:dyDescent="0.2"/>
    <row r="3964" ht="12.75" customHeight="1" x14ac:dyDescent="0.2"/>
    <row r="3965" ht="12.75" customHeight="1" x14ac:dyDescent="0.2"/>
    <row r="3966" ht="12.75" customHeight="1" x14ac:dyDescent="0.2"/>
    <row r="3967" ht="12.75" customHeight="1" x14ac:dyDescent="0.2"/>
    <row r="3968" ht="12.75" customHeight="1" x14ac:dyDescent="0.2"/>
    <row r="3969" ht="12.75" customHeight="1" x14ac:dyDescent="0.2"/>
    <row r="3970" ht="12.75" customHeight="1" x14ac:dyDescent="0.2"/>
    <row r="3971" ht="12.75" customHeight="1" x14ac:dyDescent="0.2"/>
    <row r="3972" ht="12.75" customHeight="1" x14ac:dyDescent="0.2"/>
    <row r="3973" ht="12.75" customHeight="1" x14ac:dyDescent="0.2"/>
    <row r="3974" ht="12.75" customHeight="1" x14ac:dyDescent="0.2"/>
    <row r="3975" ht="12.75" customHeight="1" x14ac:dyDescent="0.2"/>
    <row r="3976" ht="12.75" customHeight="1" x14ac:dyDescent="0.2"/>
    <row r="3977" ht="12.75" customHeight="1" x14ac:dyDescent="0.2"/>
    <row r="3978" ht="12.75" customHeight="1" x14ac:dyDescent="0.2"/>
    <row r="3979" ht="12.75" customHeight="1" x14ac:dyDescent="0.2"/>
    <row r="3980" ht="12.75" customHeight="1" x14ac:dyDescent="0.2"/>
    <row r="3981" ht="12.75" customHeight="1" x14ac:dyDescent="0.2"/>
    <row r="3982" ht="12.75" customHeight="1" x14ac:dyDescent="0.2"/>
    <row r="3983" ht="12.75" customHeight="1" x14ac:dyDescent="0.2"/>
    <row r="3984" ht="12.75" customHeight="1" x14ac:dyDescent="0.2"/>
    <row r="3985" ht="12.75" customHeight="1" x14ac:dyDescent="0.2"/>
    <row r="3986" ht="12.75" customHeight="1" x14ac:dyDescent="0.2"/>
    <row r="3987" ht="12.75" customHeight="1" x14ac:dyDescent="0.2"/>
    <row r="3988" ht="12.75" customHeight="1" x14ac:dyDescent="0.2"/>
    <row r="3989" ht="12.75" customHeight="1" x14ac:dyDescent="0.2"/>
    <row r="3990" ht="12.75" customHeight="1" x14ac:dyDescent="0.2"/>
    <row r="3991" ht="12.75" customHeight="1" x14ac:dyDescent="0.2"/>
    <row r="3992" ht="12.75" customHeight="1" x14ac:dyDescent="0.2"/>
    <row r="3993" ht="12.75" customHeight="1" x14ac:dyDescent="0.2"/>
    <row r="3994" ht="12.75" customHeight="1" x14ac:dyDescent="0.2"/>
    <row r="3995" ht="12.75" customHeight="1" x14ac:dyDescent="0.2"/>
    <row r="3996" ht="12.75" customHeight="1" x14ac:dyDescent="0.2"/>
    <row r="3997" ht="12.75" customHeight="1" x14ac:dyDescent="0.2"/>
    <row r="3998" ht="12.75" customHeight="1" x14ac:dyDescent="0.2"/>
    <row r="3999" ht="12.75" customHeight="1" x14ac:dyDescent="0.2"/>
    <row r="4000" ht="12.75" customHeight="1" x14ac:dyDescent="0.2"/>
    <row r="4001" ht="12.75" customHeight="1" x14ac:dyDescent="0.2"/>
    <row r="4002" ht="12.75" customHeight="1" x14ac:dyDescent="0.2"/>
    <row r="4003" ht="12.75" customHeight="1" x14ac:dyDescent="0.2"/>
    <row r="4004" ht="12.75" customHeight="1" x14ac:dyDescent="0.2"/>
    <row r="4005" ht="12.75" customHeight="1" x14ac:dyDescent="0.2"/>
    <row r="4006" ht="12.75" customHeight="1" x14ac:dyDescent="0.2"/>
    <row r="4007" ht="12.75" customHeight="1" x14ac:dyDescent="0.2"/>
    <row r="4008" ht="12.75" customHeight="1" x14ac:dyDescent="0.2"/>
    <row r="4009" ht="12.75" customHeight="1" x14ac:dyDescent="0.2"/>
    <row r="4010" ht="12.75" customHeight="1" x14ac:dyDescent="0.2"/>
    <row r="4011" ht="12.75" customHeight="1" x14ac:dyDescent="0.2"/>
    <row r="4012" ht="12.75" customHeight="1" x14ac:dyDescent="0.2"/>
    <row r="4013" ht="12.75" customHeight="1" x14ac:dyDescent="0.2"/>
    <row r="4014" ht="12.75" customHeight="1" x14ac:dyDescent="0.2"/>
    <row r="4015" ht="12.75" customHeight="1" x14ac:dyDescent="0.2"/>
    <row r="4016" ht="12.75" customHeight="1" x14ac:dyDescent="0.2"/>
    <row r="4017" ht="12.75" customHeight="1" x14ac:dyDescent="0.2"/>
    <row r="4018" ht="12.75" customHeight="1" x14ac:dyDescent="0.2"/>
    <row r="4019" ht="12.75" customHeight="1" x14ac:dyDescent="0.2"/>
    <row r="4020" ht="12.75" customHeight="1" x14ac:dyDescent="0.2"/>
    <row r="4021" ht="12.75" customHeight="1" x14ac:dyDescent="0.2"/>
    <row r="4022" ht="12.75" customHeight="1" x14ac:dyDescent="0.2"/>
    <row r="4023" ht="12.75" customHeight="1" x14ac:dyDescent="0.2"/>
    <row r="4024" ht="12.75" customHeight="1" x14ac:dyDescent="0.2"/>
    <row r="4025" ht="12.75" customHeight="1" x14ac:dyDescent="0.2"/>
    <row r="4026" ht="12.75" customHeight="1" x14ac:dyDescent="0.2"/>
    <row r="4027" ht="12.75" customHeight="1" x14ac:dyDescent="0.2"/>
    <row r="4028" ht="12.75" customHeight="1" x14ac:dyDescent="0.2"/>
    <row r="4029" ht="12.75" customHeight="1" x14ac:dyDescent="0.2"/>
    <row r="4030" ht="12.75" customHeight="1" x14ac:dyDescent="0.2"/>
    <row r="4031" ht="12.75" customHeight="1" x14ac:dyDescent="0.2"/>
    <row r="4032" ht="12.75" customHeight="1" x14ac:dyDescent="0.2"/>
    <row r="4033" ht="12.75" customHeight="1" x14ac:dyDescent="0.2"/>
    <row r="4034" ht="12.75" customHeight="1" x14ac:dyDescent="0.2"/>
    <row r="4035" ht="12.75" customHeight="1" x14ac:dyDescent="0.2"/>
    <row r="4036" ht="12.75" customHeight="1" x14ac:dyDescent="0.2"/>
    <row r="4037" ht="12.75" customHeight="1" x14ac:dyDescent="0.2"/>
    <row r="4038" ht="12.75" customHeight="1" x14ac:dyDescent="0.2"/>
    <row r="4039" ht="12.75" customHeight="1" x14ac:dyDescent="0.2"/>
    <row r="4040" ht="12.75" customHeight="1" x14ac:dyDescent="0.2"/>
    <row r="4041" ht="12.75" customHeight="1" x14ac:dyDescent="0.2"/>
    <row r="4042" ht="12.75" customHeight="1" x14ac:dyDescent="0.2"/>
    <row r="4043" ht="12.75" customHeight="1" x14ac:dyDescent="0.2"/>
    <row r="4044" ht="12.75" customHeight="1" x14ac:dyDescent="0.2"/>
    <row r="4045" ht="12.75" customHeight="1" x14ac:dyDescent="0.2"/>
    <row r="4046" ht="12.75" customHeight="1" x14ac:dyDescent="0.2"/>
    <row r="4047" ht="12.75" customHeight="1" x14ac:dyDescent="0.2"/>
    <row r="4048" ht="12.75" customHeight="1" x14ac:dyDescent="0.2"/>
    <row r="4049" ht="12.75" customHeight="1" x14ac:dyDescent="0.2"/>
    <row r="4050" ht="12.75" customHeight="1" x14ac:dyDescent="0.2"/>
    <row r="4051" ht="12.75" customHeight="1" x14ac:dyDescent="0.2"/>
    <row r="4052" ht="12.75" customHeight="1" x14ac:dyDescent="0.2"/>
    <row r="4053" ht="12.75" customHeight="1" x14ac:dyDescent="0.2"/>
    <row r="4054" ht="12.75" customHeight="1" x14ac:dyDescent="0.2"/>
    <row r="4055" ht="12.75" customHeight="1" x14ac:dyDescent="0.2"/>
    <row r="4056" ht="12.75" customHeight="1" x14ac:dyDescent="0.2"/>
    <row r="4057" ht="12.75" customHeight="1" x14ac:dyDescent="0.2"/>
    <row r="4058" ht="12.75" customHeight="1" x14ac:dyDescent="0.2"/>
    <row r="4059" ht="12.75" customHeight="1" x14ac:dyDescent="0.2"/>
    <row r="4060" ht="12.75" customHeight="1" x14ac:dyDescent="0.2"/>
    <row r="4061" ht="12.75" customHeight="1" x14ac:dyDescent="0.2"/>
    <row r="4062" ht="12.75" customHeight="1" x14ac:dyDescent="0.2"/>
    <row r="4063" ht="12.75" customHeight="1" x14ac:dyDescent="0.2"/>
    <row r="4064" ht="12.75" customHeight="1" x14ac:dyDescent="0.2"/>
    <row r="4065" ht="12.75" customHeight="1" x14ac:dyDescent="0.2"/>
    <row r="4066" ht="12.75" customHeight="1" x14ac:dyDescent="0.2"/>
    <row r="4067" ht="12.75" customHeight="1" x14ac:dyDescent="0.2"/>
    <row r="4068" ht="12.75" customHeight="1" x14ac:dyDescent="0.2"/>
    <row r="4069" ht="12.75" customHeight="1" x14ac:dyDescent="0.2"/>
    <row r="4070" ht="12.75" customHeight="1" x14ac:dyDescent="0.2"/>
    <row r="4071" ht="12.75" customHeight="1" x14ac:dyDescent="0.2"/>
    <row r="4072" ht="12.75" customHeight="1" x14ac:dyDescent="0.2"/>
    <row r="4073" ht="12.75" customHeight="1" x14ac:dyDescent="0.2"/>
    <row r="4074" ht="12.75" customHeight="1" x14ac:dyDescent="0.2"/>
    <row r="4075" ht="12.75" customHeight="1" x14ac:dyDescent="0.2"/>
    <row r="4076" ht="12.75" customHeight="1" x14ac:dyDescent="0.2"/>
    <row r="4077" ht="12.75" customHeight="1" x14ac:dyDescent="0.2"/>
    <row r="4078" ht="12.75" customHeight="1" x14ac:dyDescent="0.2"/>
    <row r="4079" ht="12.75" customHeight="1" x14ac:dyDescent="0.2"/>
    <row r="4080" ht="12.75" customHeight="1" x14ac:dyDescent="0.2"/>
    <row r="4081" ht="12.75" customHeight="1" x14ac:dyDescent="0.2"/>
    <row r="4082" ht="12.75" customHeight="1" x14ac:dyDescent="0.2"/>
    <row r="4083" ht="12.75" customHeight="1" x14ac:dyDescent="0.2"/>
    <row r="4084" ht="12.75" customHeight="1" x14ac:dyDescent="0.2"/>
    <row r="4085" ht="12.75" customHeight="1" x14ac:dyDescent="0.2"/>
    <row r="4086" ht="12.75" customHeight="1" x14ac:dyDescent="0.2"/>
    <row r="4087" ht="12.75" customHeight="1" x14ac:dyDescent="0.2"/>
    <row r="4088" ht="12.75" customHeight="1" x14ac:dyDescent="0.2"/>
    <row r="4089" ht="12.75" customHeight="1" x14ac:dyDescent="0.2"/>
    <row r="4090" ht="12.75" customHeight="1" x14ac:dyDescent="0.2"/>
    <row r="4091" ht="12.75" customHeight="1" x14ac:dyDescent="0.2"/>
    <row r="4092" ht="12.75" customHeight="1" x14ac:dyDescent="0.2"/>
    <row r="4093" ht="12.75" customHeight="1" x14ac:dyDescent="0.2"/>
    <row r="4094" ht="12.75" customHeight="1" x14ac:dyDescent="0.2"/>
    <row r="4095" ht="12.75" customHeight="1" x14ac:dyDescent="0.2"/>
    <row r="4096" ht="12.75" customHeight="1" x14ac:dyDescent="0.2"/>
    <row r="4097" ht="12.75" customHeight="1" x14ac:dyDescent="0.2"/>
    <row r="4098" ht="12.75" customHeight="1" x14ac:dyDescent="0.2"/>
    <row r="4099" ht="12.75" customHeight="1" x14ac:dyDescent="0.2"/>
    <row r="4100" ht="12.75" customHeight="1" x14ac:dyDescent="0.2"/>
    <row r="4101" ht="12.75" customHeight="1" x14ac:dyDescent="0.2"/>
    <row r="4102" ht="12.75" customHeight="1" x14ac:dyDescent="0.2"/>
    <row r="4103" ht="12.75" customHeight="1" x14ac:dyDescent="0.2"/>
    <row r="4104" ht="12.75" customHeight="1" x14ac:dyDescent="0.2"/>
    <row r="4105" ht="12.75" customHeight="1" x14ac:dyDescent="0.2"/>
    <row r="4106" ht="12.75" customHeight="1" x14ac:dyDescent="0.2"/>
    <row r="4107" ht="12.75" customHeight="1" x14ac:dyDescent="0.2"/>
    <row r="4108" ht="12.75" customHeight="1" x14ac:dyDescent="0.2"/>
    <row r="4109" ht="12.75" customHeight="1" x14ac:dyDescent="0.2"/>
    <row r="4110" ht="12.75" customHeight="1" x14ac:dyDescent="0.2"/>
    <row r="4111" ht="12.75" customHeight="1" x14ac:dyDescent="0.2"/>
    <row r="4112" ht="12.75" customHeight="1" x14ac:dyDescent="0.2"/>
    <row r="4113" ht="12.75" customHeight="1" x14ac:dyDescent="0.2"/>
    <row r="4114" ht="12.75" customHeight="1" x14ac:dyDescent="0.2"/>
    <row r="4115" ht="12.75" customHeight="1" x14ac:dyDescent="0.2"/>
    <row r="4116" ht="12.75" customHeight="1" x14ac:dyDescent="0.2"/>
    <row r="4117" ht="12.75" customHeight="1" x14ac:dyDescent="0.2"/>
    <row r="4118" ht="12.75" customHeight="1" x14ac:dyDescent="0.2"/>
    <row r="4119" ht="12.75" customHeight="1" x14ac:dyDescent="0.2"/>
    <row r="4120" ht="12.75" customHeight="1" x14ac:dyDescent="0.2"/>
    <row r="4121" ht="12.75" customHeight="1" x14ac:dyDescent="0.2"/>
    <row r="4122" ht="12.75" customHeight="1" x14ac:dyDescent="0.2"/>
    <row r="4123" ht="12.75" customHeight="1" x14ac:dyDescent="0.2"/>
    <row r="4124" ht="12.75" customHeight="1" x14ac:dyDescent="0.2"/>
    <row r="4125" ht="12.75" customHeight="1" x14ac:dyDescent="0.2"/>
    <row r="4126" ht="12.75" customHeight="1" x14ac:dyDescent="0.2"/>
    <row r="4127" ht="12.75" customHeight="1" x14ac:dyDescent="0.2"/>
    <row r="4128" ht="12.75" customHeight="1" x14ac:dyDescent="0.2"/>
    <row r="4129" ht="12.75" customHeight="1" x14ac:dyDescent="0.2"/>
    <row r="4130" ht="12.75" customHeight="1" x14ac:dyDescent="0.2"/>
    <row r="4131" ht="12.75" customHeight="1" x14ac:dyDescent="0.2"/>
    <row r="4132" ht="12.75" customHeight="1" x14ac:dyDescent="0.2"/>
    <row r="4133" ht="12.75" customHeight="1" x14ac:dyDescent="0.2"/>
    <row r="4134" ht="12.75" customHeight="1" x14ac:dyDescent="0.2"/>
    <row r="4135" ht="12.75" customHeight="1" x14ac:dyDescent="0.2"/>
    <row r="4136" ht="12.75" customHeight="1" x14ac:dyDescent="0.2"/>
    <row r="4137" ht="12.75" customHeight="1" x14ac:dyDescent="0.2"/>
    <row r="4138" ht="12.75" customHeight="1" x14ac:dyDescent="0.2"/>
    <row r="4139" ht="12.75" customHeight="1" x14ac:dyDescent="0.2"/>
    <row r="4140" ht="12.75" customHeight="1" x14ac:dyDescent="0.2"/>
    <row r="4141" ht="12.75" customHeight="1" x14ac:dyDescent="0.2"/>
    <row r="4142" ht="12.75" customHeight="1" x14ac:dyDescent="0.2"/>
    <row r="4143" ht="12.75" customHeight="1" x14ac:dyDescent="0.2"/>
    <row r="4144" ht="12.75" customHeight="1" x14ac:dyDescent="0.2"/>
    <row r="4145" ht="12.75" customHeight="1" x14ac:dyDescent="0.2"/>
    <row r="4146" ht="12.75" customHeight="1" x14ac:dyDescent="0.2"/>
    <row r="4147" ht="12.75" customHeight="1" x14ac:dyDescent="0.2"/>
    <row r="4148" ht="12.75" customHeight="1" x14ac:dyDescent="0.2"/>
    <row r="4149" ht="12.75" customHeight="1" x14ac:dyDescent="0.2"/>
    <row r="4150" ht="12.75" customHeight="1" x14ac:dyDescent="0.2"/>
    <row r="4151" ht="12.75" customHeight="1" x14ac:dyDescent="0.2"/>
    <row r="4152" ht="12.75" customHeight="1" x14ac:dyDescent="0.2"/>
    <row r="4153" ht="12.75" customHeight="1" x14ac:dyDescent="0.2"/>
    <row r="4154" ht="12.75" customHeight="1" x14ac:dyDescent="0.2"/>
    <row r="4155" ht="12.75" customHeight="1" x14ac:dyDescent="0.2"/>
    <row r="4156" ht="12.75" customHeight="1" x14ac:dyDescent="0.2"/>
    <row r="4157" ht="12.75" customHeight="1" x14ac:dyDescent="0.2"/>
    <row r="4158" ht="12.75" customHeight="1" x14ac:dyDescent="0.2"/>
    <row r="4159" ht="12.75" customHeight="1" x14ac:dyDescent="0.2"/>
    <row r="4160" ht="12.75" customHeight="1" x14ac:dyDescent="0.2"/>
    <row r="4161" ht="12.75" customHeight="1" x14ac:dyDescent="0.2"/>
    <row r="4162" ht="12.75" customHeight="1" x14ac:dyDescent="0.2"/>
    <row r="4163" ht="12.75" customHeight="1" x14ac:dyDescent="0.2"/>
    <row r="4164" ht="12.75" customHeight="1" x14ac:dyDescent="0.2"/>
    <row r="4165" ht="12.75" customHeight="1" x14ac:dyDescent="0.2"/>
    <row r="4166" ht="12.75" customHeight="1" x14ac:dyDescent="0.2"/>
    <row r="4167" ht="12.75" customHeight="1" x14ac:dyDescent="0.2"/>
    <row r="4168" ht="12.75" customHeight="1" x14ac:dyDescent="0.2"/>
    <row r="4169" ht="12.75" customHeight="1" x14ac:dyDescent="0.2"/>
    <row r="4170" ht="12.75" customHeight="1" x14ac:dyDescent="0.2"/>
    <row r="4171" ht="12.75" customHeight="1" x14ac:dyDescent="0.2"/>
    <row r="4172" ht="12.75" customHeight="1" x14ac:dyDescent="0.2"/>
    <row r="4173" ht="12.75" customHeight="1" x14ac:dyDescent="0.2"/>
    <row r="4174" ht="12.75" customHeight="1" x14ac:dyDescent="0.2"/>
    <row r="4175" ht="12.75" customHeight="1" x14ac:dyDescent="0.2"/>
    <row r="4176" ht="12.75" customHeight="1" x14ac:dyDescent="0.2"/>
    <row r="4177" ht="12.75" customHeight="1" x14ac:dyDescent="0.2"/>
    <row r="4178" ht="12.75" customHeight="1" x14ac:dyDescent="0.2"/>
    <row r="4179" ht="12.75" customHeight="1" x14ac:dyDescent="0.2"/>
    <row r="4180" ht="12.75" customHeight="1" x14ac:dyDescent="0.2"/>
    <row r="4181" ht="12.75" customHeight="1" x14ac:dyDescent="0.2"/>
    <row r="4182" ht="12.75" customHeight="1" x14ac:dyDescent="0.2"/>
    <row r="4183" ht="12.75" customHeight="1" x14ac:dyDescent="0.2"/>
    <row r="4184" ht="12.75" customHeight="1" x14ac:dyDescent="0.2"/>
    <row r="4185" ht="12.75" customHeight="1" x14ac:dyDescent="0.2"/>
    <row r="4186" ht="12.75" customHeight="1" x14ac:dyDescent="0.2"/>
    <row r="4187" ht="12.75" customHeight="1" x14ac:dyDescent="0.2"/>
    <row r="4188" ht="12.75" customHeight="1" x14ac:dyDescent="0.2"/>
    <row r="4189" ht="12.75" customHeight="1" x14ac:dyDescent="0.2"/>
    <row r="4190" ht="12.75" customHeight="1" x14ac:dyDescent="0.2"/>
    <row r="4191" ht="12.75" customHeight="1" x14ac:dyDescent="0.2"/>
    <row r="4192" ht="12.75" customHeight="1" x14ac:dyDescent="0.2"/>
    <row r="4193" ht="12.75" customHeight="1" x14ac:dyDescent="0.2"/>
    <row r="4194" ht="12.75" customHeight="1" x14ac:dyDescent="0.2"/>
    <row r="4195" ht="12.75" customHeight="1" x14ac:dyDescent="0.2"/>
    <row r="4196" ht="12.75" customHeight="1" x14ac:dyDescent="0.2"/>
    <row r="4197" ht="12.75" customHeight="1" x14ac:dyDescent="0.2"/>
    <row r="4198" ht="12.75" customHeight="1" x14ac:dyDescent="0.2"/>
    <row r="4199" ht="12.75" customHeight="1" x14ac:dyDescent="0.2"/>
    <row r="4200" ht="12.75" customHeight="1" x14ac:dyDescent="0.2"/>
    <row r="4201" ht="12.75" customHeight="1" x14ac:dyDescent="0.2"/>
    <row r="4202" ht="12.75" customHeight="1" x14ac:dyDescent="0.2"/>
    <row r="4203" ht="12.75" customHeight="1" x14ac:dyDescent="0.2"/>
    <row r="4204" ht="12.75" customHeight="1" x14ac:dyDescent="0.2"/>
    <row r="4205" ht="12.75" customHeight="1" x14ac:dyDescent="0.2"/>
    <row r="4206" ht="12.75" customHeight="1" x14ac:dyDescent="0.2"/>
    <row r="4207" ht="12.75" customHeight="1" x14ac:dyDescent="0.2"/>
    <row r="4208" ht="12.75" customHeight="1" x14ac:dyDescent="0.2"/>
    <row r="4209" ht="12.75" customHeight="1" x14ac:dyDescent="0.2"/>
    <row r="4210" ht="12.75" customHeight="1" x14ac:dyDescent="0.2"/>
    <row r="4211" ht="12.75" customHeight="1" x14ac:dyDescent="0.2"/>
    <row r="4212" ht="12.75" customHeight="1" x14ac:dyDescent="0.2"/>
    <row r="4213" ht="12.75" customHeight="1" x14ac:dyDescent="0.2"/>
    <row r="4214" ht="12.75" customHeight="1" x14ac:dyDescent="0.2"/>
    <row r="4215" ht="12.75" customHeight="1" x14ac:dyDescent="0.2"/>
    <row r="4216" ht="12.75" customHeight="1" x14ac:dyDescent="0.2"/>
    <row r="4217" ht="12.75" customHeight="1" x14ac:dyDescent="0.2"/>
    <row r="4218" ht="12.75" customHeight="1" x14ac:dyDescent="0.2"/>
    <row r="4219" ht="12.75" customHeight="1" x14ac:dyDescent="0.2"/>
    <row r="4220" ht="12.75" customHeight="1" x14ac:dyDescent="0.2"/>
    <row r="4221" ht="12.75" customHeight="1" x14ac:dyDescent="0.2"/>
    <row r="4222" ht="12.75" customHeight="1" x14ac:dyDescent="0.2"/>
    <row r="4223" ht="12.75" customHeight="1" x14ac:dyDescent="0.2"/>
    <row r="4224" ht="12.75" customHeight="1" x14ac:dyDescent="0.2"/>
    <row r="4225" ht="12.75" customHeight="1" x14ac:dyDescent="0.2"/>
    <row r="4226" ht="12.75" customHeight="1" x14ac:dyDescent="0.2"/>
    <row r="4227" ht="12.75" customHeight="1" x14ac:dyDescent="0.2"/>
    <row r="4228" ht="12.75" customHeight="1" x14ac:dyDescent="0.2"/>
    <row r="4229" ht="12.75" customHeight="1" x14ac:dyDescent="0.2"/>
    <row r="4230" ht="12.75" customHeight="1" x14ac:dyDescent="0.2"/>
    <row r="4231" ht="12.75" customHeight="1" x14ac:dyDescent="0.2"/>
    <row r="4232" ht="12.75" customHeight="1" x14ac:dyDescent="0.2"/>
    <row r="4233" ht="12.75" customHeight="1" x14ac:dyDescent="0.2"/>
    <row r="4234" ht="12.75" customHeight="1" x14ac:dyDescent="0.2"/>
    <row r="4235" ht="12.75" customHeight="1" x14ac:dyDescent="0.2"/>
    <row r="4236" ht="12.75" customHeight="1" x14ac:dyDescent="0.2"/>
    <row r="4237" ht="12.75" customHeight="1" x14ac:dyDescent="0.2"/>
    <row r="4238" ht="12.75" customHeight="1" x14ac:dyDescent="0.2"/>
    <row r="4239" ht="12.75" customHeight="1" x14ac:dyDescent="0.2"/>
    <row r="4240" ht="12.75" customHeight="1" x14ac:dyDescent="0.2"/>
    <row r="4241" ht="12.75" customHeight="1" x14ac:dyDescent="0.2"/>
    <row r="4242" ht="12.75" customHeight="1" x14ac:dyDescent="0.2"/>
    <row r="4243" ht="12.75" customHeight="1" x14ac:dyDescent="0.2"/>
    <row r="4244" ht="12.75" customHeight="1" x14ac:dyDescent="0.2"/>
    <row r="4245" ht="12.75" customHeight="1" x14ac:dyDescent="0.2"/>
    <row r="4246" ht="12.75" customHeight="1" x14ac:dyDescent="0.2"/>
    <row r="4247" ht="12.75" customHeight="1" x14ac:dyDescent="0.2"/>
    <row r="4248" ht="12.75" customHeight="1" x14ac:dyDescent="0.2"/>
    <row r="4249" ht="12.75" customHeight="1" x14ac:dyDescent="0.2"/>
    <row r="4250" ht="12.75" customHeight="1" x14ac:dyDescent="0.2"/>
    <row r="4251" ht="12.75" customHeight="1" x14ac:dyDescent="0.2"/>
    <row r="4252" ht="12.75" customHeight="1" x14ac:dyDescent="0.2"/>
    <row r="4253" ht="12.75" customHeight="1" x14ac:dyDescent="0.2"/>
    <row r="4254" ht="12.75" customHeight="1" x14ac:dyDescent="0.2"/>
    <row r="4255" ht="12.75" customHeight="1" x14ac:dyDescent="0.2"/>
    <row r="4256" ht="12.75" customHeight="1" x14ac:dyDescent="0.2"/>
    <row r="4257" ht="12.75" customHeight="1" x14ac:dyDescent="0.2"/>
    <row r="4258" ht="12.75" customHeight="1" x14ac:dyDescent="0.2"/>
    <row r="4259" ht="12.75" customHeight="1" x14ac:dyDescent="0.2"/>
    <row r="4260" ht="12.75" customHeight="1" x14ac:dyDescent="0.2"/>
    <row r="4261" ht="12.75" customHeight="1" x14ac:dyDescent="0.2"/>
    <row r="4262" ht="12.75" customHeight="1" x14ac:dyDescent="0.2"/>
    <row r="4263" ht="12.75" customHeight="1" x14ac:dyDescent="0.2"/>
    <row r="4264" ht="12.75" customHeight="1" x14ac:dyDescent="0.2"/>
    <row r="4265" ht="12.75" customHeight="1" x14ac:dyDescent="0.2"/>
    <row r="4266" ht="12.75" customHeight="1" x14ac:dyDescent="0.2"/>
    <row r="4267" ht="12.75" customHeight="1" x14ac:dyDescent="0.2"/>
    <row r="4268" ht="12.75" customHeight="1" x14ac:dyDescent="0.2"/>
    <row r="4269" ht="12.75" customHeight="1" x14ac:dyDescent="0.2"/>
    <row r="4270" ht="12.75" customHeight="1" x14ac:dyDescent="0.2"/>
    <row r="4271" ht="12.75" customHeight="1" x14ac:dyDescent="0.2"/>
    <row r="4272" ht="12.75" customHeight="1" x14ac:dyDescent="0.2"/>
    <row r="4273" ht="12.75" customHeight="1" x14ac:dyDescent="0.2"/>
    <row r="4274" ht="12.75" customHeight="1" x14ac:dyDescent="0.2"/>
    <row r="4275" ht="12.75" customHeight="1" x14ac:dyDescent="0.2"/>
    <row r="4276" ht="12.75" customHeight="1" x14ac:dyDescent="0.2"/>
    <row r="4277" ht="12.75" customHeight="1" x14ac:dyDescent="0.2"/>
    <row r="4278" ht="12.75" customHeight="1" x14ac:dyDescent="0.2"/>
    <row r="4279" ht="12.75" customHeight="1" x14ac:dyDescent="0.2"/>
    <row r="4280" ht="12.75" customHeight="1" x14ac:dyDescent="0.2"/>
    <row r="4281" ht="12.75" customHeight="1" x14ac:dyDescent="0.2"/>
    <row r="4282" ht="12.75" customHeight="1" x14ac:dyDescent="0.2"/>
    <row r="4283" ht="12.75" customHeight="1" x14ac:dyDescent="0.2"/>
    <row r="4284" ht="12.75" customHeight="1" x14ac:dyDescent="0.2"/>
    <row r="4285" ht="12.75" customHeight="1" x14ac:dyDescent="0.2"/>
    <row r="4286" ht="12.75" customHeight="1" x14ac:dyDescent="0.2"/>
    <row r="4287" ht="12.75" customHeight="1" x14ac:dyDescent="0.2"/>
    <row r="4288" ht="12.75" customHeight="1" x14ac:dyDescent="0.2"/>
    <row r="4289" ht="12.75" customHeight="1" x14ac:dyDescent="0.2"/>
    <row r="4290" ht="12.75" customHeight="1" x14ac:dyDescent="0.2"/>
    <row r="4291" ht="12.75" customHeight="1" x14ac:dyDescent="0.2"/>
    <row r="4292" ht="12.75" customHeight="1" x14ac:dyDescent="0.2"/>
    <row r="4293" ht="12.75" customHeight="1" x14ac:dyDescent="0.2"/>
    <row r="4294" ht="12.75" customHeight="1" x14ac:dyDescent="0.2"/>
    <row r="4295" ht="12.75" customHeight="1" x14ac:dyDescent="0.2"/>
    <row r="4296" ht="12.75" customHeight="1" x14ac:dyDescent="0.2"/>
    <row r="4297" ht="12.75" customHeight="1" x14ac:dyDescent="0.2"/>
    <row r="4298" ht="12.75" customHeight="1" x14ac:dyDescent="0.2"/>
    <row r="4299" ht="12.75" customHeight="1" x14ac:dyDescent="0.2"/>
    <row r="4300" ht="12.75" customHeight="1" x14ac:dyDescent="0.2"/>
    <row r="4301" ht="12.75" customHeight="1" x14ac:dyDescent="0.2"/>
    <row r="4302" ht="12.75" customHeight="1" x14ac:dyDescent="0.2"/>
    <row r="4303" ht="12.75" customHeight="1" x14ac:dyDescent="0.2"/>
    <row r="4304" ht="12.75" customHeight="1" x14ac:dyDescent="0.2"/>
    <row r="4305" ht="12.75" customHeight="1" x14ac:dyDescent="0.2"/>
    <row r="4306" ht="12.75" customHeight="1" x14ac:dyDescent="0.2"/>
    <row r="4307" ht="12.75" customHeight="1" x14ac:dyDescent="0.2"/>
    <row r="4308" ht="12.75" customHeight="1" x14ac:dyDescent="0.2"/>
    <row r="4309" ht="12.75" customHeight="1" x14ac:dyDescent="0.2"/>
    <row r="4310" ht="12.75" customHeight="1" x14ac:dyDescent="0.2"/>
    <row r="4311" ht="12.75" customHeight="1" x14ac:dyDescent="0.2"/>
    <row r="4312" ht="12.75" customHeight="1" x14ac:dyDescent="0.2"/>
    <row r="4313" ht="12.75" customHeight="1" x14ac:dyDescent="0.2"/>
    <row r="4314" ht="12.75" customHeight="1" x14ac:dyDescent="0.2"/>
    <row r="4315" ht="12.75" customHeight="1" x14ac:dyDescent="0.2"/>
    <row r="4316" ht="12.75" customHeight="1" x14ac:dyDescent="0.2"/>
    <row r="4317" ht="12.75" customHeight="1" x14ac:dyDescent="0.2"/>
    <row r="4318" ht="12.75" customHeight="1" x14ac:dyDescent="0.2"/>
    <row r="4319" ht="12.75" customHeight="1" x14ac:dyDescent="0.2"/>
    <row r="4320" ht="12.75" customHeight="1" x14ac:dyDescent="0.2"/>
    <row r="4321" ht="12.75" customHeight="1" x14ac:dyDescent="0.2"/>
    <row r="4322" ht="12.75" customHeight="1" x14ac:dyDescent="0.2"/>
    <row r="4323" ht="12.75" customHeight="1" x14ac:dyDescent="0.2"/>
    <row r="4324" ht="12.75" customHeight="1" x14ac:dyDescent="0.2"/>
    <row r="4325" ht="12.75" customHeight="1" x14ac:dyDescent="0.2"/>
    <row r="4326" ht="12.75" customHeight="1" x14ac:dyDescent="0.2"/>
    <row r="4327" ht="12.75" customHeight="1" x14ac:dyDescent="0.2"/>
    <row r="4328" ht="12.75" customHeight="1" x14ac:dyDescent="0.2"/>
    <row r="4329" ht="12.75" customHeight="1" x14ac:dyDescent="0.2"/>
    <row r="4330" ht="12.75" customHeight="1" x14ac:dyDescent="0.2"/>
    <row r="4331" ht="12.75" customHeight="1" x14ac:dyDescent="0.2"/>
    <row r="4332" ht="12.75" customHeight="1" x14ac:dyDescent="0.2"/>
    <row r="4333" ht="12.75" customHeight="1" x14ac:dyDescent="0.2"/>
    <row r="4334" ht="12.75" customHeight="1" x14ac:dyDescent="0.2"/>
    <row r="4335" ht="12.75" customHeight="1" x14ac:dyDescent="0.2"/>
    <row r="4336" ht="12.75" customHeight="1" x14ac:dyDescent="0.2"/>
    <row r="4337" ht="12.75" customHeight="1" x14ac:dyDescent="0.2"/>
    <row r="4338" ht="12.75" customHeight="1" x14ac:dyDescent="0.2"/>
    <row r="4339" ht="12.75" customHeight="1" x14ac:dyDescent="0.2"/>
    <row r="4340" ht="12.75" customHeight="1" x14ac:dyDescent="0.2"/>
    <row r="4341" ht="12.75" customHeight="1" x14ac:dyDescent="0.2"/>
    <row r="4342" ht="12.75" customHeight="1" x14ac:dyDescent="0.2"/>
    <row r="4343" ht="12.75" customHeight="1" x14ac:dyDescent="0.2"/>
    <row r="4344" ht="12.75" customHeight="1" x14ac:dyDescent="0.2"/>
    <row r="4345" ht="12.75" customHeight="1" x14ac:dyDescent="0.2"/>
    <row r="4346" ht="12.75" customHeight="1" x14ac:dyDescent="0.2"/>
    <row r="4347" ht="12.75" customHeight="1" x14ac:dyDescent="0.2"/>
    <row r="4348" ht="12.75" customHeight="1" x14ac:dyDescent="0.2"/>
    <row r="4349" ht="12.75" customHeight="1" x14ac:dyDescent="0.2"/>
    <row r="4350" ht="12.75" customHeight="1" x14ac:dyDescent="0.2"/>
    <row r="4351" ht="12.75" customHeight="1" x14ac:dyDescent="0.2"/>
    <row r="4352" ht="12.75" customHeight="1" x14ac:dyDescent="0.2"/>
    <row r="4353" ht="12.75" customHeight="1" x14ac:dyDescent="0.2"/>
    <row r="4354" ht="12.75" customHeight="1" x14ac:dyDescent="0.2"/>
    <row r="4355" ht="12.75" customHeight="1" x14ac:dyDescent="0.2"/>
    <row r="4356" ht="12.75" customHeight="1" x14ac:dyDescent="0.2"/>
    <row r="4357" ht="12.75" customHeight="1" x14ac:dyDescent="0.2"/>
    <row r="4358" ht="12.75" customHeight="1" x14ac:dyDescent="0.2"/>
    <row r="4359" ht="12.75" customHeight="1" x14ac:dyDescent="0.2"/>
    <row r="4360" ht="12.75" customHeight="1" x14ac:dyDescent="0.2"/>
    <row r="4361" ht="12.75" customHeight="1" x14ac:dyDescent="0.2"/>
    <row r="4362" ht="12.75" customHeight="1" x14ac:dyDescent="0.2"/>
    <row r="4363" ht="12.75" customHeight="1" x14ac:dyDescent="0.2"/>
    <row r="4364" ht="12.75" customHeight="1" x14ac:dyDescent="0.2"/>
    <row r="4365" ht="12.75" customHeight="1" x14ac:dyDescent="0.2"/>
    <row r="4366" ht="12.75" customHeight="1" x14ac:dyDescent="0.2"/>
    <row r="4367" ht="12.75" customHeight="1" x14ac:dyDescent="0.2"/>
    <row r="4368" ht="12.75" customHeight="1" x14ac:dyDescent="0.2"/>
    <row r="4369" ht="12.75" customHeight="1" x14ac:dyDescent="0.2"/>
    <row r="4370" ht="12.75" customHeight="1" x14ac:dyDescent="0.2"/>
    <row r="4371" ht="12.75" customHeight="1" x14ac:dyDescent="0.2"/>
    <row r="4372" ht="12.75" customHeight="1" x14ac:dyDescent="0.2"/>
    <row r="4373" ht="12.75" customHeight="1" x14ac:dyDescent="0.2"/>
    <row r="4374" ht="12.75" customHeight="1" x14ac:dyDescent="0.2"/>
    <row r="4375" ht="12.75" customHeight="1" x14ac:dyDescent="0.2"/>
    <row r="4376" ht="12.75" customHeight="1" x14ac:dyDescent="0.2"/>
    <row r="4377" ht="12.75" customHeight="1" x14ac:dyDescent="0.2"/>
    <row r="4378" ht="12.75" customHeight="1" x14ac:dyDescent="0.2"/>
    <row r="4379" ht="12.75" customHeight="1" x14ac:dyDescent="0.2"/>
    <row r="4380" ht="12.75" customHeight="1" x14ac:dyDescent="0.2"/>
    <row r="4381" ht="12.75" customHeight="1" x14ac:dyDescent="0.2"/>
    <row r="4382" ht="12.75" customHeight="1" x14ac:dyDescent="0.2"/>
    <row r="4383" ht="12.75" customHeight="1" x14ac:dyDescent="0.2"/>
    <row r="4384" ht="12.75" customHeight="1" x14ac:dyDescent="0.2"/>
    <row r="4385" ht="12.75" customHeight="1" x14ac:dyDescent="0.2"/>
    <row r="4386" ht="12.75" customHeight="1" x14ac:dyDescent="0.2"/>
    <row r="4387" ht="12.75" customHeight="1" x14ac:dyDescent="0.2"/>
    <row r="4388" ht="12.75" customHeight="1" x14ac:dyDescent="0.2"/>
    <row r="4389" ht="12.75" customHeight="1" x14ac:dyDescent="0.2"/>
    <row r="4390" ht="12.75" customHeight="1" x14ac:dyDescent="0.2"/>
    <row r="4391" ht="12.75" customHeight="1" x14ac:dyDescent="0.2"/>
    <row r="4392" ht="12.75" customHeight="1" x14ac:dyDescent="0.2"/>
    <row r="4393" ht="12.75" customHeight="1" x14ac:dyDescent="0.2"/>
    <row r="4394" ht="12.75" customHeight="1" x14ac:dyDescent="0.2"/>
    <row r="4395" ht="12.75" customHeight="1" x14ac:dyDescent="0.2"/>
    <row r="4396" ht="12.75" customHeight="1" x14ac:dyDescent="0.2"/>
    <row r="4397" ht="12.75" customHeight="1" x14ac:dyDescent="0.2"/>
    <row r="4398" ht="12.75" customHeight="1" x14ac:dyDescent="0.2"/>
    <row r="4399" ht="12.75" customHeight="1" x14ac:dyDescent="0.2"/>
    <row r="4400" ht="12.75" customHeight="1" x14ac:dyDescent="0.2"/>
    <row r="4401" ht="12.75" customHeight="1" x14ac:dyDescent="0.2"/>
    <row r="4402" ht="12.75" customHeight="1" x14ac:dyDescent="0.2"/>
    <row r="4403" ht="12.75" customHeight="1" x14ac:dyDescent="0.2"/>
    <row r="4404" ht="12.75" customHeight="1" x14ac:dyDescent="0.2"/>
    <row r="4405" ht="12.75" customHeight="1" x14ac:dyDescent="0.2"/>
    <row r="4406" ht="12.75" customHeight="1" x14ac:dyDescent="0.2"/>
    <row r="4407" ht="12.75" customHeight="1" x14ac:dyDescent="0.2"/>
    <row r="4408" ht="12.75" customHeight="1" x14ac:dyDescent="0.2"/>
    <row r="4409" ht="12.75" customHeight="1" x14ac:dyDescent="0.2"/>
    <row r="4410" ht="12.75" customHeight="1" x14ac:dyDescent="0.2"/>
    <row r="4411" ht="12.75" customHeight="1" x14ac:dyDescent="0.2"/>
    <row r="4412" ht="12.75" customHeight="1" x14ac:dyDescent="0.2"/>
    <row r="4413" ht="12.75" customHeight="1" x14ac:dyDescent="0.2"/>
    <row r="4414" ht="12.75" customHeight="1" x14ac:dyDescent="0.2"/>
    <row r="4415" ht="12.75" customHeight="1" x14ac:dyDescent="0.2"/>
    <row r="4416" ht="12.75" customHeight="1" x14ac:dyDescent="0.2"/>
    <row r="4417" ht="12.75" customHeight="1" x14ac:dyDescent="0.2"/>
    <row r="4418" ht="12.75" customHeight="1" x14ac:dyDescent="0.2"/>
    <row r="4419" ht="12.75" customHeight="1" x14ac:dyDescent="0.2"/>
    <row r="4420" ht="12.75" customHeight="1" x14ac:dyDescent="0.2"/>
    <row r="4421" ht="12.75" customHeight="1" x14ac:dyDescent="0.2"/>
    <row r="4422" ht="12.75" customHeight="1" x14ac:dyDescent="0.2"/>
    <row r="4423" ht="12.75" customHeight="1" x14ac:dyDescent="0.2"/>
    <row r="4424" ht="12.75" customHeight="1" x14ac:dyDescent="0.2"/>
    <row r="4425" ht="12.75" customHeight="1" x14ac:dyDescent="0.2"/>
    <row r="4426" ht="12.75" customHeight="1" x14ac:dyDescent="0.2"/>
    <row r="4427" ht="12.75" customHeight="1" x14ac:dyDescent="0.2"/>
    <row r="4428" ht="12.75" customHeight="1" x14ac:dyDescent="0.2"/>
    <row r="4429" ht="12.75" customHeight="1" x14ac:dyDescent="0.2"/>
    <row r="4430" ht="12.75" customHeight="1" x14ac:dyDescent="0.2"/>
    <row r="4431" ht="12.75" customHeight="1" x14ac:dyDescent="0.2"/>
    <row r="4432" ht="12.75" customHeight="1" x14ac:dyDescent="0.2"/>
    <row r="4433" ht="12.75" customHeight="1" x14ac:dyDescent="0.2"/>
    <row r="4434" ht="12.75" customHeight="1" x14ac:dyDescent="0.2"/>
    <row r="4435" ht="12.75" customHeight="1" x14ac:dyDescent="0.2"/>
    <row r="4436" ht="12.75" customHeight="1" x14ac:dyDescent="0.2"/>
    <row r="4437" ht="12.75" customHeight="1" x14ac:dyDescent="0.2"/>
    <row r="4438" ht="12.75" customHeight="1" x14ac:dyDescent="0.2"/>
    <row r="4439" ht="12.75" customHeight="1" x14ac:dyDescent="0.2"/>
    <row r="4440" ht="12.75" customHeight="1" x14ac:dyDescent="0.2"/>
    <row r="4441" ht="12.75" customHeight="1" x14ac:dyDescent="0.2"/>
    <row r="4442" ht="12.75" customHeight="1" x14ac:dyDescent="0.2"/>
    <row r="4443" ht="12.75" customHeight="1" x14ac:dyDescent="0.2"/>
    <row r="4444" ht="12.75" customHeight="1" x14ac:dyDescent="0.2"/>
    <row r="4445" ht="12.75" customHeight="1" x14ac:dyDescent="0.2"/>
    <row r="4446" ht="12.75" customHeight="1" x14ac:dyDescent="0.2"/>
    <row r="4447" ht="12.75" customHeight="1" x14ac:dyDescent="0.2"/>
    <row r="4448" ht="12.75" customHeight="1" x14ac:dyDescent="0.2"/>
    <row r="4449" ht="12.75" customHeight="1" x14ac:dyDescent="0.2"/>
    <row r="4450" ht="12.75" customHeight="1" x14ac:dyDescent="0.2"/>
    <row r="4451" ht="12.75" customHeight="1" x14ac:dyDescent="0.2"/>
    <row r="4452" ht="12.75" customHeight="1" x14ac:dyDescent="0.2"/>
    <row r="4453" ht="12.75" customHeight="1" x14ac:dyDescent="0.2"/>
    <row r="4454" ht="12.75" customHeight="1" x14ac:dyDescent="0.2"/>
    <row r="4455" ht="12.75" customHeight="1" x14ac:dyDescent="0.2"/>
    <row r="4456" ht="12.75" customHeight="1" x14ac:dyDescent="0.2"/>
    <row r="4457" ht="12.75" customHeight="1" x14ac:dyDescent="0.2"/>
    <row r="4458" ht="12.75" customHeight="1" x14ac:dyDescent="0.2"/>
    <row r="4459" ht="12.75" customHeight="1" x14ac:dyDescent="0.2"/>
    <row r="4460" ht="12.75" customHeight="1" x14ac:dyDescent="0.2"/>
    <row r="4461" ht="12.75" customHeight="1" x14ac:dyDescent="0.2"/>
    <row r="4462" ht="12.75" customHeight="1" x14ac:dyDescent="0.2"/>
    <row r="4463" ht="12.75" customHeight="1" x14ac:dyDescent="0.2"/>
    <row r="4464" ht="12.75" customHeight="1" x14ac:dyDescent="0.2"/>
    <row r="4465" ht="12.75" customHeight="1" x14ac:dyDescent="0.2"/>
    <row r="4466" ht="12.75" customHeight="1" x14ac:dyDescent="0.2"/>
    <row r="4467" ht="12.75" customHeight="1" x14ac:dyDescent="0.2"/>
    <row r="4468" ht="12.75" customHeight="1" x14ac:dyDescent="0.2"/>
    <row r="4469" ht="12.75" customHeight="1" x14ac:dyDescent="0.2"/>
    <row r="4470" ht="12.75" customHeight="1" x14ac:dyDescent="0.2"/>
    <row r="4471" ht="12.75" customHeight="1" x14ac:dyDescent="0.2"/>
    <row r="4472" ht="12.75" customHeight="1" x14ac:dyDescent="0.2"/>
    <row r="4473" ht="12.75" customHeight="1" x14ac:dyDescent="0.2"/>
    <row r="4474" ht="12.75" customHeight="1" x14ac:dyDescent="0.2"/>
    <row r="4475" ht="12.75" customHeight="1" x14ac:dyDescent="0.2"/>
    <row r="4476" ht="12.75" customHeight="1" x14ac:dyDescent="0.2"/>
    <row r="4477" ht="12.75" customHeight="1" x14ac:dyDescent="0.2"/>
    <row r="4478" ht="12.75" customHeight="1" x14ac:dyDescent="0.2"/>
    <row r="4479" ht="12.75" customHeight="1" x14ac:dyDescent="0.2"/>
    <row r="4480" ht="12.75" customHeight="1" x14ac:dyDescent="0.2"/>
    <row r="4481" ht="12.75" customHeight="1" x14ac:dyDescent="0.2"/>
    <row r="4482" ht="12.75" customHeight="1" x14ac:dyDescent="0.2"/>
    <row r="4483" ht="12.75" customHeight="1" x14ac:dyDescent="0.2"/>
    <row r="4484" ht="12.75" customHeight="1" x14ac:dyDescent="0.2"/>
    <row r="4485" ht="12.75" customHeight="1" x14ac:dyDescent="0.2"/>
    <row r="4486" ht="12.75" customHeight="1" x14ac:dyDescent="0.2"/>
    <row r="4487" ht="12.75" customHeight="1" x14ac:dyDescent="0.2"/>
    <row r="4488" ht="12.75" customHeight="1" x14ac:dyDescent="0.2"/>
    <row r="4489" ht="12.75" customHeight="1" x14ac:dyDescent="0.2"/>
    <row r="4490" ht="12.75" customHeight="1" x14ac:dyDescent="0.2"/>
    <row r="4491" ht="12.75" customHeight="1" x14ac:dyDescent="0.2"/>
    <row r="4492" ht="12.75" customHeight="1" x14ac:dyDescent="0.2"/>
    <row r="4493" ht="12.75" customHeight="1" x14ac:dyDescent="0.2"/>
    <row r="4494" ht="12.75" customHeight="1" x14ac:dyDescent="0.2"/>
    <row r="4495" ht="12.75" customHeight="1" x14ac:dyDescent="0.2"/>
    <row r="4496" ht="12.75" customHeight="1" x14ac:dyDescent="0.2"/>
    <row r="4497" ht="12.75" customHeight="1" x14ac:dyDescent="0.2"/>
    <row r="4498" ht="12.75" customHeight="1" x14ac:dyDescent="0.2"/>
    <row r="4499" ht="12.75" customHeight="1" x14ac:dyDescent="0.2"/>
    <row r="4500" ht="12.75" customHeight="1" x14ac:dyDescent="0.2"/>
    <row r="4501" ht="12.75" customHeight="1" x14ac:dyDescent="0.2"/>
    <row r="4502" ht="12.75" customHeight="1" x14ac:dyDescent="0.2"/>
    <row r="4503" ht="12.75" customHeight="1" x14ac:dyDescent="0.2"/>
    <row r="4504" ht="12.75" customHeight="1" x14ac:dyDescent="0.2"/>
    <row r="4505" ht="12.75" customHeight="1" x14ac:dyDescent="0.2"/>
    <row r="4506" ht="12.75" customHeight="1" x14ac:dyDescent="0.2"/>
    <row r="4507" ht="12.75" customHeight="1" x14ac:dyDescent="0.2"/>
    <row r="4508" ht="12.75" customHeight="1" x14ac:dyDescent="0.2"/>
    <row r="4509" ht="12.75" customHeight="1" x14ac:dyDescent="0.2"/>
    <row r="4510" ht="12.75" customHeight="1" x14ac:dyDescent="0.2"/>
    <row r="4511" ht="12.75" customHeight="1" x14ac:dyDescent="0.2"/>
    <row r="4512" ht="12.75" customHeight="1" x14ac:dyDescent="0.2"/>
    <row r="4513" ht="12.75" customHeight="1" x14ac:dyDescent="0.2"/>
    <row r="4514" ht="12.75" customHeight="1" x14ac:dyDescent="0.2"/>
    <row r="4515" ht="12.75" customHeight="1" x14ac:dyDescent="0.2"/>
    <row r="4516" ht="12.75" customHeight="1" x14ac:dyDescent="0.2"/>
    <row r="4517" ht="12.75" customHeight="1" x14ac:dyDescent="0.2"/>
    <row r="4518" ht="12.75" customHeight="1" x14ac:dyDescent="0.2"/>
    <row r="4519" ht="12.75" customHeight="1" x14ac:dyDescent="0.2"/>
    <row r="4520" ht="12.75" customHeight="1" x14ac:dyDescent="0.2"/>
    <row r="4521" ht="12.75" customHeight="1" x14ac:dyDescent="0.2"/>
    <row r="4522" ht="12.75" customHeight="1" x14ac:dyDescent="0.2"/>
    <row r="4523" ht="12.75" customHeight="1" x14ac:dyDescent="0.2"/>
    <row r="4524" ht="12.75" customHeight="1" x14ac:dyDescent="0.2"/>
    <row r="4525" ht="12.75" customHeight="1" x14ac:dyDescent="0.2"/>
    <row r="4526" ht="12.75" customHeight="1" x14ac:dyDescent="0.2"/>
    <row r="4527" ht="12.75" customHeight="1" x14ac:dyDescent="0.2"/>
    <row r="4528" ht="12.75" customHeight="1" x14ac:dyDescent="0.2"/>
    <row r="4529" ht="12.75" customHeight="1" x14ac:dyDescent="0.2"/>
    <row r="4530" ht="12.75" customHeight="1" x14ac:dyDescent="0.2"/>
    <row r="4531" ht="12.75" customHeight="1" x14ac:dyDescent="0.2"/>
    <row r="4532" ht="12.75" customHeight="1" x14ac:dyDescent="0.2"/>
    <row r="4533" ht="12.75" customHeight="1" x14ac:dyDescent="0.2"/>
    <row r="4534" ht="12.75" customHeight="1" x14ac:dyDescent="0.2"/>
    <row r="4535" ht="12.75" customHeight="1" x14ac:dyDescent="0.2"/>
    <row r="4536" ht="12.75" customHeight="1" x14ac:dyDescent="0.2"/>
    <row r="4537" ht="12.75" customHeight="1" x14ac:dyDescent="0.2"/>
    <row r="4538" ht="12.75" customHeight="1" x14ac:dyDescent="0.2"/>
    <row r="4539" ht="12.75" customHeight="1" x14ac:dyDescent="0.2"/>
    <row r="4540" ht="12.75" customHeight="1" x14ac:dyDescent="0.2"/>
    <row r="4541" ht="12.75" customHeight="1" x14ac:dyDescent="0.2"/>
    <row r="4542" ht="12.75" customHeight="1" x14ac:dyDescent="0.2"/>
    <row r="4543" ht="12.75" customHeight="1" x14ac:dyDescent="0.2"/>
    <row r="4544" ht="12.75" customHeight="1" x14ac:dyDescent="0.2"/>
    <row r="4545" ht="12.75" customHeight="1" x14ac:dyDescent="0.2"/>
    <row r="4546" ht="12.75" customHeight="1" x14ac:dyDescent="0.2"/>
    <row r="4547" ht="12.75" customHeight="1" x14ac:dyDescent="0.2"/>
    <row r="4548" ht="12.75" customHeight="1" x14ac:dyDescent="0.2"/>
    <row r="4549" ht="12.75" customHeight="1" x14ac:dyDescent="0.2"/>
    <row r="4550" ht="12.75" customHeight="1" x14ac:dyDescent="0.2"/>
    <row r="4551" ht="12.75" customHeight="1" x14ac:dyDescent="0.2"/>
    <row r="4552" ht="12.75" customHeight="1" x14ac:dyDescent="0.2"/>
    <row r="4553" ht="12.75" customHeight="1" x14ac:dyDescent="0.2"/>
    <row r="4554" ht="12.75" customHeight="1" x14ac:dyDescent="0.2"/>
    <row r="4555" ht="12.75" customHeight="1" x14ac:dyDescent="0.2"/>
    <row r="4556" ht="12.75" customHeight="1" x14ac:dyDescent="0.2"/>
    <row r="4557" ht="12.75" customHeight="1" x14ac:dyDescent="0.2"/>
    <row r="4558" ht="12.75" customHeight="1" x14ac:dyDescent="0.2"/>
    <row r="4559" ht="12.75" customHeight="1" x14ac:dyDescent="0.2"/>
    <row r="4560" ht="12.75" customHeight="1" x14ac:dyDescent="0.2"/>
    <row r="4561" ht="12.75" customHeight="1" x14ac:dyDescent="0.2"/>
    <row r="4562" ht="12.75" customHeight="1" x14ac:dyDescent="0.2"/>
    <row r="4563" ht="12.75" customHeight="1" x14ac:dyDescent="0.2"/>
    <row r="4564" ht="12.75" customHeight="1" x14ac:dyDescent="0.2"/>
    <row r="4565" ht="12.75" customHeight="1" x14ac:dyDescent="0.2"/>
    <row r="4566" ht="12.75" customHeight="1" x14ac:dyDescent="0.2"/>
    <row r="4567" ht="12.75" customHeight="1" x14ac:dyDescent="0.2"/>
    <row r="4568" ht="12.75" customHeight="1" x14ac:dyDescent="0.2"/>
    <row r="4569" ht="12.75" customHeight="1" x14ac:dyDescent="0.2"/>
    <row r="4570" ht="12.75" customHeight="1" x14ac:dyDescent="0.2"/>
    <row r="4571" ht="12.75" customHeight="1" x14ac:dyDescent="0.2"/>
    <row r="4572" ht="12.75" customHeight="1" x14ac:dyDescent="0.2"/>
    <row r="4573" ht="12.75" customHeight="1" x14ac:dyDescent="0.2"/>
    <row r="4574" ht="12.75" customHeight="1" x14ac:dyDescent="0.2"/>
    <row r="4575" ht="12.75" customHeight="1" x14ac:dyDescent="0.2"/>
    <row r="4576" ht="12.75" customHeight="1" x14ac:dyDescent="0.2"/>
    <row r="4577" ht="12.75" customHeight="1" x14ac:dyDescent="0.2"/>
    <row r="4578" ht="12.75" customHeight="1" x14ac:dyDescent="0.2"/>
    <row r="4579" ht="12.75" customHeight="1" x14ac:dyDescent="0.2"/>
    <row r="4580" ht="12.75" customHeight="1" x14ac:dyDescent="0.2"/>
    <row r="4581" ht="12.75" customHeight="1" x14ac:dyDescent="0.2"/>
    <row r="4582" ht="12.75" customHeight="1" x14ac:dyDescent="0.2"/>
    <row r="4583" ht="12.75" customHeight="1" x14ac:dyDescent="0.2"/>
    <row r="4584" ht="12.75" customHeight="1" x14ac:dyDescent="0.2"/>
    <row r="4585" ht="12.75" customHeight="1" x14ac:dyDescent="0.2"/>
    <row r="4586" ht="12.75" customHeight="1" x14ac:dyDescent="0.2"/>
    <row r="4587" ht="12.75" customHeight="1" x14ac:dyDescent="0.2"/>
    <row r="4588" ht="12.75" customHeight="1" x14ac:dyDescent="0.2"/>
    <row r="4589" ht="12.75" customHeight="1" x14ac:dyDescent="0.2"/>
    <row r="4590" ht="12.75" customHeight="1" x14ac:dyDescent="0.2"/>
    <row r="4591" ht="12.75" customHeight="1" x14ac:dyDescent="0.2"/>
    <row r="4592" ht="12.75" customHeight="1" x14ac:dyDescent="0.2"/>
    <row r="4593" ht="12.75" customHeight="1" x14ac:dyDescent="0.2"/>
    <row r="4594" ht="12.75" customHeight="1" x14ac:dyDescent="0.2"/>
    <row r="4595" ht="12.75" customHeight="1" x14ac:dyDescent="0.2"/>
    <row r="4596" ht="12.75" customHeight="1" x14ac:dyDescent="0.2"/>
    <row r="4597" ht="12.75" customHeight="1" x14ac:dyDescent="0.2"/>
    <row r="4598" ht="12.75" customHeight="1" x14ac:dyDescent="0.2"/>
    <row r="4599" ht="12.75" customHeight="1" x14ac:dyDescent="0.2"/>
    <row r="4600" ht="12.75" customHeight="1" x14ac:dyDescent="0.2"/>
    <row r="4601" ht="12.75" customHeight="1" x14ac:dyDescent="0.2"/>
    <row r="4602" ht="12.75" customHeight="1" x14ac:dyDescent="0.2"/>
    <row r="4603" ht="12.75" customHeight="1" x14ac:dyDescent="0.2"/>
    <row r="4604" ht="12.75" customHeight="1" x14ac:dyDescent="0.2"/>
    <row r="4605" ht="12.75" customHeight="1" x14ac:dyDescent="0.2"/>
    <row r="4606" ht="12.75" customHeight="1" x14ac:dyDescent="0.2"/>
    <row r="4607" ht="12.75" customHeight="1" x14ac:dyDescent="0.2"/>
    <row r="4608" ht="12.75" customHeight="1" x14ac:dyDescent="0.2"/>
    <row r="4609" ht="12.75" customHeight="1" x14ac:dyDescent="0.2"/>
    <row r="4610" ht="12.75" customHeight="1" x14ac:dyDescent="0.2"/>
    <row r="4611" ht="12.75" customHeight="1" x14ac:dyDescent="0.2"/>
    <row r="4612" ht="12.75" customHeight="1" x14ac:dyDescent="0.2"/>
    <row r="4613" ht="12.75" customHeight="1" x14ac:dyDescent="0.2"/>
    <row r="4614" ht="12.75" customHeight="1" x14ac:dyDescent="0.2"/>
    <row r="4615" ht="12.75" customHeight="1" x14ac:dyDescent="0.2"/>
    <row r="4616" ht="12.75" customHeight="1" x14ac:dyDescent="0.2"/>
    <row r="4617" ht="12.75" customHeight="1" x14ac:dyDescent="0.2"/>
    <row r="4618" ht="12.75" customHeight="1" x14ac:dyDescent="0.2"/>
    <row r="4619" ht="12.75" customHeight="1" x14ac:dyDescent="0.2"/>
    <row r="4620" ht="12.75" customHeight="1" x14ac:dyDescent="0.2"/>
    <row r="4621" ht="12.75" customHeight="1" x14ac:dyDescent="0.2"/>
    <row r="4622" ht="12.75" customHeight="1" x14ac:dyDescent="0.2"/>
    <row r="4623" ht="12.75" customHeight="1" x14ac:dyDescent="0.2"/>
    <row r="4624" ht="12.75" customHeight="1" x14ac:dyDescent="0.2"/>
    <row r="4625" ht="12.75" customHeight="1" x14ac:dyDescent="0.2"/>
    <row r="4626" ht="12.75" customHeight="1" x14ac:dyDescent="0.2"/>
    <row r="4627" ht="12.75" customHeight="1" x14ac:dyDescent="0.2"/>
    <row r="4628" ht="12.75" customHeight="1" x14ac:dyDescent="0.2"/>
    <row r="4629" ht="12.75" customHeight="1" x14ac:dyDescent="0.2"/>
    <row r="4630" ht="12.75" customHeight="1" x14ac:dyDescent="0.2"/>
    <row r="4631" ht="12.75" customHeight="1" x14ac:dyDescent="0.2"/>
    <row r="4632" ht="12.75" customHeight="1" x14ac:dyDescent="0.2"/>
    <row r="4633" ht="12.75" customHeight="1" x14ac:dyDescent="0.2"/>
    <row r="4634" ht="12.75" customHeight="1" x14ac:dyDescent="0.2"/>
    <row r="4635" ht="12.75" customHeight="1" x14ac:dyDescent="0.2"/>
    <row r="4636" ht="12.75" customHeight="1" x14ac:dyDescent="0.2"/>
    <row r="4637" ht="12.75" customHeight="1" x14ac:dyDescent="0.2"/>
    <row r="4638" ht="12.75" customHeight="1" x14ac:dyDescent="0.2"/>
    <row r="4639" ht="12.75" customHeight="1" x14ac:dyDescent="0.2"/>
    <row r="4640" ht="12.75" customHeight="1" x14ac:dyDescent="0.2"/>
    <row r="4641" ht="12.75" customHeight="1" x14ac:dyDescent="0.2"/>
    <row r="4642" ht="12.75" customHeight="1" x14ac:dyDescent="0.2"/>
    <row r="4643" ht="12.75" customHeight="1" x14ac:dyDescent="0.2"/>
    <row r="4644" ht="12.75" customHeight="1" x14ac:dyDescent="0.2"/>
    <row r="4645" ht="12.75" customHeight="1" x14ac:dyDescent="0.2"/>
    <row r="4646" ht="12.75" customHeight="1" x14ac:dyDescent="0.2"/>
    <row r="4647" ht="12.75" customHeight="1" x14ac:dyDescent="0.2"/>
    <row r="4648" ht="12.75" customHeight="1" x14ac:dyDescent="0.2"/>
    <row r="4649" ht="12.75" customHeight="1" x14ac:dyDescent="0.2"/>
    <row r="4650" ht="12.75" customHeight="1" x14ac:dyDescent="0.2"/>
    <row r="4651" ht="12.75" customHeight="1" x14ac:dyDescent="0.2"/>
    <row r="4652" ht="12.75" customHeight="1" x14ac:dyDescent="0.2"/>
    <row r="4653" ht="12.75" customHeight="1" x14ac:dyDescent="0.2"/>
    <row r="4654" ht="12.75" customHeight="1" x14ac:dyDescent="0.2"/>
    <row r="4655" ht="12.75" customHeight="1" x14ac:dyDescent="0.2"/>
    <row r="4656" ht="12.75" customHeight="1" x14ac:dyDescent="0.2"/>
    <row r="4657" ht="12.75" customHeight="1" x14ac:dyDescent="0.2"/>
    <row r="4658" ht="12.75" customHeight="1" x14ac:dyDescent="0.2"/>
    <row r="4659" ht="12.75" customHeight="1" x14ac:dyDescent="0.2"/>
    <row r="4660" ht="12.75" customHeight="1" x14ac:dyDescent="0.2"/>
    <row r="4661" ht="12.75" customHeight="1" x14ac:dyDescent="0.2"/>
    <row r="4662" ht="12.75" customHeight="1" x14ac:dyDescent="0.2"/>
    <row r="4663" ht="12.75" customHeight="1" x14ac:dyDescent="0.2"/>
    <row r="4664" ht="12.75" customHeight="1" x14ac:dyDescent="0.2"/>
    <row r="4665" ht="12.75" customHeight="1" x14ac:dyDescent="0.2"/>
    <row r="4666" ht="12.75" customHeight="1" x14ac:dyDescent="0.2"/>
    <row r="4667" ht="12.75" customHeight="1" x14ac:dyDescent="0.2"/>
    <row r="4668" ht="12.75" customHeight="1" x14ac:dyDescent="0.2"/>
    <row r="4669" ht="12.75" customHeight="1" x14ac:dyDescent="0.2"/>
    <row r="4670" ht="12.75" customHeight="1" x14ac:dyDescent="0.2"/>
    <row r="4671" ht="12.75" customHeight="1" x14ac:dyDescent="0.2"/>
    <row r="4672" ht="12.75" customHeight="1" x14ac:dyDescent="0.2"/>
    <row r="4673" ht="12.75" customHeight="1" x14ac:dyDescent="0.2"/>
    <row r="4674" ht="12.75" customHeight="1" x14ac:dyDescent="0.2"/>
    <row r="4675" ht="12.75" customHeight="1" x14ac:dyDescent="0.2"/>
    <row r="4676" ht="12.75" customHeight="1" x14ac:dyDescent="0.2"/>
    <row r="4677" ht="12.75" customHeight="1" x14ac:dyDescent="0.2"/>
    <row r="4678" ht="12.75" customHeight="1" x14ac:dyDescent="0.2"/>
    <row r="4679" ht="12.75" customHeight="1" x14ac:dyDescent="0.2"/>
    <row r="4680" ht="12.75" customHeight="1" x14ac:dyDescent="0.2"/>
    <row r="4681" ht="12.75" customHeight="1" x14ac:dyDescent="0.2"/>
    <row r="4682" ht="12.75" customHeight="1" x14ac:dyDescent="0.2"/>
    <row r="4683" ht="12.75" customHeight="1" x14ac:dyDescent="0.2"/>
    <row r="4684" ht="12.75" customHeight="1" x14ac:dyDescent="0.2"/>
    <row r="4685" ht="12.75" customHeight="1" x14ac:dyDescent="0.2"/>
    <row r="4686" ht="12.75" customHeight="1" x14ac:dyDescent="0.2"/>
    <row r="4687" ht="12.75" customHeight="1" x14ac:dyDescent="0.2"/>
    <row r="4688" ht="12.75" customHeight="1" x14ac:dyDescent="0.2"/>
    <row r="4689" ht="12.75" customHeight="1" x14ac:dyDescent="0.2"/>
    <row r="4690" ht="12.75" customHeight="1" x14ac:dyDescent="0.2"/>
    <row r="4691" ht="12.75" customHeight="1" x14ac:dyDescent="0.2"/>
    <row r="4692" ht="12.75" customHeight="1" x14ac:dyDescent="0.2"/>
    <row r="4693" ht="12.75" customHeight="1" x14ac:dyDescent="0.2"/>
    <row r="4694" ht="12.75" customHeight="1" x14ac:dyDescent="0.2"/>
    <row r="4695" ht="12.75" customHeight="1" x14ac:dyDescent="0.2"/>
    <row r="4696" ht="12.75" customHeight="1" x14ac:dyDescent="0.2"/>
    <row r="4697" ht="12.75" customHeight="1" x14ac:dyDescent="0.2"/>
    <row r="4698" ht="12.75" customHeight="1" x14ac:dyDescent="0.2"/>
    <row r="4699" ht="12.75" customHeight="1" x14ac:dyDescent="0.2"/>
    <row r="4700" ht="12.75" customHeight="1" x14ac:dyDescent="0.2"/>
    <row r="4701" ht="12.75" customHeight="1" x14ac:dyDescent="0.2"/>
    <row r="4702" ht="12.75" customHeight="1" x14ac:dyDescent="0.2"/>
    <row r="4703" ht="12.75" customHeight="1" x14ac:dyDescent="0.2"/>
    <row r="4704" ht="12.75" customHeight="1" x14ac:dyDescent="0.2"/>
    <row r="4705" ht="12.75" customHeight="1" x14ac:dyDescent="0.2"/>
    <row r="4706" ht="12.75" customHeight="1" x14ac:dyDescent="0.2"/>
    <row r="4707" ht="12.75" customHeight="1" x14ac:dyDescent="0.2"/>
    <row r="4708" ht="12.75" customHeight="1" x14ac:dyDescent="0.2"/>
    <row r="4709" ht="12.75" customHeight="1" x14ac:dyDescent="0.2"/>
    <row r="4710" ht="12.75" customHeight="1" x14ac:dyDescent="0.2"/>
    <row r="4711" ht="12.75" customHeight="1" x14ac:dyDescent="0.2"/>
    <row r="4712" ht="12.75" customHeight="1" x14ac:dyDescent="0.2"/>
    <row r="4713" ht="12.75" customHeight="1" x14ac:dyDescent="0.2"/>
    <row r="4714" ht="12.75" customHeight="1" x14ac:dyDescent="0.2"/>
    <row r="4715" ht="12.75" customHeight="1" x14ac:dyDescent="0.2"/>
    <row r="4716" ht="12.75" customHeight="1" x14ac:dyDescent="0.2"/>
    <row r="4717" ht="12.75" customHeight="1" x14ac:dyDescent="0.2"/>
    <row r="4718" ht="12.75" customHeight="1" x14ac:dyDescent="0.2"/>
    <row r="4719" ht="12.75" customHeight="1" x14ac:dyDescent="0.2"/>
    <row r="4720" ht="12.75" customHeight="1" x14ac:dyDescent="0.2"/>
    <row r="4721" ht="12.75" customHeight="1" x14ac:dyDescent="0.2"/>
    <row r="4722" ht="12.75" customHeight="1" x14ac:dyDescent="0.2"/>
    <row r="4723" ht="12.75" customHeight="1" x14ac:dyDescent="0.2"/>
    <row r="4724" ht="12.75" customHeight="1" x14ac:dyDescent="0.2"/>
    <row r="4725" ht="12.75" customHeight="1" x14ac:dyDescent="0.2"/>
    <row r="4726" ht="12.75" customHeight="1" x14ac:dyDescent="0.2"/>
    <row r="4727" ht="12.75" customHeight="1" x14ac:dyDescent="0.2"/>
    <row r="4728" ht="12.75" customHeight="1" x14ac:dyDescent="0.2"/>
    <row r="4729" ht="12.75" customHeight="1" x14ac:dyDescent="0.2"/>
    <row r="4730" ht="12.75" customHeight="1" x14ac:dyDescent="0.2"/>
    <row r="4731" ht="12.75" customHeight="1" x14ac:dyDescent="0.2"/>
    <row r="4732" ht="12.75" customHeight="1" x14ac:dyDescent="0.2"/>
    <row r="4733" ht="12.75" customHeight="1" x14ac:dyDescent="0.2"/>
    <row r="4734" ht="12.75" customHeight="1" x14ac:dyDescent="0.2"/>
    <row r="4735" ht="12.75" customHeight="1" x14ac:dyDescent="0.2"/>
    <row r="4736" ht="12.75" customHeight="1" x14ac:dyDescent="0.2"/>
    <row r="4737" ht="12.75" customHeight="1" x14ac:dyDescent="0.2"/>
    <row r="4738" ht="12.75" customHeight="1" x14ac:dyDescent="0.2"/>
    <row r="4739" ht="12.75" customHeight="1" x14ac:dyDescent="0.2"/>
    <row r="4740" ht="12.75" customHeight="1" x14ac:dyDescent="0.2"/>
    <row r="4741" ht="12.75" customHeight="1" x14ac:dyDescent="0.2"/>
    <row r="4742" ht="12.75" customHeight="1" x14ac:dyDescent="0.2"/>
    <row r="4743" ht="12.75" customHeight="1" x14ac:dyDescent="0.2"/>
    <row r="4744" ht="12.75" customHeight="1" x14ac:dyDescent="0.2"/>
    <row r="4745" ht="12.75" customHeight="1" x14ac:dyDescent="0.2"/>
    <row r="4746" ht="12.75" customHeight="1" x14ac:dyDescent="0.2"/>
    <row r="4747" ht="12.75" customHeight="1" x14ac:dyDescent="0.2"/>
    <row r="4748" ht="12.75" customHeight="1" x14ac:dyDescent="0.2"/>
    <row r="4749" ht="12.75" customHeight="1" x14ac:dyDescent="0.2"/>
    <row r="4750" ht="12.75" customHeight="1" x14ac:dyDescent="0.2"/>
    <row r="4751" ht="12.75" customHeight="1" x14ac:dyDescent="0.2"/>
    <row r="4752" ht="12.75" customHeight="1" x14ac:dyDescent="0.2"/>
    <row r="4753" ht="12.75" customHeight="1" x14ac:dyDescent="0.2"/>
    <row r="4754" ht="12.75" customHeight="1" x14ac:dyDescent="0.2"/>
    <row r="4755" ht="12.75" customHeight="1" x14ac:dyDescent="0.2"/>
    <row r="4756" ht="12.75" customHeight="1" x14ac:dyDescent="0.2"/>
    <row r="4757" ht="12.75" customHeight="1" x14ac:dyDescent="0.2"/>
    <row r="4758" ht="12.75" customHeight="1" x14ac:dyDescent="0.2"/>
    <row r="4759" ht="12.75" customHeight="1" x14ac:dyDescent="0.2"/>
    <row r="4760" ht="12.75" customHeight="1" x14ac:dyDescent="0.2"/>
    <row r="4761" ht="12.75" customHeight="1" x14ac:dyDescent="0.2"/>
    <row r="4762" ht="12.75" customHeight="1" x14ac:dyDescent="0.2"/>
    <row r="4763" ht="12.75" customHeight="1" x14ac:dyDescent="0.2"/>
    <row r="4764" ht="12.75" customHeight="1" x14ac:dyDescent="0.2"/>
    <row r="4765" ht="12.75" customHeight="1" x14ac:dyDescent="0.2"/>
    <row r="4766" ht="12.75" customHeight="1" x14ac:dyDescent="0.2"/>
    <row r="4767" ht="12.75" customHeight="1" x14ac:dyDescent="0.2"/>
    <row r="4768" ht="12.75" customHeight="1" x14ac:dyDescent="0.2"/>
    <row r="4769" ht="12.75" customHeight="1" x14ac:dyDescent="0.2"/>
    <row r="4770" ht="12.75" customHeight="1" x14ac:dyDescent="0.2"/>
    <row r="4771" ht="12.75" customHeight="1" x14ac:dyDescent="0.2"/>
    <row r="4772" ht="12.75" customHeight="1" x14ac:dyDescent="0.2"/>
    <row r="4773" ht="12.75" customHeight="1" x14ac:dyDescent="0.2"/>
    <row r="4774" ht="12.75" customHeight="1" x14ac:dyDescent="0.2"/>
    <row r="4775" ht="12.75" customHeight="1" x14ac:dyDescent="0.2"/>
    <row r="4776" ht="12.75" customHeight="1" x14ac:dyDescent="0.2"/>
    <row r="4777" ht="12.75" customHeight="1" x14ac:dyDescent="0.2"/>
    <row r="4778" ht="12.75" customHeight="1" x14ac:dyDescent="0.2"/>
    <row r="4779" ht="12.75" customHeight="1" x14ac:dyDescent="0.2"/>
    <row r="4780" ht="12.75" customHeight="1" x14ac:dyDescent="0.2"/>
    <row r="4781" ht="12.75" customHeight="1" x14ac:dyDescent="0.2"/>
    <row r="4782" ht="12.75" customHeight="1" x14ac:dyDescent="0.2"/>
    <row r="4783" ht="12.75" customHeight="1" x14ac:dyDescent="0.2"/>
    <row r="4784" ht="12.75" customHeight="1" x14ac:dyDescent="0.2"/>
    <row r="4785" ht="12.75" customHeight="1" x14ac:dyDescent="0.2"/>
    <row r="4786" ht="12.75" customHeight="1" x14ac:dyDescent="0.2"/>
    <row r="4787" ht="12.75" customHeight="1" x14ac:dyDescent="0.2"/>
    <row r="4788" ht="12.75" customHeight="1" x14ac:dyDescent="0.2"/>
    <row r="4789" ht="12.75" customHeight="1" x14ac:dyDescent="0.2"/>
    <row r="4790" ht="12.75" customHeight="1" x14ac:dyDescent="0.2"/>
    <row r="4791" ht="12.75" customHeight="1" x14ac:dyDescent="0.2"/>
    <row r="4792" ht="12.75" customHeight="1" x14ac:dyDescent="0.2"/>
    <row r="4793" ht="12.75" customHeight="1" x14ac:dyDescent="0.2"/>
    <row r="4794" ht="12.75" customHeight="1" x14ac:dyDescent="0.2"/>
    <row r="4795" ht="12.75" customHeight="1" x14ac:dyDescent="0.2"/>
    <row r="4796" ht="12.75" customHeight="1" x14ac:dyDescent="0.2"/>
    <row r="4797" ht="12.75" customHeight="1" x14ac:dyDescent="0.2"/>
    <row r="4798" ht="12.75" customHeight="1" x14ac:dyDescent="0.2"/>
    <row r="4799" ht="12.75" customHeight="1" x14ac:dyDescent="0.2"/>
    <row r="4800" ht="12.75" customHeight="1" x14ac:dyDescent="0.2"/>
    <row r="4801" ht="12.75" customHeight="1" x14ac:dyDescent="0.2"/>
    <row r="4802" ht="12.75" customHeight="1" x14ac:dyDescent="0.2"/>
    <row r="4803" ht="12.75" customHeight="1" x14ac:dyDescent="0.2"/>
    <row r="4804" ht="12.75" customHeight="1" x14ac:dyDescent="0.2"/>
    <row r="4805" ht="12.75" customHeight="1" x14ac:dyDescent="0.2"/>
    <row r="4806" ht="12.75" customHeight="1" x14ac:dyDescent="0.2"/>
    <row r="4807" ht="12.75" customHeight="1" x14ac:dyDescent="0.2"/>
    <row r="4808" ht="12.75" customHeight="1" x14ac:dyDescent="0.2"/>
    <row r="4809" ht="12.75" customHeight="1" x14ac:dyDescent="0.2"/>
    <row r="4810" ht="12.75" customHeight="1" x14ac:dyDescent="0.2"/>
    <row r="4811" ht="12.75" customHeight="1" x14ac:dyDescent="0.2"/>
    <row r="4812" ht="12.75" customHeight="1" x14ac:dyDescent="0.2"/>
    <row r="4813" ht="12.75" customHeight="1" x14ac:dyDescent="0.2"/>
    <row r="4814" ht="12.75" customHeight="1" x14ac:dyDescent="0.2"/>
    <row r="4815" ht="12.75" customHeight="1" x14ac:dyDescent="0.2"/>
    <row r="4816" ht="12.75" customHeight="1" x14ac:dyDescent="0.2"/>
    <row r="4817" ht="12.75" customHeight="1" x14ac:dyDescent="0.2"/>
    <row r="4818" ht="12.75" customHeight="1" x14ac:dyDescent="0.2"/>
    <row r="4819" ht="12.75" customHeight="1" x14ac:dyDescent="0.2"/>
    <row r="4820" ht="12.75" customHeight="1" x14ac:dyDescent="0.2"/>
    <row r="4821" ht="12.75" customHeight="1" x14ac:dyDescent="0.2"/>
    <row r="4822" ht="12.75" customHeight="1" x14ac:dyDescent="0.2"/>
    <row r="4823" ht="12.75" customHeight="1" x14ac:dyDescent="0.2"/>
    <row r="4824" ht="12.75" customHeight="1" x14ac:dyDescent="0.2"/>
    <row r="4825" ht="12.75" customHeight="1" x14ac:dyDescent="0.2"/>
    <row r="4826" ht="12.75" customHeight="1" x14ac:dyDescent="0.2"/>
    <row r="4827" ht="12.75" customHeight="1" x14ac:dyDescent="0.2"/>
    <row r="4828" ht="12.75" customHeight="1" x14ac:dyDescent="0.2"/>
    <row r="4829" ht="12.75" customHeight="1" x14ac:dyDescent="0.2"/>
    <row r="4830" ht="12.75" customHeight="1" x14ac:dyDescent="0.2"/>
    <row r="4831" ht="12.75" customHeight="1" x14ac:dyDescent="0.2"/>
    <row r="4832" ht="12.75" customHeight="1" x14ac:dyDescent="0.2"/>
    <row r="4833" ht="12.75" customHeight="1" x14ac:dyDescent="0.2"/>
    <row r="4834" ht="12.75" customHeight="1" x14ac:dyDescent="0.2"/>
    <row r="4835" ht="12.75" customHeight="1" x14ac:dyDescent="0.2"/>
    <row r="4836" ht="12.75" customHeight="1" x14ac:dyDescent="0.2"/>
    <row r="4837" ht="12.75" customHeight="1" x14ac:dyDescent="0.2"/>
    <row r="4838" ht="12.75" customHeight="1" x14ac:dyDescent="0.2"/>
    <row r="4839" ht="12.75" customHeight="1" x14ac:dyDescent="0.2"/>
    <row r="4840" ht="12.75" customHeight="1" x14ac:dyDescent="0.2"/>
    <row r="4841" ht="12.75" customHeight="1" x14ac:dyDescent="0.2"/>
    <row r="4842" ht="12.75" customHeight="1" x14ac:dyDescent="0.2"/>
    <row r="4843" ht="12.75" customHeight="1" x14ac:dyDescent="0.2"/>
    <row r="4844" ht="12.75" customHeight="1" x14ac:dyDescent="0.2"/>
    <row r="4845" ht="12.75" customHeight="1" x14ac:dyDescent="0.2"/>
    <row r="4846" ht="12.75" customHeight="1" x14ac:dyDescent="0.2"/>
    <row r="4847" ht="12.75" customHeight="1" x14ac:dyDescent="0.2"/>
    <row r="4848" ht="12.75" customHeight="1" x14ac:dyDescent="0.2"/>
    <row r="4849" ht="12.75" customHeight="1" x14ac:dyDescent="0.2"/>
    <row r="4850" ht="12.75" customHeight="1" x14ac:dyDescent="0.2"/>
    <row r="4851" ht="12.75" customHeight="1" x14ac:dyDescent="0.2"/>
    <row r="4852" ht="12.75" customHeight="1" x14ac:dyDescent="0.2"/>
    <row r="4853" ht="12.75" customHeight="1" x14ac:dyDescent="0.2"/>
    <row r="4854" ht="12.75" customHeight="1" x14ac:dyDescent="0.2"/>
    <row r="4855" ht="12.75" customHeight="1" x14ac:dyDescent="0.2"/>
    <row r="4856" ht="12.75" customHeight="1" x14ac:dyDescent="0.2"/>
    <row r="4857" ht="12.75" customHeight="1" x14ac:dyDescent="0.2"/>
    <row r="4858" ht="12.75" customHeight="1" x14ac:dyDescent="0.2"/>
    <row r="4859" ht="12.75" customHeight="1" x14ac:dyDescent="0.2"/>
    <row r="4860" ht="12.75" customHeight="1" x14ac:dyDescent="0.2"/>
    <row r="4861" ht="12.75" customHeight="1" x14ac:dyDescent="0.2"/>
    <row r="4862" ht="12.75" customHeight="1" x14ac:dyDescent="0.2"/>
    <row r="4863" ht="12.75" customHeight="1" x14ac:dyDescent="0.2"/>
    <row r="4864" ht="12.75" customHeight="1" x14ac:dyDescent="0.2"/>
    <row r="4865" ht="12.75" customHeight="1" x14ac:dyDescent="0.2"/>
    <row r="4866" ht="12.75" customHeight="1" x14ac:dyDescent="0.2"/>
    <row r="4867" ht="12.75" customHeight="1" x14ac:dyDescent="0.2"/>
    <row r="4868" ht="12.75" customHeight="1" x14ac:dyDescent="0.2"/>
    <row r="4869" ht="12.75" customHeight="1" x14ac:dyDescent="0.2"/>
    <row r="4870" ht="12.75" customHeight="1" x14ac:dyDescent="0.2"/>
    <row r="4871" ht="12.75" customHeight="1" x14ac:dyDescent="0.2"/>
    <row r="4872" ht="12.75" customHeight="1" x14ac:dyDescent="0.2"/>
    <row r="4873" ht="12.75" customHeight="1" x14ac:dyDescent="0.2"/>
    <row r="4874" ht="12.75" customHeight="1" x14ac:dyDescent="0.2"/>
    <row r="4875" ht="12.75" customHeight="1" x14ac:dyDescent="0.2"/>
    <row r="4876" ht="12.75" customHeight="1" x14ac:dyDescent="0.2"/>
    <row r="4877" ht="12.75" customHeight="1" x14ac:dyDescent="0.2"/>
    <row r="4878" ht="12.75" customHeight="1" x14ac:dyDescent="0.2"/>
    <row r="4879" ht="12.75" customHeight="1" x14ac:dyDescent="0.2"/>
    <row r="4880" ht="12.75" customHeight="1" x14ac:dyDescent="0.2"/>
    <row r="4881" ht="12.75" customHeight="1" x14ac:dyDescent="0.2"/>
    <row r="4882" ht="12.75" customHeight="1" x14ac:dyDescent="0.2"/>
    <row r="4883" ht="12.75" customHeight="1" x14ac:dyDescent="0.2"/>
    <row r="4884" ht="12.75" customHeight="1" x14ac:dyDescent="0.2"/>
    <row r="4885" ht="12.75" customHeight="1" x14ac:dyDescent="0.2"/>
    <row r="4886" ht="12.75" customHeight="1" x14ac:dyDescent="0.2"/>
    <row r="4887" ht="12.75" customHeight="1" x14ac:dyDescent="0.2"/>
    <row r="4888" ht="12.75" customHeight="1" x14ac:dyDescent="0.2"/>
    <row r="4889" ht="12.75" customHeight="1" x14ac:dyDescent="0.2"/>
    <row r="4890" ht="12.75" customHeight="1" x14ac:dyDescent="0.2"/>
    <row r="4891" ht="12.75" customHeight="1" x14ac:dyDescent="0.2"/>
    <row r="4892" ht="12.75" customHeight="1" x14ac:dyDescent="0.2"/>
    <row r="4893" ht="12.75" customHeight="1" x14ac:dyDescent="0.2"/>
    <row r="4894" ht="12.75" customHeight="1" x14ac:dyDescent="0.2"/>
    <row r="4895" ht="12.75" customHeight="1" x14ac:dyDescent="0.2"/>
    <row r="4896" ht="12.75" customHeight="1" x14ac:dyDescent="0.2"/>
    <row r="4897" ht="12.75" customHeight="1" x14ac:dyDescent="0.2"/>
    <row r="4898" ht="12.75" customHeight="1" x14ac:dyDescent="0.2"/>
    <row r="4899" ht="12.75" customHeight="1" x14ac:dyDescent="0.2"/>
    <row r="4900" ht="12.75" customHeight="1" x14ac:dyDescent="0.2"/>
    <row r="4901" ht="12.75" customHeight="1" x14ac:dyDescent="0.2"/>
    <row r="4902" ht="12.75" customHeight="1" x14ac:dyDescent="0.2"/>
    <row r="4903" ht="12.75" customHeight="1" x14ac:dyDescent="0.2"/>
    <row r="4904" ht="12.75" customHeight="1" x14ac:dyDescent="0.2"/>
    <row r="4905" ht="12.75" customHeight="1" x14ac:dyDescent="0.2"/>
    <row r="4906" ht="12.75" customHeight="1" x14ac:dyDescent="0.2"/>
    <row r="4907" ht="12.75" customHeight="1" x14ac:dyDescent="0.2"/>
    <row r="4908" ht="12.75" customHeight="1" x14ac:dyDescent="0.2"/>
    <row r="4909" ht="12.75" customHeight="1" x14ac:dyDescent="0.2"/>
    <row r="4910" ht="12.75" customHeight="1" x14ac:dyDescent="0.2"/>
    <row r="4911" ht="12.75" customHeight="1" x14ac:dyDescent="0.2"/>
    <row r="4912" ht="12.75" customHeight="1" x14ac:dyDescent="0.2"/>
    <row r="4913" ht="12.75" customHeight="1" x14ac:dyDescent="0.2"/>
    <row r="4914" ht="12.75" customHeight="1" x14ac:dyDescent="0.2"/>
    <row r="4915" ht="12.75" customHeight="1" x14ac:dyDescent="0.2"/>
    <row r="4916" ht="12.75" customHeight="1" x14ac:dyDescent="0.2"/>
    <row r="4917" ht="12.75" customHeight="1" x14ac:dyDescent="0.2"/>
    <row r="4918" ht="12.75" customHeight="1" x14ac:dyDescent="0.2"/>
    <row r="4919" ht="12.75" customHeight="1" x14ac:dyDescent="0.2"/>
    <row r="4920" ht="12.75" customHeight="1" x14ac:dyDescent="0.2"/>
    <row r="4921" ht="12.75" customHeight="1" x14ac:dyDescent="0.2"/>
    <row r="4922" ht="12.75" customHeight="1" x14ac:dyDescent="0.2"/>
    <row r="4923" ht="12.75" customHeight="1" x14ac:dyDescent="0.2"/>
    <row r="4924" ht="12.75" customHeight="1" x14ac:dyDescent="0.2"/>
    <row r="4925" ht="12.75" customHeight="1" x14ac:dyDescent="0.2"/>
    <row r="4926" ht="12.75" customHeight="1" x14ac:dyDescent="0.2"/>
    <row r="4927" ht="12.75" customHeight="1" x14ac:dyDescent="0.2"/>
    <row r="4928" ht="12.75" customHeight="1" x14ac:dyDescent="0.2"/>
    <row r="4929" ht="12.75" customHeight="1" x14ac:dyDescent="0.2"/>
    <row r="4930" ht="12.75" customHeight="1" x14ac:dyDescent="0.2"/>
    <row r="4931" ht="12.75" customHeight="1" x14ac:dyDescent="0.2"/>
    <row r="4932" ht="12.75" customHeight="1" x14ac:dyDescent="0.2"/>
    <row r="4933" ht="12.75" customHeight="1" x14ac:dyDescent="0.2"/>
    <row r="4934" ht="12.75" customHeight="1" x14ac:dyDescent="0.2"/>
    <row r="4935" ht="12.75" customHeight="1" x14ac:dyDescent="0.2"/>
    <row r="4936" ht="12.75" customHeight="1" x14ac:dyDescent="0.2"/>
    <row r="4937" ht="12.75" customHeight="1" x14ac:dyDescent="0.2"/>
    <row r="4938" ht="12.75" customHeight="1" x14ac:dyDescent="0.2"/>
    <row r="4939" ht="12.75" customHeight="1" x14ac:dyDescent="0.2"/>
    <row r="4940" ht="12.75" customHeight="1" x14ac:dyDescent="0.2"/>
    <row r="4941" ht="12.75" customHeight="1" x14ac:dyDescent="0.2"/>
    <row r="4942" ht="12.75" customHeight="1" x14ac:dyDescent="0.2"/>
    <row r="4943" ht="12.75" customHeight="1" x14ac:dyDescent="0.2"/>
    <row r="4944" ht="12.75" customHeight="1" x14ac:dyDescent="0.2"/>
    <row r="4945" ht="12.75" customHeight="1" x14ac:dyDescent="0.2"/>
    <row r="4946" ht="12.75" customHeight="1" x14ac:dyDescent="0.2"/>
    <row r="4947" ht="12.75" customHeight="1" x14ac:dyDescent="0.2"/>
    <row r="4948" ht="12.75" customHeight="1" x14ac:dyDescent="0.2"/>
    <row r="4949" ht="12.75" customHeight="1" x14ac:dyDescent="0.2"/>
    <row r="4950" ht="12.75" customHeight="1" x14ac:dyDescent="0.2"/>
    <row r="4951" ht="12.75" customHeight="1" x14ac:dyDescent="0.2"/>
    <row r="4952" ht="12.75" customHeight="1" x14ac:dyDescent="0.2"/>
    <row r="4953" ht="12.75" customHeight="1" x14ac:dyDescent="0.2"/>
    <row r="4954" ht="12.75" customHeight="1" x14ac:dyDescent="0.2"/>
    <row r="4955" ht="12.75" customHeight="1" x14ac:dyDescent="0.2"/>
    <row r="4956" ht="12.75" customHeight="1" x14ac:dyDescent="0.2"/>
    <row r="4957" ht="12.75" customHeight="1" x14ac:dyDescent="0.2"/>
    <row r="4958" ht="12.75" customHeight="1" x14ac:dyDescent="0.2"/>
    <row r="4959" ht="12.75" customHeight="1" x14ac:dyDescent="0.2"/>
    <row r="4960" ht="12.75" customHeight="1" x14ac:dyDescent="0.2"/>
    <row r="4961" ht="12.75" customHeight="1" x14ac:dyDescent="0.2"/>
    <row r="4962" ht="12.75" customHeight="1" x14ac:dyDescent="0.2"/>
    <row r="4963" ht="12.75" customHeight="1" x14ac:dyDescent="0.2"/>
    <row r="4964" ht="12.75" customHeight="1" x14ac:dyDescent="0.2"/>
    <row r="4965" ht="12.75" customHeight="1" x14ac:dyDescent="0.2"/>
    <row r="4966" ht="12.75" customHeight="1" x14ac:dyDescent="0.2"/>
    <row r="4967" ht="12.75" customHeight="1" x14ac:dyDescent="0.2"/>
    <row r="4968" ht="12.75" customHeight="1" x14ac:dyDescent="0.2"/>
    <row r="4969" ht="12.75" customHeight="1" x14ac:dyDescent="0.2"/>
    <row r="4970" ht="12.75" customHeight="1" x14ac:dyDescent="0.2"/>
    <row r="4971" ht="12.75" customHeight="1" x14ac:dyDescent="0.2"/>
    <row r="4972" ht="12.75" customHeight="1" x14ac:dyDescent="0.2"/>
    <row r="4973" ht="12.75" customHeight="1" x14ac:dyDescent="0.2"/>
    <row r="4974" ht="12.75" customHeight="1" x14ac:dyDescent="0.2"/>
    <row r="4975" ht="12.75" customHeight="1" x14ac:dyDescent="0.2"/>
    <row r="4976" ht="12.75" customHeight="1" x14ac:dyDescent="0.2"/>
    <row r="4977" ht="12.75" customHeight="1" x14ac:dyDescent="0.2"/>
    <row r="4978" ht="12.75" customHeight="1" x14ac:dyDescent="0.2"/>
    <row r="4979" ht="12.75" customHeight="1" x14ac:dyDescent="0.2"/>
    <row r="4980" ht="12.75" customHeight="1" x14ac:dyDescent="0.2"/>
    <row r="4981" ht="12.75" customHeight="1" x14ac:dyDescent="0.2"/>
    <row r="4982" ht="12.75" customHeight="1" x14ac:dyDescent="0.2"/>
    <row r="4983" ht="12.75" customHeight="1" x14ac:dyDescent="0.2"/>
    <row r="4984" ht="12.75" customHeight="1" x14ac:dyDescent="0.2"/>
    <row r="4985" ht="12.75" customHeight="1" x14ac:dyDescent="0.2"/>
    <row r="4986" ht="12.75" customHeight="1" x14ac:dyDescent="0.2"/>
    <row r="4987" ht="12.75" customHeight="1" x14ac:dyDescent="0.2"/>
    <row r="4988" ht="12.75" customHeight="1" x14ac:dyDescent="0.2"/>
    <row r="4989" ht="12.75" customHeight="1" x14ac:dyDescent="0.2"/>
    <row r="4990" ht="12.75" customHeight="1" x14ac:dyDescent="0.2"/>
    <row r="4991" ht="12.75" customHeight="1" x14ac:dyDescent="0.2"/>
    <row r="4992" ht="12.75" customHeight="1" x14ac:dyDescent="0.2"/>
    <row r="4993" ht="12.75" customHeight="1" x14ac:dyDescent="0.2"/>
    <row r="4994" ht="12.75" customHeight="1" x14ac:dyDescent="0.2"/>
    <row r="4995" ht="12.75" customHeight="1" x14ac:dyDescent="0.2"/>
    <row r="4996" ht="12.75" customHeight="1" x14ac:dyDescent="0.2"/>
    <row r="4997" ht="12.75" customHeight="1" x14ac:dyDescent="0.2"/>
    <row r="4998" ht="12.75" customHeight="1" x14ac:dyDescent="0.2"/>
    <row r="4999" ht="12.75" customHeight="1" x14ac:dyDescent="0.2"/>
    <row r="5000" ht="12.75" customHeight="1" x14ac:dyDescent="0.2"/>
    <row r="5001" ht="12.75" customHeight="1" x14ac:dyDescent="0.2"/>
    <row r="5002" ht="12.75" customHeight="1" x14ac:dyDescent="0.2"/>
    <row r="5003" ht="12.75" customHeight="1" x14ac:dyDescent="0.2"/>
    <row r="5004" ht="12.75" customHeight="1" x14ac:dyDescent="0.2"/>
    <row r="5005" ht="12.75" customHeight="1" x14ac:dyDescent="0.2"/>
    <row r="5006" ht="12.75" customHeight="1" x14ac:dyDescent="0.2"/>
    <row r="5007" ht="12.75" customHeight="1" x14ac:dyDescent="0.2"/>
    <row r="5008" ht="12.75" customHeight="1" x14ac:dyDescent="0.2"/>
    <row r="5009" ht="12.75" customHeight="1" x14ac:dyDescent="0.2"/>
    <row r="5010" ht="12.75" customHeight="1" x14ac:dyDescent="0.2"/>
    <row r="5011" ht="12.75" customHeight="1" x14ac:dyDescent="0.2"/>
    <row r="5012" ht="12.75" customHeight="1" x14ac:dyDescent="0.2"/>
    <row r="5013" ht="12.75" customHeight="1" x14ac:dyDescent="0.2"/>
    <row r="5014" ht="12.75" customHeight="1" x14ac:dyDescent="0.2"/>
    <row r="5015" ht="12.75" customHeight="1" x14ac:dyDescent="0.2"/>
    <row r="5016" ht="12.75" customHeight="1" x14ac:dyDescent="0.2"/>
    <row r="5017" ht="12.75" customHeight="1" x14ac:dyDescent="0.2"/>
    <row r="5018" ht="12.75" customHeight="1" x14ac:dyDescent="0.2"/>
    <row r="5019" ht="12.75" customHeight="1" x14ac:dyDescent="0.2"/>
    <row r="5020" ht="12.75" customHeight="1" x14ac:dyDescent="0.2"/>
    <row r="5021" ht="12.75" customHeight="1" x14ac:dyDescent="0.2"/>
    <row r="5022" ht="12.75" customHeight="1" x14ac:dyDescent="0.2"/>
    <row r="5023" ht="12.75" customHeight="1" x14ac:dyDescent="0.2"/>
    <row r="5024" ht="12.75" customHeight="1" x14ac:dyDescent="0.2"/>
    <row r="5025" ht="12.75" customHeight="1" x14ac:dyDescent="0.2"/>
    <row r="5026" ht="12.75" customHeight="1" x14ac:dyDescent="0.2"/>
    <row r="5027" ht="12.75" customHeight="1" x14ac:dyDescent="0.2"/>
    <row r="5028" ht="12.75" customHeight="1" x14ac:dyDescent="0.2"/>
    <row r="5029" ht="12.75" customHeight="1" x14ac:dyDescent="0.2"/>
    <row r="5030" ht="12.75" customHeight="1" x14ac:dyDescent="0.2"/>
    <row r="5031" ht="12.75" customHeight="1" x14ac:dyDescent="0.2"/>
    <row r="5032" ht="12.75" customHeight="1" x14ac:dyDescent="0.2"/>
    <row r="5033" ht="12.75" customHeight="1" x14ac:dyDescent="0.2"/>
    <row r="5034" ht="12.75" customHeight="1" x14ac:dyDescent="0.2"/>
    <row r="5035" ht="12.75" customHeight="1" x14ac:dyDescent="0.2"/>
    <row r="5036" ht="12.75" customHeight="1" x14ac:dyDescent="0.2"/>
    <row r="5037" ht="12.75" customHeight="1" x14ac:dyDescent="0.2"/>
    <row r="5038" ht="12.75" customHeight="1" x14ac:dyDescent="0.2"/>
    <row r="5039" ht="12.75" customHeight="1" x14ac:dyDescent="0.2"/>
    <row r="5040" ht="12.75" customHeight="1" x14ac:dyDescent="0.2"/>
    <row r="5041" ht="12.75" customHeight="1" x14ac:dyDescent="0.2"/>
    <row r="5042" ht="12.75" customHeight="1" x14ac:dyDescent="0.2"/>
    <row r="5043" ht="12.75" customHeight="1" x14ac:dyDescent="0.2"/>
    <row r="5044" ht="12.75" customHeight="1" x14ac:dyDescent="0.2"/>
    <row r="5045" ht="12.75" customHeight="1" x14ac:dyDescent="0.2"/>
    <row r="5046" ht="12.75" customHeight="1" x14ac:dyDescent="0.2"/>
    <row r="5047" ht="12.75" customHeight="1" x14ac:dyDescent="0.2"/>
    <row r="5048" ht="12.75" customHeight="1" x14ac:dyDescent="0.2"/>
    <row r="5049" ht="12.75" customHeight="1" x14ac:dyDescent="0.2"/>
    <row r="5050" ht="12.75" customHeight="1" x14ac:dyDescent="0.2"/>
    <row r="5051" ht="12.75" customHeight="1" x14ac:dyDescent="0.2"/>
    <row r="5052" ht="12.75" customHeight="1" x14ac:dyDescent="0.2"/>
    <row r="5053" ht="12.75" customHeight="1" x14ac:dyDescent="0.2"/>
    <row r="5054" ht="12.75" customHeight="1" x14ac:dyDescent="0.2"/>
    <row r="5055" ht="12.75" customHeight="1" x14ac:dyDescent="0.2"/>
    <row r="5056" ht="12.75" customHeight="1" x14ac:dyDescent="0.2"/>
    <row r="5057" ht="12.75" customHeight="1" x14ac:dyDescent="0.2"/>
    <row r="5058" ht="12.75" customHeight="1" x14ac:dyDescent="0.2"/>
    <row r="5059" ht="12.75" customHeight="1" x14ac:dyDescent="0.2"/>
    <row r="5060" ht="12.75" customHeight="1" x14ac:dyDescent="0.2"/>
    <row r="5061" ht="12.75" customHeight="1" x14ac:dyDescent="0.2"/>
    <row r="5062" ht="12.75" customHeight="1" x14ac:dyDescent="0.2"/>
    <row r="5063" ht="12.75" customHeight="1" x14ac:dyDescent="0.2"/>
    <row r="5064" ht="12.75" customHeight="1" x14ac:dyDescent="0.2"/>
    <row r="5065" ht="12.75" customHeight="1" x14ac:dyDescent="0.2"/>
    <row r="5066" ht="12.75" customHeight="1" x14ac:dyDescent="0.2"/>
    <row r="5067" ht="12.75" customHeight="1" x14ac:dyDescent="0.2"/>
    <row r="5068" ht="12.75" customHeight="1" x14ac:dyDescent="0.2"/>
    <row r="5069" ht="12.75" customHeight="1" x14ac:dyDescent="0.2"/>
    <row r="5070" ht="12.75" customHeight="1" x14ac:dyDescent="0.2"/>
    <row r="5071" ht="12.75" customHeight="1" x14ac:dyDescent="0.2"/>
    <row r="5072" ht="12.75" customHeight="1" x14ac:dyDescent="0.2"/>
    <row r="5073" ht="12.75" customHeight="1" x14ac:dyDescent="0.2"/>
    <row r="5074" ht="12.75" customHeight="1" x14ac:dyDescent="0.2"/>
    <row r="5075" ht="12.75" customHeight="1" x14ac:dyDescent="0.2"/>
    <row r="5076" ht="12.75" customHeight="1" x14ac:dyDescent="0.2"/>
    <row r="5077" ht="12.75" customHeight="1" x14ac:dyDescent="0.2"/>
    <row r="5078" ht="12.75" customHeight="1" x14ac:dyDescent="0.2"/>
    <row r="5079" ht="12.75" customHeight="1" x14ac:dyDescent="0.2"/>
    <row r="5080" ht="12.75" customHeight="1" x14ac:dyDescent="0.2"/>
    <row r="5081" ht="12.75" customHeight="1" x14ac:dyDescent="0.2"/>
    <row r="5082" ht="12.75" customHeight="1" x14ac:dyDescent="0.2"/>
    <row r="5083" ht="12.75" customHeight="1" x14ac:dyDescent="0.2"/>
    <row r="5084" ht="12.75" customHeight="1" x14ac:dyDescent="0.2"/>
    <row r="5085" ht="12.75" customHeight="1" x14ac:dyDescent="0.2"/>
    <row r="5086" ht="12.75" customHeight="1" x14ac:dyDescent="0.2"/>
    <row r="5087" ht="12.75" customHeight="1" x14ac:dyDescent="0.2"/>
    <row r="5088" ht="12.75" customHeight="1" x14ac:dyDescent="0.2"/>
    <row r="5089" ht="12.75" customHeight="1" x14ac:dyDescent="0.2"/>
    <row r="5090" ht="12.75" customHeight="1" x14ac:dyDescent="0.2"/>
    <row r="5091" ht="12.75" customHeight="1" x14ac:dyDescent="0.2"/>
    <row r="5092" ht="12.75" customHeight="1" x14ac:dyDescent="0.2"/>
    <row r="5093" ht="12.75" customHeight="1" x14ac:dyDescent="0.2"/>
    <row r="5094" ht="12.75" customHeight="1" x14ac:dyDescent="0.2"/>
    <row r="5095" ht="12.75" customHeight="1" x14ac:dyDescent="0.2"/>
    <row r="5096" ht="12.75" customHeight="1" x14ac:dyDescent="0.2"/>
    <row r="5097" ht="12.75" customHeight="1" x14ac:dyDescent="0.2"/>
    <row r="5098" ht="12.75" customHeight="1" x14ac:dyDescent="0.2"/>
    <row r="5099" ht="12.75" customHeight="1" x14ac:dyDescent="0.2"/>
    <row r="5100" ht="12.75" customHeight="1" x14ac:dyDescent="0.2"/>
    <row r="5101" ht="12.75" customHeight="1" x14ac:dyDescent="0.2"/>
    <row r="5102" ht="12.75" customHeight="1" x14ac:dyDescent="0.2"/>
    <row r="5103" ht="12.75" customHeight="1" x14ac:dyDescent="0.2"/>
    <row r="5104" ht="12.75" customHeight="1" x14ac:dyDescent="0.2"/>
    <row r="5105" ht="12.75" customHeight="1" x14ac:dyDescent="0.2"/>
    <row r="5106" ht="12.75" customHeight="1" x14ac:dyDescent="0.2"/>
    <row r="5107" ht="12.75" customHeight="1" x14ac:dyDescent="0.2"/>
    <row r="5108" ht="12.75" customHeight="1" x14ac:dyDescent="0.2"/>
    <row r="5109" ht="12.75" customHeight="1" x14ac:dyDescent="0.2"/>
    <row r="5110" ht="12.75" customHeight="1" x14ac:dyDescent="0.2"/>
    <row r="5111" ht="12.75" customHeight="1" x14ac:dyDescent="0.2"/>
    <row r="5112" ht="12.75" customHeight="1" x14ac:dyDescent="0.2"/>
    <row r="5113" ht="12.75" customHeight="1" x14ac:dyDescent="0.2"/>
    <row r="5114" ht="12.75" customHeight="1" x14ac:dyDescent="0.2"/>
    <row r="5115" ht="12.75" customHeight="1" x14ac:dyDescent="0.2"/>
    <row r="5116" ht="12.75" customHeight="1" x14ac:dyDescent="0.2"/>
    <row r="5117" ht="12.75" customHeight="1" x14ac:dyDescent="0.2"/>
    <row r="5118" ht="12.75" customHeight="1" x14ac:dyDescent="0.2"/>
    <row r="5119" ht="12.75" customHeight="1" x14ac:dyDescent="0.2"/>
    <row r="5120" ht="12.75" customHeight="1" x14ac:dyDescent="0.2"/>
    <row r="5121" ht="12.75" customHeight="1" x14ac:dyDescent="0.2"/>
    <row r="5122" ht="12.75" customHeight="1" x14ac:dyDescent="0.2"/>
    <row r="5123" ht="12.75" customHeight="1" x14ac:dyDescent="0.2"/>
    <row r="5124" ht="12.75" customHeight="1" x14ac:dyDescent="0.2"/>
    <row r="5125" ht="12.75" customHeight="1" x14ac:dyDescent="0.2"/>
    <row r="5126" ht="12.75" customHeight="1" x14ac:dyDescent="0.2"/>
    <row r="5127" ht="12.75" customHeight="1" x14ac:dyDescent="0.2"/>
    <row r="5128" ht="12.75" customHeight="1" x14ac:dyDescent="0.2"/>
    <row r="5129" ht="12.75" customHeight="1" x14ac:dyDescent="0.2"/>
    <row r="5130" ht="12.75" customHeight="1" x14ac:dyDescent="0.2"/>
    <row r="5131" ht="12.75" customHeight="1" x14ac:dyDescent="0.2"/>
    <row r="5132" ht="12.75" customHeight="1" x14ac:dyDescent="0.2"/>
    <row r="5133" ht="12.75" customHeight="1" x14ac:dyDescent="0.2"/>
    <row r="5134" ht="12.75" customHeight="1" x14ac:dyDescent="0.2"/>
    <row r="5135" ht="12.75" customHeight="1" x14ac:dyDescent="0.2"/>
    <row r="5136" ht="12.75" customHeight="1" x14ac:dyDescent="0.2"/>
    <row r="5137" ht="12.75" customHeight="1" x14ac:dyDescent="0.2"/>
    <row r="5138" ht="12.75" customHeight="1" x14ac:dyDescent="0.2"/>
    <row r="5139" ht="12.75" customHeight="1" x14ac:dyDescent="0.2"/>
    <row r="5140" ht="12.75" customHeight="1" x14ac:dyDescent="0.2"/>
    <row r="5141" ht="12.75" customHeight="1" x14ac:dyDescent="0.2"/>
    <row r="5142" ht="12.75" customHeight="1" x14ac:dyDescent="0.2"/>
    <row r="5143" ht="12.75" customHeight="1" x14ac:dyDescent="0.2"/>
    <row r="5144" ht="12.75" customHeight="1" x14ac:dyDescent="0.2"/>
    <row r="5145" ht="12.75" customHeight="1" x14ac:dyDescent="0.2"/>
    <row r="5146" ht="12.75" customHeight="1" x14ac:dyDescent="0.2"/>
    <row r="5147" ht="12.75" customHeight="1" x14ac:dyDescent="0.2"/>
    <row r="5148" ht="12.75" customHeight="1" x14ac:dyDescent="0.2"/>
    <row r="5149" ht="12.75" customHeight="1" x14ac:dyDescent="0.2"/>
    <row r="5150" ht="12.75" customHeight="1" x14ac:dyDescent="0.2"/>
    <row r="5151" ht="12.75" customHeight="1" x14ac:dyDescent="0.2"/>
    <row r="5152" ht="12.75" customHeight="1" x14ac:dyDescent="0.2"/>
    <row r="5153" ht="12.75" customHeight="1" x14ac:dyDescent="0.2"/>
    <row r="5154" ht="12.75" customHeight="1" x14ac:dyDescent="0.2"/>
    <row r="5155" ht="12.75" customHeight="1" x14ac:dyDescent="0.2"/>
    <row r="5156" ht="12.75" customHeight="1" x14ac:dyDescent="0.2"/>
    <row r="5157" ht="12.75" customHeight="1" x14ac:dyDescent="0.2"/>
    <row r="5158" ht="12.75" customHeight="1" x14ac:dyDescent="0.2"/>
    <row r="5159" ht="12.75" customHeight="1" x14ac:dyDescent="0.2"/>
    <row r="5160" ht="12.75" customHeight="1" x14ac:dyDescent="0.2"/>
    <row r="5161" ht="12.75" customHeight="1" x14ac:dyDescent="0.2"/>
    <row r="5162" ht="12.75" customHeight="1" x14ac:dyDescent="0.2"/>
    <row r="5163" ht="12.75" customHeight="1" x14ac:dyDescent="0.2"/>
    <row r="5164" ht="12.75" customHeight="1" x14ac:dyDescent="0.2"/>
    <row r="5165" ht="12.75" customHeight="1" x14ac:dyDescent="0.2"/>
    <row r="5166" ht="12.75" customHeight="1" x14ac:dyDescent="0.2"/>
    <row r="5167" ht="12.75" customHeight="1" x14ac:dyDescent="0.2"/>
    <row r="5168" ht="12.75" customHeight="1" x14ac:dyDescent="0.2"/>
    <row r="5169" ht="12.75" customHeight="1" x14ac:dyDescent="0.2"/>
    <row r="5170" ht="12.75" customHeight="1" x14ac:dyDescent="0.2"/>
    <row r="5171" ht="12.75" customHeight="1" x14ac:dyDescent="0.2"/>
    <row r="5172" ht="12.75" customHeight="1" x14ac:dyDescent="0.2"/>
    <row r="5173" ht="12.75" customHeight="1" x14ac:dyDescent="0.2"/>
    <row r="5174" ht="12.75" customHeight="1" x14ac:dyDescent="0.2"/>
    <row r="5175" ht="12.75" customHeight="1" x14ac:dyDescent="0.2"/>
    <row r="5176" ht="12.75" customHeight="1" x14ac:dyDescent="0.2"/>
    <row r="5177" ht="12.75" customHeight="1" x14ac:dyDescent="0.2"/>
    <row r="5178" ht="12.75" customHeight="1" x14ac:dyDescent="0.2"/>
    <row r="5179" ht="12.75" customHeight="1" x14ac:dyDescent="0.2"/>
    <row r="5180" ht="12.75" customHeight="1" x14ac:dyDescent="0.2"/>
    <row r="5181" ht="12.75" customHeight="1" x14ac:dyDescent="0.2"/>
    <row r="5182" ht="12.75" customHeight="1" x14ac:dyDescent="0.2"/>
    <row r="5183" ht="12.75" customHeight="1" x14ac:dyDescent="0.2"/>
    <row r="5184" ht="12.75" customHeight="1" x14ac:dyDescent="0.2"/>
    <row r="5185" ht="12.75" customHeight="1" x14ac:dyDescent="0.2"/>
    <row r="5186" ht="12.75" customHeight="1" x14ac:dyDescent="0.2"/>
    <row r="5187" ht="12.75" customHeight="1" x14ac:dyDescent="0.2"/>
    <row r="5188" ht="12.75" customHeight="1" x14ac:dyDescent="0.2"/>
    <row r="5189" ht="12.75" customHeight="1" x14ac:dyDescent="0.2"/>
    <row r="5190" ht="12.75" customHeight="1" x14ac:dyDescent="0.2"/>
    <row r="5191" ht="12.75" customHeight="1" x14ac:dyDescent="0.2"/>
    <row r="5192" ht="12.75" customHeight="1" x14ac:dyDescent="0.2"/>
    <row r="5193" ht="12.75" customHeight="1" x14ac:dyDescent="0.2"/>
    <row r="5194" ht="12.75" customHeight="1" x14ac:dyDescent="0.2"/>
    <row r="5195" ht="12.75" customHeight="1" x14ac:dyDescent="0.2"/>
    <row r="5196" ht="12.75" customHeight="1" x14ac:dyDescent="0.2"/>
    <row r="5197" ht="12.75" customHeight="1" x14ac:dyDescent="0.2"/>
    <row r="5198" ht="12.75" customHeight="1" x14ac:dyDescent="0.2"/>
    <row r="5199" ht="12.75" customHeight="1" x14ac:dyDescent="0.2"/>
    <row r="5200" ht="12.75" customHeight="1" x14ac:dyDescent="0.2"/>
    <row r="5201" ht="12.75" customHeight="1" x14ac:dyDescent="0.2"/>
    <row r="5202" ht="12.75" customHeight="1" x14ac:dyDescent="0.2"/>
    <row r="5203" ht="12.75" customHeight="1" x14ac:dyDescent="0.2"/>
    <row r="5204" ht="12.75" customHeight="1" x14ac:dyDescent="0.2"/>
    <row r="5205" ht="12.75" customHeight="1" x14ac:dyDescent="0.2"/>
    <row r="5206" ht="12.75" customHeight="1" x14ac:dyDescent="0.2"/>
    <row r="5207" ht="12.75" customHeight="1" x14ac:dyDescent="0.2"/>
    <row r="5208" ht="12.75" customHeight="1" x14ac:dyDescent="0.2"/>
    <row r="5209" ht="12.75" customHeight="1" x14ac:dyDescent="0.2"/>
    <row r="5210" ht="12.75" customHeight="1" x14ac:dyDescent="0.2"/>
    <row r="5211" ht="12.75" customHeight="1" x14ac:dyDescent="0.2"/>
    <row r="5212" ht="12.75" customHeight="1" x14ac:dyDescent="0.2"/>
    <row r="5213" ht="12.75" customHeight="1" x14ac:dyDescent="0.2"/>
    <row r="5214" ht="12.75" customHeight="1" x14ac:dyDescent="0.2"/>
    <row r="5215" ht="12.75" customHeight="1" x14ac:dyDescent="0.2"/>
    <row r="5216" ht="12.75" customHeight="1" x14ac:dyDescent="0.2"/>
    <row r="5217" ht="12.75" customHeight="1" x14ac:dyDescent="0.2"/>
    <row r="5218" ht="12.75" customHeight="1" x14ac:dyDescent="0.2"/>
    <row r="5219" ht="12.75" customHeight="1" x14ac:dyDescent="0.2"/>
    <row r="5220" ht="12.75" customHeight="1" x14ac:dyDescent="0.2"/>
    <row r="5221" ht="12.75" customHeight="1" x14ac:dyDescent="0.2"/>
    <row r="5222" ht="12.75" customHeight="1" x14ac:dyDescent="0.2"/>
    <row r="5223" ht="12.75" customHeight="1" x14ac:dyDescent="0.2"/>
    <row r="5224" ht="12.75" customHeight="1" x14ac:dyDescent="0.2"/>
    <row r="5225" ht="12.75" customHeight="1" x14ac:dyDescent="0.2"/>
    <row r="5226" ht="12.75" customHeight="1" x14ac:dyDescent="0.2"/>
    <row r="5227" ht="12.75" customHeight="1" x14ac:dyDescent="0.2"/>
    <row r="5228" ht="12.75" customHeight="1" x14ac:dyDescent="0.2"/>
    <row r="5229" ht="12.75" customHeight="1" x14ac:dyDescent="0.2"/>
    <row r="5230" ht="12.75" customHeight="1" x14ac:dyDescent="0.2"/>
    <row r="5231" ht="12.75" customHeight="1" x14ac:dyDescent="0.2"/>
    <row r="5232" ht="12.75" customHeight="1" x14ac:dyDescent="0.2"/>
    <row r="5233" ht="12.75" customHeight="1" x14ac:dyDescent="0.2"/>
    <row r="5234" ht="12.75" customHeight="1" x14ac:dyDescent="0.2"/>
    <row r="5235" ht="12.75" customHeight="1" x14ac:dyDescent="0.2"/>
    <row r="5236" ht="12.75" customHeight="1" x14ac:dyDescent="0.2"/>
    <row r="5237" ht="12.75" customHeight="1" x14ac:dyDescent="0.2"/>
    <row r="5238" ht="12.75" customHeight="1" x14ac:dyDescent="0.2"/>
    <row r="5239" ht="12.75" customHeight="1" x14ac:dyDescent="0.2"/>
    <row r="5240" ht="12.75" customHeight="1" x14ac:dyDescent="0.2"/>
    <row r="5241" ht="12.75" customHeight="1" x14ac:dyDescent="0.2"/>
    <row r="5242" ht="12.75" customHeight="1" x14ac:dyDescent="0.2"/>
    <row r="5243" ht="12.75" customHeight="1" x14ac:dyDescent="0.2"/>
    <row r="5244" ht="12.75" customHeight="1" x14ac:dyDescent="0.2"/>
    <row r="5245" ht="12.75" customHeight="1" x14ac:dyDescent="0.2"/>
    <row r="5246" ht="12.75" customHeight="1" x14ac:dyDescent="0.2"/>
    <row r="5247" ht="12.75" customHeight="1" x14ac:dyDescent="0.2"/>
    <row r="5248" ht="12.75" customHeight="1" x14ac:dyDescent="0.2"/>
    <row r="5249" ht="12.75" customHeight="1" x14ac:dyDescent="0.2"/>
    <row r="5250" ht="12.75" customHeight="1" x14ac:dyDescent="0.2"/>
    <row r="5251" ht="12.75" customHeight="1" x14ac:dyDescent="0.2"/>
    <row r="5252" ht="12.75" customHeight="1" x14ac:dyDescent="0.2"/>
    <row r="5253" ht="12.75" customHeight="1" x14ac:dyDescent="0.2"/>
    <row r="5254" ht="12.75" customHeight="1" x14ac:dyDescent="0.2"/>
    <row r="5255" ht="12.75" customHeight="1" x14ac:dyDescent="0.2"/>
    <row r="5256" ht="12.75" customHeight="1" x14ac:dyDescent="0.2"/>
    <row r="5257" ht="12.75" customHeight="1" x14ac:dyDescent="0.2"/>
    <row r="5258" ht="12.75" customHeight="1" x14ac:dyDescent="0.2"/>
    <row r="5259" ht="12.75" customHeight="1" x14ac:dyDescent="0.2"/>
    <row r="5260" ht="12.75" customHeight="1" x14ac:dyDescent="0.2"/>
    <row r="5261" ht="12.75" customHeight="1" x14ac:dyDescent="0.2"/>
    <row r="5262" ht="12.75" customHeight="1" x14ac:dyDescent="0.2"/>
    <row r="5263" ht="12.75" customHeight="1" x14ac:dyDescent="0.2"/>
    <row r="5264" ht="12.75" customHeight="1" x14ac:dyDescent="0.2"/>
    <row r="5265" ht="12.75" customHeight="1" x14ac:dyDescent="0.2"/>
    <row r="5266" ht="12.75" customHeight="1" x14ac:dyDescent="0.2"/>
    <row r="5267" ht="12.75" customHeight="1" x14ac:dyDescent="0.2"/>
    <row r="5268" ht="12.75" customHeight="1" x14ac:dyDescent="0.2"/>
    <row r="5269" ht="12.75" customHeight="1" x14ac:dyDescent="0.2"/>
    <row r="5270" ht="12.75" customHeight="1" x14ac:dyDescent="0.2"/>
    <row r="5271" ht="12.75" customHeight="1" x14ac:dyDescent="0.2"/>
    <row r="5272" ht="12.75" customHeight="1" x14ac:dyDescent="0.2"/>
    <row r="5273" ht="12.75" customHeight="1" x14ac:dyDescent="0.2"/>
    <row r="5274" ht="12.75" customHeight="1" x14ac:dyDescent="0.2"/>
    <row r="5275" ht="12.75" customHeight="1" x14ac:dyDescent="0.2"/>
    <row r="5276" ht="12.75" customHeight="1" x14ac:dyDescent="0.2"/>
    <row r="5277" ht="12.75" customHeight="1" x14ac:dyDescent="0.2"/>
    <row r="5278" ht="12.75" customHeight="1" x14ac:dyDescent="0.2"/>
    <row r="5279" ht="12.75" customHeight="1" x14ac:dyDescent="0.2"/>
    <row r="5280" ht="12.75" customHeight="1" x14ac:dyDescent="0.2"/>
    <row r="5281" ht="12.75" customHeight="1" x14ac:dyDescent="0.2"/>
    <row r="5282" ht="12.75" customHeight="1" x14ac:dyDescent="0.2"/>
    <row r="5283" ht="12.75" customHeight="1" x14ac:dyDescent="0.2"/>
    <row r="5284" ht="12.75" customHeight="1" x14ac:dyDescent="0.2"/>
    <row r="5285" ht="12.75" customHeight="1" x14ac:dyDescent="0.2"/>
    <row r="5286" ht="12.75" customHeight="1" x14ac:dyDescent="0.2"/>
    <row r="5287" ht="12.75" customHeight="1" x14ac:dyDescent="0.2"/>
    <row r="5288" ht="12.75" customHeight="1" x14ac:dyDescent="0.2"/>
    <row r="5289" ht="12.75" customHeight="1" x14ac:dyDescent="0.2"/>
    <row r="5290" ht="12.75" customHeight="1" x14ac:dyDescent="0.2"/>
    <row r="5291" ht="12.75" customHeight="1" x14ac:dyDescent="0.2"/>
    <row r="5292" ht="12.75" customHeight="1" x14ac:dyDescent="0.2"/>
    <row r="5293" ht="12.75" customHeight="1" x14ac:dyDescent="0.2"/>
    <row r="5294" ht="12.75" customHeight="1" x14ac:dyDescent="0.2"/>
    <row r="5295" ht="12.75" customHeight="1" x14ac:dyDescent="0.2"/>
    <row r="5296" ht="12.75" customHeight="1" x14ac:dyDescent="0.2"/>
    <row r="5297" ht="12.75" customHeight="1" x14ac:dyDescent="0.2"/>
    <row r="5298" ht="12.75" customHeight="1" x14ac:dyDescent="0.2"/>
    <row r="5299" ht="12.75" customHeight="1" x14ac:dyDescent="0.2"/>
    <row r="5300" ht="12.75" customHeight="1" x14ac:dyDescent="0.2"/>
    <row r="5301" ht="12.75" customHeight="1" x14ac:dyDescent="0.2"/>
    <row r="5302" ht="12.75" customHeight="1" x14ac:dyDescent="0.2"/>
    <row r="5303" ht="12.75" customHeight="1" x14ac:dyDescent="0.2"/>
    <row r="5304" ht="12.75" customHeight="1" x14ac:dyDescent="0.2"/>
    <row r="5305" ht="12.75" customHeight="1" x14ac:dyDescent="0.2"/>
    <row r="5306" ht="12.75" customHeight="1" x14ac:dyDescent="0.2"/>
    <row r="5307" ht="12.75" customHeight="1" x14ac:dyDescent="0.2"/>
    <row r="5308" ht="12.75" customHeight="1" x14ac:dyDescent="0.2"/>
    <row r="5309" ht="12.75" customHeight="1" x14ac:dyDescent="0.2"/>
    <row r="5310" ht="12.75" customHeight="1" x14ac:dyDescent="0.2"/>
    <row r="5311" ht="12.75" customHeight="1" x14ac:dyDescent="0.2"/>
    <row r="5312" ht="12.75" customHeight="1" x14ac:dyDescent="0.2"/>
    <row r="5313" ht="12.75" customHeight="1" x14ac:dyDescent="0.2"/>
    <row r="5314" ht="12.75" customHeight="1" x14ac:dyDescent="0.2"/>
    <row r="5315" ht="12.75" customHeight="1" x14ac:dyDescent="0.2"/>
    <row r="5316" ht="12.75" customHeight="1" x14ac:dyDescent="0.2"/>
    <row r="5317" ht="12.75" customHeight="1" x14ac:dyDescent="0.2"/>
    <row r="5318" ht="12.75" customHeight="1" x14ac:dyDescent="0.2"/>
    <row r="5319" ht="12.75" customHeight="1" x14ac:dyDescent="0.2"/>
    <row r="5320" ht="12.75" customHeight="1" x14ac:dyDescent="0.2"/>
    <row r="5321" ht="12.75" customHeight="1" x14ac:dyDescent="0.2"/>
    <row r="5322" ht="12.75" customHeight="1" x14ac:dyDescent="0.2"/>
    <row r="5323" ht="12.75" customHeight="1" x14ac:dyDescent="0.2"/>
    <row r="5324" ht="12.75" customHeight="1" x14ac:dyDescent="0.2"/>
    <row r="5325" ht="12.75" customHeight="1" x14ac:dyDescent="0.2"/>
    <row r="5326" ht="12.75" customHeight="1" x14ac:dyDescent="0.2"/>
    <row r="5327" ht="12.75" customHeight="1" x14ac:dyDescent="0.2"/>
    <row r="5328" ht="12.75" customHeight="1" x14ac:dyDescent="0.2"/>
    <row r="5329" ht="12.75" customHeight="1" x14ac:dyDescent="0.2"/>
    <row r="5330" ht="12.75" customHeight="1" x14ac:dyDescent="0.2"/>
    <row r="5331" ht="12.75" customHeight="1" x14ac:dyDescent="0.2"/>
    <row r="5332" ht="12.75" customHeight="1" x14ac:dyDescent="0.2"/>
    <row r="5333" ht="12.75" customHeight="1" x14ac:dyDescent="0.2"/>
    <row r="5334" ht="12.75" customHeight="1" x14ac:dyDescent="0.2"/>
    <row r="5335" ht="12.75" customHeight="1" x14ac:dyDescent="0.2"/>
    <row r="5336" ht="12.75" customHeight="1" x14ac:dyDescent="0.2"/>
    <row r="5337" ht="12.75" customHeight="1" x14ac:dyDescent="0.2"/>
    <row r="5338" ht="12.75" customHeight="1" x14ac:dyDescent="0.2"/>
    <row r="5339" ht="12.75" customHeight="1" x14ac:dyDescent="0.2"/>
    <row r="5340" ht="12.75" customHeight="1" x14ac:dyDescent="0.2"/>
    <row r="5341" ht="12.75" customHeight="1" x14ac:dyDescent="0.2"/>
    <row r="5342" ht="12.75" customHeight="1" x14ac:dyDescent="0.2"/>
    <row r="5343" ht="12.75" customHeight="1" x14ac:dyDescent="0.2"/>
    <row r="5344" ht="12.75" customHeight="1" x14ac:dyDescent="0.2"/>
    <row r="5345" ht="12.75" customHeight="1" x14ac:dyDescent="0.2"/>
    <row r="5346" ht="12.75" customHeight="1" x14ac:dyDescent="0.2"/>
    <row r="5347" ht="12.75" customHeight="1" x14ac:dyDescent="0.2"/>
    <row r="5348" ht="12.75" customHeight="1" x14ac:dyDescent="0.2"/>
    <row r="5349" ht="12.75" customHeight="1" x14ac:dyDescent="0.2"/>
    <row r="5350" ht="12.75" customHeight="1" x14ac:dyDescent="0.2"/>
    <row r="5351" ht="12.75" customHeight="1" x14ac:dyDescent="0.2"/>
    <row r="5352" ht="12.75" customHeight="1" x14ac:dyDescent="0.2"/>
    <row r="5353" ht="12.75" customHeight="1" x14ac:dyDescent="0.2"/>
    <row r="5354" ht="12.75" customHeight="1" x14ac:dyDescent="0.2"/>
    <row r="5355" ht="12.75" customHeight="1" x14ac:dyDescent="0.2"/>
    <row r="5356" ht="12.75" customHeight="1" x14ac:dyDescent="0.2"/>
    <row r="5357" ht="12.75" customHeight="1" x14ac:dyDescent="0.2"/>
    <row r="5358" ht="12.75" customHeight="1" x14ac:dyDescent="0.2"/>
    <row r="5359" ht="12.75" customHeight="1" x14ac:dyDescent="0.2"/>
    <row r="5360" ht="12.75" customHeight="1" x14ac:dyDescent="0.2"/>
    <row r="5361" ht="12.75" customHeight="1" x14ac:dyDescent="0.2"/>
    <row r="5362" ht="12.75" customHeight="1" x14ac:dyDescent="0.2"/>
    <row r="5363" ht="12.75" customHeight="1" x14ac:dyDescent="0.2"/>
    <row r="5364" ht="12.75" customHeight="1" x14ac:dyDescent="0.2"/>
    <row r="5365" ht="12.75" customHeight="1" x14ac:dyDescent="0.2"/>
    <row r="5366" ht="12.75" customHeight="1" x14ac:dyDescent="0.2"/>
    <row r="5367" ht="12.75" customHeight="1" x14ac:dyDescent="0.2"/>
    <row r="5368" ht="12.75" customHeight="1" x14ac:dyDescent="0.2"/>
    <row r="5369" ht="12.75" customHeight="1" x14ac:dyDescent="0.2"/>
    <row r="5370" ht="12.75" customHeight="1" x14ac:dyDescent="0.2"/>
    <row r="5371" ht="12.75" customHeight="1" x14ac:dyDescent="0.2"/>
    <row r="5372" ht="12.75" customHeight="1" x14ac:dyDescent="0.2"/>
    <row r="5373" ht="12.75" customHeight="1" x14ac:dyDescent="0.2"/>
    <row r="5374" ht="12.75" customHeight="1" x14ac:dyDescent="0.2"/>
    <row r="5375" ht="12.75" customHeight="1" x14ac:dyDescent="0.2"/>
    <row r="5376" ht="12.75" customHeight="1" x14ac:dyDescent="0.2"/>
    <row r="5377" ht="12.75" customHeight="1" x14ac:dyDescent="0.2"/>
    <row r="5378" ht="12.75" customHeight="1" x14ac:dyDescent="0.2"/>
    <row r="5379" ht="12.75" customHeight="1" x14ac:dyDescent="0.2"/>
    <row r="5380" ht="12.75" customHeight="1" x14ac:dyDescent="0.2"/>
    <row r="5381" ht="12.75" customHeight="1" x14ac:dyDescent="0.2"/>
    <row r="5382" ht="12.75" customHeight="1" x14ac:dyDescent="0.2"/>
    <row r="5383" ht="12.75" customHeight="1" x14ac:dyDescent="0.2"/>
    <row r="5384" ht="12.75" customHeight="1" x14ac:dyDescent="0.2"/>
    <row r="5385" ht="12.75" customHeight="1" x14ac:dyDescent="0.2"/>
    <row r="5386" ht="12.75" customHeight="1" x14ac:dyDescent="0.2"/>
    <row r="5387" ht="12.75" customHeight="1" x14ac:dyDescent="0.2"/>
    <row r="5388" ht="12.75" customHeight="1" x14ac:dyDescent="0.2"/>
    <row r="5389" ht="12.75" customHeight="1" x14ac:dyDescent="0.2"/>
    <row r="5390" ht="12.75" customHeight="1" x14ac:dyDescent="0.2"/>
    <row r="5391" ht="12.75" customHeight="1" x14ac:dyDescent="0.2"/>
    <row r="5392" ht="12.75" customHeight="1" x14ac:dyDescent="0.2"/>
    <row r="5393" ht="12.75" customHeight="1" x14ac:dyDescent="0.2"/>
    <row r="5394" ht="12.75" customHeight="1" x14ac:dyDescent="0.2"/>
    <row r="5395" ht="12.75" customHeight="1" x14ac:dyDescent="0.2"/>
    <row r="5396" ht="12.75" customHeight="1" x14ac:dyDescent="0.2"/>
    <row r="5397" ht="12.75" customHeight="1" x14ac:dyDescent="0.2"/>
    <row r="5398" ht="12.75" customHeight="1" x14ac:dyDescent="0.2"/>
    <row r="5399" ht="12.75" customHeight="1" x14ac:dyDescent="0.2"/>
    <row r="5400" ht="12.75" customHeight="1" x14ac:dyDescent="0.2"/>
    <row r="5401" ht="12.75" customHeight="1" x14ac:dyDescent="0.2"/>
    <row r="5402" ht="12.75" customHeight="1" x14ac:dyDescent="0.2"/>
    <row r="5403" ht="12.75" customHeight="1" x14ac:dyDescent="0.2"/>
    <row r="5404" ht="12.75" customHeight="1" x14ac:dyDescent="0.2"/>
    <row r="5405" ht="12.75" customHeight="1" x14ac:dyDescent="0.2"/>
    <row r="5406" ht="12.75" customHeight="1" x14ac:dyDescent="0.2"/>
    <row r="5407" ht="12.75" customHeight="1" x14ac:dyDescent="0.2"/>
    <row r="5408" ht="12.75" customHeight="1" x14ac:dyDescent="0.2"/>
    <row r="5409" ht="12.75" customHeight="1" x14ac:dyDescent="0.2"/>
    <row r="5410" ht="12.75" customHeight="1" x14ac:dyDescent="0.2"/>
    <row r="5411" ht="12.75" customHeight="1" x14ac:dyDescent="0.2"/>
    <row r="5412" ht="12.75" customHeight="1" x14ac:dyDescent="0.2"/>
    <row r="5413" ht="12.75" customHeight="1" x14ac:dyDescent="0.2"/>
    <row r="5414" ht="12.75" customHeight="1" x14ac:dyDescent="0.2"/>
    <row r="5415" ht="12.75" customHeight="1" x14ac:dyDescent="0.2"/>
    <row r="5416" ht="12.75" customHeight="1" x14ac:dyDescent="0.2"/>
    <row r="5417" ht="12.75" customHeight="1" x14ac:dyDescent="0.2"/>
    <row r="5418" ht="12.75" customHeight="1" x14ac:dyDescent="0.2"/>
    <row r="5419" ht="12.75" customHeight="1" x14ac:dyDescent="0.2"/>
    <row r="5420" ht="12.75" customHeight="1" x14ac:dyDescent="0.2"/>
    <row r="5421" ht="12.75" customHeight="1" x14ac:dyDescent="0.2"/>
    <row r="5422" ht="12.75" customHeight="1" x14ac:dyDescent="0.2"/>
    <row r="5423" ht="12.75" customHeight="1" x14ac:dyDescent="0.2"/>
    <row r="5424" ht="12.75" customHeight="1" x14ac:dyDescent="0.2"/>
    <row r="5425" ht="12.75" customHeight="1" x14ac:dyDescent="0.2"/>
    <row r="5426" ht="12.75" customHeight="1" x14ac:dyDescent="0.2"/>
    <row r="5427" ht="12.75" customHeight="1" x14ac:dyDescent="0.2"/>
    <row r="5428" ht="12.75" customHeight="1" x14ac:dyDescent="0.2"/>
    <row r="5429" ht="12.75" customHeight="1" x14ac:dyDescent="0.2"/>
    <row r="5430" ht="12.75" customHeight="1" x14ac:dyDescent="0.2"/>
    <row r="5431" ht="12.75" customHeight="1" x14ac:dyDescent="0.2"/>
    <row r="5432" ht="12.75" customHeight="1" x14ac:dyDescent="0.2"/>
    <row r="5433" ht="12.75" customHeight="1" x14ac:dyDescent="0.2"/>
    <row r="5434" ht="12.75" customHeight="1" x14ac:dyDescent="0.2"/>
    <row r="5435" ht="12.75" customHeight="1" x14ac:dyDescent="0.2"/>
    <row r="5436" ht="12.75" customHeight="1" x14ac:dyDescent="0.2"/>
    <row r="5437" ht="12.75" customHeight="1" x14ac:dyDescent="0.2"/>
    <row r="5438" ht="12.75" customHeight="1" x14ac:dyDescent="0.2"/>
    <row r="5439" ht="12.75" customHeight="1" x14ac:dyDescent="0.2"/>
    <row r="5440" ht="12.75" customHeight="1" x14ac:dyDescent="0.2"/>
    <row r="5441" ht="12.75" customHeight="1" x14ac:dyDescent="0.2"/>
    <row r="5442" ht="12.75" customHeight="1" x14ac:dyDescent="0.2"/>
    <row r="5443" ht="12.75" customHeight="1" x14ac:dyDescent="0.2"/>
    <row r="5444" ht="12.75" customHeight="1" x14ac:dyDescent="0.2"/>
    <row r="5445" ht="12.75" customHeight="1" x14ac:dyDescent="0.2"/>
    <row r="5446" ht="12.75" customHeight="1" x14ac:dyDescent="0.2"/>
    <row r="5447" ht="12.75" customHeight="1" x14ac:dyDescent="0.2"/>
    <row r="5448" ht="12.75" customHeight="1" x14ac:dyDescent="0.2"/>
    <row r="5449" ht="12.75" customHeight="1" x14ac:dyDescent="0.2"/>
    <row r="5450" ht="12.75" customHeight="1" x14ac:dyDescent="0.2"/>
    <row r="5451" ht="12.75" customHeight="1" x14ac:dyDescent="0.2"/>
    <row r="5452" ht="12.75" customHeight="1" x14ac:dyDescent="0.2"/>
    <row r="5453" ht="12.75" customHeight="1" x14ac:dyDescent="0.2"/>
    <row r="5454" ht="12.75" customHeight="1" x14ac:dyDescent="0.2"/>
    <row r="5455" ht="12.75" customHeight="1" x14ac:dyDescent="0.2"/>
    <row r="5456" ht="12.75" customHeight="1" x14ac:dyDescent="0.2"/>
    <row r="5457" ht="12.75" customHeight="1" x14ac:dyDescent="0.2"/>
    <row r="5458" ht="12.75" customHeight="1" x14ac:dyDescent="0.2"/>
    <row r="5459" ht="12.75" customHeight="1" x14ac:dyDescent="0.2"/>
    <row r="5460" ht="12.75" customHeight="1" x14ac:dyDescent="0.2"/>
    <row r="5461" ht="12.75" customHeight="1" x14ac:dyDescent="0.2"/>
    <row r="5462" ht="12.75" customHeight="1" x14ac:dyDescent="0.2"/>
    <row r="5463" ht="12.75" customHeight="1" x14ac:dyDescent="0.2"/>
    <row r="5464" ht="12.75" customHeight="1" x14ac:dyDescent="0.2"/>
    <row r="5465" ht="12.75" customHeight="1" x14ac:dyDescent="0.2"/>
    <row r="5466" ht="12.75" customHeight="1" x14ac:dyDescent="0.2"/>
    <row r="5467" ht="12.75" customHeight="1" x14ac:dyDescent="0.2"/>
    <row r="5468" ht="12.75" customHeight="1" x14ac:dyDescent="0.2"/>
    <row r="5469" ht="12.75" customHeight="1" x14ac:dyDescent="0.2"/>
    <row r="5470" ht="12.75" customHeight="1" x14ac:dyDescent="0.2"/>
    <row r="5471" ht="12.75" customHeight="1" x14ac:dyDescent="0.2"/>
    <row r="5472" ht="12.75" customHeight="1" x14ac:dyDescent="0.2"/>
    <row r="5473" ht="12.75" customHeight="1" x14ac:dyDescent="0.2"/>
    <row r="5474" ht="12.75" customHeight="1" x14ac:dyDescent="0.2"/>
    <row r="5475" ht="12.75" customHeight="1" x14ac:dyDescent="0.2"/>
    <row r="5476" ht="12.75" customHeight="1" x14ac:dyDescent="0.2"/>
    <row r="5477" ht="12.75" customHeight="1" x14ac:dyDescent="0.2"/>
    <row r="5478" ht="12.75" customHeight="1" x14ac:dyDescent="0.2"/>
    <row r="5479" ht="12.75" customHeight="1" x14ac:dyDescent="0.2"/>
    <row r="5480" ht="12.75" customHeight="1" x14ac:dyDescent="0.2"/>
    <row r="5481" ht="12.75" customHeight="1" x14ac:dyDescent="0.2"/>
    <row r="5482" ht="12.75" customHeight="1" x14ac:dyDescent="0.2"/>
    <row r="5483" ht="12.75" customHeight="1" x14ac:dyDescent="0.2"/>
    <row r="5484" ht="12.75" customHeight="1" x14ac:dyDescent="0.2"/>
    <row r="5485" ht="12.75" customHeight="1" x14ac:dyDescent="0.2"/>
    <row r="5486" ht="12.75" customHeight="1" x14ac:dyDescent="0.2"/>
    <row r="5487" ht="12.75" customHeight="1" x14ac:dyDescent="0.2"/>
    <row r="5488" ht="12.75" customHeight="1" x14ac:dyDescent="0.2"/>
    <row r="5489" ht="12.75" customHeight="1" x14ac:dyDescent="0.2"/>
    <row r="5490" ht="12.75" customHeight="1" x14ac:dyDescent="0.2"/>
    <row r="5491" ht="12.75" customHeight="1" x14ac:dyDescent="0.2"/>
    <row r="5492" ht="12.75" customHeight="1" x14ac:dyDescent="0.2"/>
    <row r="5493" ht="12.75" customHeight="1" x14ac:dyDescent="0.2"/>
    <row r="5494" ht="12.75" customHeight="1" x14ac:dyDescent="0.2"/>
    <row r="5495" ht="12.75" customHeight="1" x14ac:dyDescent="0.2"/>
    <row r="5496" ht="12.75" customHeight="1" x14ac:dyDescent="0.2"/>
    <row r="5497" ht="12.75" customHeight="1" x14ac:dyDescent="0.2"/>
    <row r="5498" ht="12.75" customHeight="1" x14ac:dyDescent="0.2"/>
    <row r="5499" ht="12.75" customHeight="1" x14ac:dyDescent="0.2"/>
    <row r="5500" ht="12.75" customHeight="1" x14ac:dyDescent="0.2"/>
    <row r="5501" ht="12.75" customHeight="1" x14ac:dyDescent="0.2"/>
    <row r="5502" ht="12.75" customHeight="1" x14ac:dyDescent="0.2"/>
    <row r="5503" ht="12.75" customHeight="1" x14ac:dyDescent="0.2"/>
    <row r="5504" ht="12.75" customHeight="1" x14ac:dyDescent="0.2"/>
    <row r="5505" ht="12.75" customHeight="1" x14ac:dyDescent="0.2"/>
    <row r="5506" ht="12.75" customHeight="1" x14ac:dyDescent="0.2"/>
    <row r="5507" ht="12.75" customHeight="1" x14ac:dyDescent="0.2"/>
    <row r="5508" ht="12.75" customHeight="1" x14ac:dyDescent="0.2"/>
    <row r="5509" ht="12.75" customHeight="1" x14ac:dyDescent="0.2"/>
    <row r="5510" ht="12.75" customHeight="1" x14ac:dyDescent="0.2"/>
    <row r="5511" ht="12.75" customHeight="1" x14ac:dyDescent="0.2"/>
    <row r="5512" ht="12.75" customHeight="1" x14ac:dyDescent="0.2"/>
    <row r="5513" ht="12.75" customHeight="1" x14ac:dyDescent="0.2"/>
    <row r="5514" ht="12.75" customHeight="1" x14ac:dyDescent="0.2"/>
    <row r="5515" ht="12.75" customHeight="1" x14ac:dyDescent="0.2"/>
    <row r="5516" ht="12.75" customHeight="1" x14ac:dyDescent="0.2"/>
    <row r="5517" ht="12.75" customHeight="1" x14ac:dyDescent="0.2"/>
    <row r="5518" ht="12.75" customHeight="1" x14ac:dyDescent="0.2"/>
    <row r="5519" ht="12.75" customHeight="1" x14ac:dyDescent="0.2"/>
    <row r="5520" ht="12.75" customHeight="1" x14ac:dyDescent="0.2"/>
    <row r="5521" ht="12.75" customHeight="1" x14ac:dyDescent="0.2"/>
    <row r="5522" ht="12.75" customHeight="1" x14ac:dyDescent="0.2"/>
    <row r="5523" ht="12.75" customHeight="1" x14ac:dyDescent="0.2"/>
    <row r="5524" ht="12.75" customHeight="1" x14ac:dyDescent="0.2"/>
    <row r="5525" ht="12.75" customHeight="1" x14ac:dyDescent="0.2"/>
    <row r="5526" ht="12.75" customHeight="1" x14ac:dyDescent="0.2"/>
    <row r="5527" ht="12.75" customHeight="1" x14ac:dyDescent="0.2"/>
    <row r="5528" ht="12.75" customHeight="1" x14ac:dyDescent="0.2"/>
    <row r="5529" ht="12.75" customHeight="1" x14ac:dyDescent="0.2"/>
    <row r="5530" ht="12.75" customHeight="1" x14ac:dyDescent="0.2"/>
    <row r="5531" ht="12.75" customHeight="1" x14ac:dyDescent="0.2"/>
    <row r="5532" ht="12.75" customHeight="1" x14ac:dyDescent="0.2"/>
    <row r="5533" ht="12.75" customHeight="1" x14ac:dyDescent="0.2"/>
    <row r="5534" ht="12.75" customHeight="1" x14ac:dyDescent="0.2"/>
    <row r="5535" ht="12.75" customHeight="1" x14ac:dyDescent="0.2"/>
    <row r="5536" ht="12.75" customHeight="1" x14ac:dyDescent="0.2"/>
    <row r="5537" ht="12.75" customHeight="1" x14ac:dyDescent="0.2"/>
    <row r="5538" ht="12.75" customHeight="1" x14ac:dyDescent="0.2"/>
    <row r="5539" ht="12.75" customHeight="1" x14ac:dyDescent="0.2"/>
    <row r="5540" ht="12.75" customHeight="1" x14ac:dyDescent="0.2"/>
    <row r="5541" ht="12.75" customHeight="1" x14ac:dyDescent="0.2"/>
    <row r="5542" ht="12.75" customHeight="1" x14ac:dyDescent="0.2"/>
    <row r="5543" ht="12.75" customHeight="1" x14ac:dyDescent="0.2"/>
    <row r="5544" ht="12.75" customHeight="1" x14ac:dyDescent="0.2"/>
    <row r="5545" ht="12.75" customHeight="1" x14ac:dyDescent="0.2"/>
    <row r="5546" ht="12.75" customHeight="1" x14ac:dyDescent="0.2"/>
    <row r="5547" ht="12.75" customHeight="1" x14ac:dyDescent="0.2"/>
    <row r="5548" ht="12.75" customHeight="1" x14ac:dyDescent="0.2"/>
    <row r="5549" ht="12.75" customHeight="1" x14ac:dyDescent="0.2"/>
    <row r="5550" ht="12.75" customHeight="1" x14ac:dyDescent="0.2"/>
    <row r="5551" ht="12.75" customHeight="1" x14ac:dyDescent="0.2"/>
    <row r="5552" ht="12.75" customHeight="1" x14ac:dyDescent="0.2"/>
    <row r="5553" ht="12.75" customHeight="1" x14ac:dyDescent="0.2"/>
    <row r="5554" ht="12.75" customHeight="1" x14ac:dyDescent="0.2"/>
    <row r="5555" ht="12.75" customHeight="1" x14ac:dyDescent="0.2"/>
    <row r="5556" ht="12.75" customHeight="1" x14ac:dyDescent="0.2"/>
    <row r="5557" ht="12.75" customHeight="1" x14ac:dyDescent="0.2"/>
    <row r="5558" ht="12.75" customHeight="1" x14ac:dyDescent="0.2"/>
    <row r="5559" ht="12.75" customHeight="1" x14ac:dyDescent="0.2"/>
    <row r="5560" ht="12.75" customHeight="1" x14ac:dyDescent="0.2"/>
    <row r="5561" ht="12.75" customHeight="1" x14ac:dyDescent="0.2"/>
    <row r="5562" ht="12.75" customHeight="1" x14ac:dyDescent="0.2"/>
    <row r="5563" ht="12.75" customHeight="1" x14ac:dyDescent="0.2"/>
    <row r="5564" ht="12.75" customHeight="1" x14ac:dyDescent="0.2"/>
    <row r="5565" ht="12.75" customHeight="1" x14ac:dyDescent="0.2"/>
    <row r="5566" ht="12.75" customHeight="1" x14ac:dyDescent="0.2"/>
    <row r="5567" ht="12.75" customHeight="1" x14ac:dyDescent="0.2"/>
    <row r="5568" ht="12.75" customHeight="1" x14ac:dyDescent="0.2"/>
    <row r="5569" ht="12.75" customHeight="1" x14ac:dyDescent="0.2"/>
    <row r="5570" ht="12.75" customHeight="1" x14ac:dyDescent="0.2"/>
    <row r="5571" ht="12.75" customHeight="1" x14ac:dyDescent="0.2"/>
    <row r="5572" ht="12.75" customHeight="1" x14ac:dyDescent="0.2"/>
    <row r="5573" ht="12.75" customHeight="1" x14ac:dyDescent="0.2"/>
    <row r="5574" ht="12.75" customHeight="1" x14ac:dyDescent="0.2"/>
    <row r="5575" ht="12.75" customHeight="1" x14ac:dyDescent="0.2"/>
    <row r="5576" ht="12.75" customHeight="1" x14ac:dyDescent="0.2"/>
    <row r="5577" ht="12.75" customHeight="1" x14ac:dyDescent="0.2"/>
    <row r="5578" ht="12.75" customHeight="1" x14ac:dyDescent="0.2"/>
    <row r="5579" ht="12.75" customHeight="1" x14ac:dyDescent="0.2"/>
    <row r="5580" ht="12.75" customHeight="1" x14ac:dyDescent="0.2"/>
    <row r="5581" ht="12.75" customHeight="1" x14ac:dyDescent="0.2"/>
    <row r="5582" ht="12.75" customHeight="1" x14ac:dyDescent="0.2"/>
    <row r="5583" ht="12.75" customHeight="1" x14ac:dyDescent="0.2"/>
    <row r="5584" ht="12.75" customHeight="1" x14ac:dyDescent="0.2"/>
    <row r="5585" ht="12.75" customHeight="1" x14ac:dyDescent="0.2"/>
    <row r="5586" ht="12.75" customHeight="1" x14ac:dyDescent="0.2"/>
    <row r="5587" ht="12.75" customHeight="1" x14ac:dyDescent="0.2"/>
    <row r="5588" ht="12.75" customHeight="1" x14ac:dyDescent="0.2"/>
    <row r="5589" ht="12.75" customHeight="1" x14ac:dyDescent="0.2"/>
    <row r="5590" ht="12.75" customHeight="1" x14ac:dyDescent="0.2"/>
    <row r="5591" ht="12.75" customHeight="1" x14ac:dyDescent="0.2"/>
    <row r="5592" ht="12.75" customHeight="1" x14ac:dyDescent="0.2"/>
    <row r="5593" ht="12.75" customHeight="1" x14ac:dyDescent="0.2"/>
    <row r="5594" ht="12.75" customHeight="1" x14ac:dyDescent="0.2"/>
    <row r="5595" ht="12.75" customHeight="1" x14ac:dyDescent="0.2"/>
    <row r="5596" ht="12.75" customHeight="1" x14ac:dyDescent="0.2"/>
    <row r="5597" ht="12.75" customHeight="1" x14ac:dyDescent="0.2"/>
    <row r="5598" ht="12.75" customHeight="1" x14ac:dyDescent="0.2"/>
    <row r="5599" ht="12.75" customHeight="1" x14ac:dyDescent="0.2"/>
    <row r="5600" ht="12.75" customHeight="1" x14ac:dyDescent="0.2"/>
    <row r="5601" ht="12.75" customHeight="1" x14ac:dyDescent="0.2"/>
    <row r="5602" ht="12.75" customHeight="1" x14ac:dyDescent="0.2"/>
    <row r="5603" ht="12.75" customHeight="1" x14ac:dyDescent="0.2"/>
    <row r="5604" ht="12.75" customHeight="1" x14ac:dyDescent="0.2"/>
    <row r="5605" ht="12.75" customHeight="1" x14ac:dyDescent="0.2"/>
    <row r="5606" ht="12.75" customHeight="1" x14ac:dyDescent="0.2"/>
    <row r="5607" ht="12.75" customHeight="1" x14ac:dyDescent="0.2"/>
    <row r="5608" ht="12.75" customHeight="1" x14ac:dyDescent="0.2"/>
    <row r="5609" ht="12.75" customHeight="1" x14ac:dyDescent="0.2"/>
    <row r="5610" ht="12.75" customHeight="1" x14ac:dyDescent="0.2"/>
    <row r="5611" ht="12.75" customHeight="1" x14ac:dyDescent="0.2"/>
    <row r="5612" ht="12.75" customHeight="1" x14ac:dyDescent="0.2"/>
    <row r="5613" ht="12.75" customHeight="1" x14ac:dyDescent="0.2"/>
    <row r="5614" ht="12.75" customHeight="1" x14ac:dyDescent="0.2"/>
    <row r="5615" ht="12.75" customHeight="1" x14ac:dyDescent="0.2"/>
    <row r="5616" ht="12.75" customHeight="1" x14ac:dyDescent="0.2"/>
    <row r="5617" ht="12.75" customHeight="1" x14ac:dyDescent="0.2"/>
    <row r="5618" ht="12.75" customHeight="1" x14ac:dyDescent="0.2"/>
    <row r="5619" ht="12.75" customHeight="1" x14ac:dyDescent="0.2"/>
    <row r="5620" ht="12.75" customHeight="1" x14ac:dyDescent="0.2"/>
    <row r="5621" ht="12.75" customHeight="1" x14ac:dyDescent="0.2"/>
    <row r="5622" ht="12.75" customHeight="1" x14ac:dyDescent="0.2"/>
    <row r="5623" ht="12.75" customHeight="1" x14ac:dyDescent="0.2"/>
    <row r="5624" ht="12.75" customHeight="1" x14ac:dyDescent="0.2"/>
    <row r="5625" ht="12.75" customHeight="1" x14ac:dyDescent="0.2"/>
    <row r="5626" ht="12.75" customHeight="1" x14ac:dyDescent="0.2"/>
    <row r="5627" ht="12.75" customHeight="1" x14ac:dyDescent="0.2"/>
    <row r="5628" ht="12.75" customHeight="1" x14ac:dyDescent="0.2"/>
    <row r="5629" ht="12.75" customHeight="1" x14ac:dyDescent="0.2"/>
    <row r="5630" ht="12.75" customHeight="1" x14ac:dyDescent="0.2"/>
    <row r="5631" ht="12.75" customHeight="1" x14ac:dyDescent="0.2"/>
    <row r="5632" ht="12.75" customHeight="1" x14ac:dyDescent="0.2"/>
    <row r="5633" ht="12.75" customHeight="1" x14ac:dyDescent="0.2"/>
    <row r="5634" ht="12.75" customHeight="1" x14ac:dyDescent="0.2"/>
    <row r="5635" ht="12.75" customHeight="1" x14ac:dyDescent="0.2"/>
    <row r="5636" ht="12.75" customHeight="1" x14ac:dyDescent="0.2"/>
    <row r="5637" ht="12.75" customHeight="1" x14ac:dyDescent="0.2"/>
    <row r="5638" ht="12.75" customHeight="1" x14ac:dyDescent="0.2"/>
    <row r="5639" ht="12.75" customHeight="1" x14ac:dyDescent="0.2"/>
    <row r="5640" ht="12.75" customHeight="1" x14ac:dyDescent="0.2"/>
    <row r="5641" ht="12.75" customHeight="1" x14ac:dyDescent="0.2"/>
    <row r="5642" ht="12.75" customHeight="1" x14ac:dyDescent="0.2"/>
    <row r="5643" ht="12.75" customHeight="1" x14ac:dyDescent="0.2"/>
    <row r="5644" ht="12.75" customHeight="1" x14ac:dyDescent="0.2"/>
    <row r="5645" ht="12.75" customHeight="1" x14ac:dyDescent="0.2"/>
    <row r="5646" ht="12.75" customHeight="1" x14ac:dyDescent="0.2"/>
    <row r="5647" ht="12.75" customHeight="1" x14ac:dyDescent="0.2"/>
    <row r="5648" ht="12.75" customHeight="1" x14ac:dyDescent="0.2"/>
    <row r="5649" ht="12.75" customHeight="1" x14ac:dyDescent="0.2"/>
    <row r="5650" ht="12.75" customHeight="1" x14ac:dyDescent="0.2"/>
    <row r="5651" ht="12.75" customHeight="1" x14ac:dyDescent="0.2"/>
    <row r="5652" ht="12.75" customHeight="1" x14ac:dyDescent="0.2"/>
    <row r="5653" ht="12.75" customHeight="1" x14ac:dyDescent="0.2"/>
    <row r="5654" ht="12.75" customHeight="1" x14ac:dyDescent="0.2"/>
    <row r="5655" ht="12.75" customHeight="1" x14ac:dyDescent="0.2"/>
    <row r="5656" ht="12.75" customHeight="1" x14ac:dyDescent="0.2"/>
    <row r="5657" ht="12.75" customHeight="1" x14ac:dyDescent="0.2"/>
    <row r="5658" ht="12.75" customHeight="1" x14ac:dyDescent="0.2"/>
    <row r="5659" ht="12.75" customHeight="1" x14ac:dyDescent="0.2"/>
    <row r="5660" ht="12.75" customHeight="1" x14ac:dyDescent="0.2"/>
    <row r="5661" ht="12.75" customHeight="1" x14ac:dyDescent="0.2"/>
    <row r="5662" ht="12.75" customHeight="1" x14ac:dyDescent="0.2"/>
    <row r="5663" ht="12.75" customHeight="1" x14ac:dyDescent="0.2"/>
    <row r="5664" ht="12.75" customHeight="1" x14ac:dyDescent="0.2"/>
    <row r="5665" ht="12.75" customHeight="1" x14ac:dyDescent="0.2"/>
    <row r="5666" ht="12.75" customHeight="1" x14ac:dyDescent="0.2"/>
    <row r="5667" ht="12.75" customHeight="1" x14ac:dyDescent="0.2"/>
    <row r="5668" ht="12.75" customHeight="1" x14ac:dyDescent="0.2"/>
    <row r="5669" ht="12.75" customHeight="1" x14ac:dyDescent="0.2"/>
    <row r="5670" ht="12.75" customHeight="1" x14ac:dyDescent="0.2"/>
    <row r="5671" ht="12.75" customHeight="1" x14ac:dyDescent="0.2"/>
    <row r="5672" ht="12.75" customHeight="1" x14ac:dyDescent="0.2"/>
    <row r="5673" ht="12.75" customHeight="1" x14ac:dyDescent="0.2"/>
    <row r="5674" ht="12.75" customHeight="1" x14ac:dyDescent="0.2"/>
    <row r="5675" ht="12.75" customHeight="1" x14ac:dyDescent="0.2"/>
    <row r="5676" ht="12.75" customHeight="1" x14ac:dyDescent="0.2"/>
    <row r="5677" ht="12.75" customHeight="1" x14ac:dyDescent="0.2"/>
    <row r="5678" ht="12.75" customHeight="1" x14ac:dyDescent="0.2"/>
    <row r="5679" ht="12.75" customHeight="1" x14ac:dyDescent="0.2"/>
    <row r="5680" ht="12.75" customHeight="1" x14ac:dyDescent="0.2"/>
    <row r="5681" ht="12.75" customHeight="1" x14ac:dyDescent="0.2"/>
    <row r="5682" ht="12.75" customHeight="1" x14ac:dyDescent="0.2"/>
    <row r="5683" ht="12.75" customHeight="1" x14ac:dyDescent="0.2"/>
    <row r="5684" ht="12.75" customHeight="1" x14ac:dyDescent="0.2"/>
    <row r="5685" ht="12.75" customHeight="1" x14ac:dyDescent="0.2"/>
    <row r="5686" ht="12.75" customHeight="1" x14ac:dyDescent="0.2"/>
    <row r="5687" ht="12.75" customHeight="1" x14ac:dyDescent="0.2"/>
    <row r="5688" ht="12.75" customHeight="1" x14ac:dyDescent="0.2"/>
    <row r="5689" ht="12.75" customHeight="1" x14ac:dyDescent="0.2"/>
    <row r="5690" ht="12.75" customHeight="1" x14ac:dyDescent="0.2"/>
    <row r="5691" ht="12.75" customHeight="1" x14ac:dyDescent="0.2"/>
    <row r="5692" ht="12.75" customHeight="1" x14ac:dyDescent="0.2"/>
    <row r="5693" ht="12.75" customHeight="1" x14ac:dyDescent="0.2"/>
    <row r="5694" ht="12.75" customHeight="1" x14ac:dyDescent="0.2"/>
    <row r="5695" ht="12.75" customHeight="1" x14ac:dyDescent="0.2"/>
    <row r="5696" ht="12.75" customHeight="1" x14ac:dyDescent="0.2"/>
    <row r="5697" ht="12.75" customHeight="1" x14ac:dyDescent="0.2"/>
    <row r="5698" ht="12.75" customHeight="1" x14ac:dyDescent="0.2"/>
    <row r="5699" ht="12.75" customHeight="1" x14ac:dyDescent="0.2"/>
    <row r="5700" ht="12.75" customHeight="1" x14ac:dyDescent="0.2"/>
    <row r="5701" ht="12.75" customHeight="1" x14ac:dyDescent="0.2"/>
    <row r="5702" ht="12.75" customHeight="1" x14ac:dyDescent="0.2"/>
    <row r="5703" ht="12.75" customHeight="1" x14ac:dyDescent="0.2"/>
    <row r="5704" ht="12.75" customHeight="1" x14ac:dyDescent="0.2"/>
    <row r="5705" ht="12.75" customHeight="1" x14ac:dyDescent="0.2"/>
    <row r="5706" ht="12.75" customHeight="1" x14ac:dyDescent="0.2"/>
    <row r="5707" ht="12.75" customHeight="1" x14ac:dyDescent="0.2"/>
    <row r="5708" ht="12.75" customHeight="1" x14ac:dyDescent="0.2"/>
    <row r="5709" ht="12.75" customHeight="1" x14ac:dyDescent="0.2"/>
    <row r="5710" ht="12.75" customHeight="1" x14ac:dyDescent="0.2"/>
    <row r="5711" ht="12.75" customHeight="1" x14ac:dyDescent="0.2"/>
    <row r="5712" ht="12.75" customHeight="1" x14ac:dyDescent="0.2"/>
    <row r="5713" ht="12.75" customHeight="1" x14ac:dyDescent="0.2"/>
    <row r="5714" ht="12.75" customHeight="1" x14ac:dyDescent="0.2"/>
    <row r="5715" ht="12.75" customHeight="1" x14ac:dyDescent="0.2"/>
    <row r="5716" ht="12.75" customHeight="1" x14ac:dyDescent="0.2"/>
    <row r="5717" ht="12.75" customHeight="1" x14ac:dyDescent="0.2"/>
    <row r="5718" ht="12.75" customHeight="1" x14ac:dyDescent="0.2"/>
    <row r="5719" ht="12.75" customHeight="1" x14ac:dyDescent="0.2"/>
    <row r="5720" ht="12.75" customHeight="1" x14ac:dyDescent="0.2"/>
    <row r="5721" ht="12.75" customHeight="1" x14ac:dyDescent="0.2"/>
    <row r="5722" ht="12.75" customHeight="1" x14ac:dyDescent="0.2"/>
    <row r="5723" ht="12.75" customHeight="1" x14ac:dyDescent="0.2"/>
    <row r="5724" ht="12.75" customHeight="1" x14ac:dyDescent="0.2"/>
    <row r="5725" ht="12.75" customHeight="1" x14ac:dyDescent="0.2"/>
    <row r="5726" ht="12.75" customHeight="1" x14ac:dyDescent="0.2"/>
    <row r="5727" ht="12.75" customHeight="1" x14ac:dyDescent="0.2"/>
    <row r="5728" ht="12.75" customHeight="1" x14ac:dyDescent="0.2"/>
    <row r="5729" ht="12.75" customHeight="1" x14ac:dyDescent="0.2"/>
    <row r="5730" ht="12.75" customHeight="1" x14ac:dyDescent="0.2"/>
    <row r="5731" ht="12.75" customHeight="1" x14ac:dyDescent="0.2"/>
    <row r="5732" ht="12.75" customHeight="1" x14ac:dyDescent="0.2"/>
    <row r="5733" ht="12.75" customHeight="1" x14ac:dyDescent="0.2"/>
    <row r="5734" ht="12.75" customHeight="1" x14ac:dyDescent="0.2"/>
    <row r="5735" ht="12.75" customHeight="1" x14ac:dyDescent="0.2"/>
    <row r="5736" ht="12.75" customHeight="1" x14ac:dyDescent="0.2"/>
    <row r="5737" ht="12.75" customHeight="1" x14ac:dyDescent="0.2"/>
    <row r="5738" ht="12.75" customHeight="1" x14ac:dyDescent="0.2"/>
    <row r="5739" ht="12.75" customHeight="1" x14ac:dyDescent="0.2"/>
    <row r="5740" ht="12.75" customHeight="1" x14ac:dyDescent="0.2"/>
    <row r="5741" ht="12.75" customHeight="1" x14ac:dyDescent="0.2"/>
    <row r="5742" ht="12.75" customHeight="1" x14ac:dyDescent="0.2"/>
    <row r="5743" ht="12.75" customHeight="1" x14ac:dyDescent="0.2"/>
    <row r="5744" ht="12.75" customHeight="1" x14ac:dyDescent="0.2"/>
    <row r="5745" ht="12.75" customHeight="1" x14ac:dyDescent="0.2"/>
    <row r="5746" ht="12.75" customHeight="1" x14ac:dyDescent="0.2"/>
    <row r="5747" ht="12.75" customHeight="1" x14ac:dyDescent="0.2"/>
    <row r="5748" ht="12.75" customHeight="1" x14ac:dyDescent="0.2"/>
    <row r="5749" ht="12.75" customHeight="1" x14ac:dyDescent="0.2"/>
    <row r="5750" ht="12.75" customHeight="1" x14ac:dyDescent="0.2"/>
    <row r="5751" ht="12.75" customHeight="1" x14ac:dyDescent="0.2"/>
    <row r="5752" ht="12.75" customHeight="1" x14ac:dyDescent="0.2"/>
    <row r="5753" ht="12.75" customHeight="1" x14ac:dyDescent="0.2"/>
    <row r="5754" ht="12.75" customHeight="1" x14ac:dyDescent="0.2"/>
    <row r="5755" ht="12.75" customHeight="1" x14ac:dyDescent="0.2"/>
    <row r="5756" ht="12.75" customHeight="1" x14ac:dyDescent="0.2"/>
    <row r="5757" ht="12.75" customHeight="1" x14ac:dyDescent="0.2"/>
    <row r="5758" ht="12.75" customHeight="1" x14ac:dyDescent="0.2"/>
    <row r="5759" ht="12.75" customHeight="1" x14ac:dyDescent="0.2"/>
    <row r="5760" ht="12.75" customHeight="1" x14ac:dyDescent="0.2"/>
    <row r="5761" ht="12.75" customHeight="1" x14ac:dyDescent="0.2"/>
    <row r="5762" ht="12.75" customHeight="1" x14ac:dyDescent="0.2"/>
    <row r="5763" ht="12.75" customHeight="1" x14ac:dyDescent="0.2"/>
    <row r="5764" ht="12.75" customHeight="1" x14ac:dyDescent="0.2"/>
    <row r="5765" ht="12.75" customHeight="1" x14ac:dyDescent="0.2"/>
    <row r="5766" ht="12.75" customHeight="1" x14ac:dyDescent="0.2"/>
    <row r="5767" ht="12.75" customHeight="1" x14ac:dyDescent="0.2"/>
    <row r="5768" ht="12.75" customHeight="1" x14ac:dyDescent="0.2"/>
    <row r="5769" ht="12.75" customHeight="1" x14ac:dyDescent="0.2"/>
    <row r="5770" ht="12.75" customHeight="1" x14ac:dyDescent="0.2"/>
    <row r="5771" ht="12.75" customHeight="1" x14ac:dyDescent="0.2"/>
    <row r="5772" ht="12.75" customHeight="1" x14ac:dyDescent="0.2"/>
    <row r="5773" ht="12.75" customHeight="1" x14ac:dyDescent="0.2"/>
    <row r="5774" ht="12.75" customHeight="1" x14ac:dyDescent="0.2"/>
    <row r="5775" ht="12.75" customHeight="1" x14ac:dyDescent="0.2"/>
    <row r="5776" ht="12.75" customHeight="1" x14ac:dyDescent="0.2"/>
    <row r="5777" ht="12.75" customHeight="1" x14ac:dyDescent="0.2"/>
    <row r="5778" ht="12.75" customHeight="1" x14ac:dyDescent="0.2"/>
    <row r="5779" ht="12.75" customHeight="1" x14ac:dyDescent="0.2"/>
    <row r="5780" ht="12.75" customHeight="1" x14ac:dyDescent="0.2"/>
    <row r="5781" ht="12.75" customHeight="1" x14ac:dyDescent="0.2"/>
    <row r="5782" ht="12.75" customHeight="1" x14ac:dyDescent="0.2"/>
    <row r="5783" ht="12.75" customHeight="1" x14ac:dyDescent="0.2"/>
    <row r="5784" ht="12.75" customHeight="1" x14ac:dyDescent="0.2"/>
    <row r="5785" ht="12.75" customHeight="1" x14ac:dyDescent="0.2"/>
    <row r="5786" ht="12.75" customHeight="1" x14ac:dyDescent="0.2"/>
    <row r="5787" ht="12.75" customHeight="1" x14ac:dyDescent="0.2"/>
    <row r="5788" ht="12.75" customHeight="1" x14ac:dyDescent="0.2"/>
    <row r="5789" ht="12.75" customHeight="1" x14ac:dyDescent="0.2"/>
    <row r="5790" ht="12.75" customHeight="1" x14ac:dyDescent="0.2"/>
    <row r="5791" ht="12.75" customHeight="1" x14ac:dyDescent="0.2"/>
    <row r="5792" ht="12.75" customHeight="1" x14ac:dyDescent="0.2"/>
    <row r="5793" ht="12.75" customHeight="1" x14ac:dyDescent="0.2"/>
    <row r="5794" ht="12.75" customHeight="1" x14ac:dyDescent="0.2"/>
    <row r="5795" ht="12.75" customHeight="1" x14ac:dyDescent="0.2"/>
    <row r="5796" ht="12.75" customHeight="1" x14ac:dyDescent="0.2"/>
    <row r="5797" ht="12.75" customHeight="1" x14ac:dyDescent="0.2"/>
    <row r="5798" ht="12.75" customHeight="1" x14ac:dyDescent="0.2"/>
    <row r="5799" ht="12.75" customHeight="1" x14ac:dyDescent="0.2"/>
    <row r="5800" ht="12.75" customHeight="1" x14ac:dyDescent="0.2"/>
    <row r="5801" ht="12.75" customHeight="1" x14ac:dyDescent="0.2"/>
    <row r="5802" ht="12.75" customHeight="1" x14ac:dyDescent="0.2"/>
    <row r="5803" ht="12.75" customHeight="1" x14ac:dyDescent="0.2"/>
    <row r="5804" ht="12.75" customHeight="1" x14ac:dyDescent="0.2"/>
    <row r="5805" ht="12.75" customHeight="1" x14ac:dyDescent="0.2"/>
    <row r="5806" ht="12.75" customHeight="1" x14ac:dyDescent="0.2"/>
    <row r="5807" ht="12.75" customHeight="1" x14ac:dyDescent="0.2"/>
    <row r="5808" ht="12.75" customHeight="1" x14ac:dyDescent="0.2"/>
    <row r="5809" ht="12.75" customHeight="1" x14ac:dyDescent="0.2"/>
    <row r="5810" ht="12.75" customHeight="1" x14ac:dyDescent="0.2"/>
    <row r="5811" ht="12.75" customHeight="1" x14ac:dyDescent="0.2"/>
    <row r="5812" ht="12.75" customHeight="1" x14ac:dyDescent="0.2"/>
    <row r="5813" ht="12.75" customHeight="1" x14ac:dyDescent="0.2"/>
    <row r="5814" ht="12.75" customHeight="1" x14ac:dyDescent="0.2"/>
    <row r="5815" ht="12.75" customHeight="1" x14ac:dyDescent="0.2"/>
    <row r="5816" ht="12.75" customHeight="1" x14ac:dyDescent="0.2"/>
    <row r="5817" ht="12.75" customHeight="1" x14ac:dyDescent="0.2"/>
    <row r="5818" ht="12.75" customHeight="1" x14ac:dyDescent="0.2"/>
    <row r="5819" ht="12.75" customHeight="1" x14ac:dyDescent="0.2"/>
    <row r="5820" ht="12.75" customHeight="1" x14ac:dyDescent="0.2"/>
    <row r="5821" ht="12.75" customHeight="1" x14ac:dyDescent="0.2"/>
    <row r="5822" ht="12.75" customHeight="1" x14ac:dyDescent="0.2"/>
    <row r="5823" ht="12.75" customHeight="1" x14ac:dyDescent="0.2"/>
    <row r="5824" ht="12.75" customHeight="1" x14ac:dyDescent="0.2"/>
    <row r="5825" ht="12.75" customHeight="1" x14ac:dyDescent="0.2"/>
    <row r="5826" ht="12.75" customHeight="1" x14ac:dyDescent="0.2"/>
    <row r="5827" ht="12.75" customHeight="1" x14ac:dyDescent="0.2"/>
    <row r="5828" ht="12.75" customHeight="1" x14ac:dyDescent="0.2"/>
    <row r="5829" ht="12.75" customHeight="1" x14ac:dyDescent="0.2"/>
    <row r="5830" ht="12.75" customHeight="1" x14ac:dyDescent="0.2"/>
    <row r="5831" ht="12.75" customHeight="1" x14ac:dyDescent="0.2"/>
    <row r="5832" ht="12.75" customHeight="1" x14ac:dyDescent="0.2"/>
    <row r="5833" ht="12.75" customHeight="1" x14ac:dyDescent="0.2"/>
    <row r="5834" ht="12.75" customHeight="1" x14ac:dyDescent="0.2"/>
    <row r="5835" ht="12.75" customHeight="1" x14ac:dyDescent="0.2"/>
    <row r="5836" ht="12.75" customHeight="1" x14ac:dyDescent="0.2"/>
    <row r="5837" ht="12.75" customHeight="1" x14ac:dyDescent="0.2"/>
    <row r="5838" ht="12.75" customHeight="1" x14ac:dyDescent="0.2"/>
    <row r="5839" ht="12.75" customHeight="1" x14ac:dyDescent="0.2"/>
    <row r="5840" ht="12.75" customHeight="1" x14ac:dyDescent="0.2"/>
    <row r="5841" ht="12.75" customHeight="1" x14ac:dyDescent="0.2"/>
    <row r="5842" ht="12.75" customHeight="1" x14ac:dyDescent="0.2"/>
    <row r="5843" ht="12.75" customHeight="1" x14ac:dyDescent="0.2"/>
    <row r="5844" ht="12.75" customHeight="1" x14ac:dyDescent="0.2"/>
    <row r="5845" ht="12.75" customHeight="1" x14ac:dyDescent="0.2"/>
    <row r="5846" ht="12.75" customHeight="1" x14ac:dyDescent="0.2"/>
    <row r="5847" ht="12.75" customHeight="1" x14ac:dyDescent="0.2"/>
    <row r="5848" ht="12.75" customHeight="1" x14ac:dyDescent="0.2"/>
    <row r="5849" ht="12.75" customHeight="1" x14ac:dyDescent="0.2"/>
    <row r="5850" ht="12.75" customHeight="1" x14ac:dyDescent="0.2"/>
    <row r="5851" ht="12.75" customHeight="1" x14ac:dyDescent="0.2"/>
    <row r="5852" ht="12.75" customHeight="1" x14ac:dyDescent="0.2"/>
    <row r="5853" ht="12.75" customHeight="1" x14ac:dyDescent="0.2"/>
    <row r="5854" ht="12.75" customHeight="1" x14ac:dyDescent="0.2"/>
    <row r="5855" ht="12.75" customHeight="1" x14ac:dyDescent="0.2"/>
    <row r="5856" ht="12.75" customHeight="1" x14ac:dyDescent="0.2"/>
    <row r="5857" ht="12.75" customHeight="1" x14ac:dyDescent="0.2"/>
    <row r="5858" ht="12.75" customHeight="1" x14ac:dyDescent="0.2"/>
    <row r="5859" ht="12.75" customHeight="1" x14ac:dyDescent="0.2"/>
    <row r="5860" ht="12.75" customHeight="1" x14ac:dyDescent="0.2"/>
    <row r="5861" ht="12.75" customHeight="1" x14ac:dyDescent="0.2"/>
    <row r="5862" ht="12.75" customHeight="1" x14ac:dyDescent="0.2"/>
    <row r="5863" ht="12.75" customHeight="1" x14ac:dyDescent="0.2"/>
    <row r="5864" ht="12.75" customHeight="1" x14ac:dyDescent="0.2"/>
    <row r="5865" ht="12.75" customHeight="1" x14ac:dyDescent="0.2"/>
    <row r="5866" ht="12.75" customHeight="1" x14ac:dyDescent="0.2"/>
    <row r="5867" ht="12.75" customHeight="1" x14ac:dyDescent="0.2"/>
    <row r="5868" ht="12.75" customHeight="1" x14ac:dyDescent="0.2"/>
    <row r="5869" ht="12.75" customHeight="1" x14ac:dyDescent="0.2"/>
    <row r="5870" ht="12.75" customHeight="1" x14ac:dyDescent="0.2"/>
    <row r="5871" ht="12.75" customHeight="1" x14ac:dyDescent="0.2"/>
    <row r="5872" ht="12.75" customHeight="1" x14ac:dyDescent="0.2"/>
    <row r="5873" ht="12.75" customHeight="1" x14ac:dyDescent="0.2"/>
    <row r="5874" ht="12.75" customHeight="1" x14ac:dyDescent="0.2"/>
    <row r="5875" ht="12.75" customHeight="1" x14ac:dyDescent="0.2"/>
    <row r="5876" ht="12.75" customHeight="1" x14ac:dyDescent="0.2"/>
    <row r="5877" ht="12.75" customHeight="1" x14ac:dyDescent="0.2"/>
    <row r="5878" ht="12.75" customHeight="1" x14ac:dyDescent="0.2"/>
    <row r="5879" ht="12.75" customHeight="1" x14ac:dyDescent="0.2"/>
    <row r="5880" ht="12.75" customHeight="1" x14ac:dyDescent="0.2"/>
    <row r="5881" ht="12.75" customHeight="1" x14ac:dyDescent="0.2"/>
    <row r="5882" ht="12.75" customHeight="1" x14ac:dyDescent="0.2"/>
    <row r="5883" ht="12.75" customHeight="1" x14ac:dyDescent="0.2"/>
    <row r="5884" ht="12.75" customHeight="1" x14ac:dyDescent="0.2"/>
    <row r="5885" ht="12.75" customHeight="1" x14ac:dyDescent="0.2"/>
    <row r="5886" ht="12.75" customHeight="1" x14ac:dyDescent="0.2"/>
    <row r="5887" ht="12.75" customHeight="1" x14ac:dyDescent="0.2"/>
    <row r="5888" ht="12.75" customHeight="1" x14ac:dyDescent="0.2"/>
    <row r="5889" ht="12.75" customHeight="1" x14ac:dyDescent="0.2"/>
    <row r="5890" ht="12.75" customHeight="1" x14ac:dyDescent="0.2"/>
    <row r="5891" ht="12.75" customHeight="1" x14ac:dyDescent="0.2"/>
    <row r="5892" ht="12.75" customHeight="1" x14ac:dyDescent="0.2"/>
    <row r="5893" ht="12.75" customHeight="1" x14ac:dyDescent="0.2"/>
    <row r="5894" ht="12.75" customHeight="1" x14ac:dyDescent="0.2"/>
    <row r="5895" ht="12.75" customHeight="1" x14ac:dyDescent="0.2"/>
    <row r="5896" ht="12.75" customHeight="1" x14ac:dyDescent="0.2"/>
    <row r="5897" ht="12.75" customHeight="1" x14ac:dyDescent="0.2"/>
    <row r="5898" ht="12.75" customHeight="1" x14ac:dyDescent="0.2"/>
    <row r="5899" ht="12.75" customHeight="1" x14ac:dyDescent="0.2"/>
    <row r="5900" ht="12.75" customHeight="1" x14ac:dyDescent="0.2"/>
    <row r="5901" ht="12.75" customHeight="1" x14ac:dyDescent="0.2"/>
    <row r="5902" ht="12.75" customHeight="1" x14ac:dyDescent="0.2"/>
    <row r="5903" ht="12.75" customHeight="1" x14ac:dyDescent="0.2"/>
    <row r="5904" ht="12.75" customHeight="1" x14ac:dyDescent="0.2"/>
    <row r="5905" ht="12.75" customHeight="1" x14ac:dyDescent="0.2"/>
    <row r="5906" ht="12.75" customHeight="1" x14ac:dyDescent="0.2"/>
    <row r="5907" ht="12.75" customHeight="1" x14ac:dyDescent="0.2"/>
    <row r="5908" ht="12.75" customHeight="1" x14ac:dyDescent="0.2"/>
    <row r="5909" ht="12.75" customHeight="1" x14ac:dyDescent="0.2"/>
    <row r="5910" ht="12.75" customHeight="1" x14ac:dyDescent="0.2"/>
    <row r="5911" ht="12.75" customHeight="1" x14ac:dyDescent="0.2"/>
    <row r="5912" ht="12.75" customHeight="1" x14ac:dyDescent="0.2"/>
    <row r="5913" ht="12.75" customHeight="1" x14ac:dyDescent="0.2"/>
    <row r="5914" ht="12.75" customHeight="1" x14ac:dyDescent="0.2"/>
    <row r="5915" ht="12.75" customHeight="1" x14ac:dyDescent="0.2"/>
    <row r="5916" ht="12.75" customHeight="1" x14ac:dyDescent="0.2"/>
    <row r="5917" ht="12.75" customHeight="1" x14ac:dyDescent="0.2"/>
    <row r="5918" ht="12.75" customHeight="1" x14ac:dyDescent="0.2"/>
    <row r="5919" ht="12.75" customHeight="1" x14ac:dyDescent="0.2"/>
    <row r="5920" ht="12.75" customHeight="1" x14ac:dyDescent="0.2"/>
    <row r="5921" ht="12.75" customHeight="1" x14ac:dyDescent="0.2"/>
    <row r="5922" ht="12.75" customHeight="1" x14ac:dyDescent="0.2"/>
    <row r="5923" ht="12.75" customHeight="1" x14ac:dyDescent="0.2"/>
    <row r="5924" ht="12.75" customHeight="1" x14ac:dyDescent="0.2"/>
    <row r="5925" ht="12.75" customHeight="1" x14ac:dyDescent="0.2"/>
    <row r="5926" ht="12.75" customHeight="1" x14ac:dyDescent="0.2"/>
    <row r="5927" ht="12.75" customHeight="1" x14ac:dyDescent="0.2"/>
    <row r="5928" ht="12.75" customHeight="1" x14ac:dyDescent="0.2"/>
    <row r="5929" ht="12.75" customHeight="1" x14ac:dyDescent="0.2"/>
    <row r="5930" ht="12.75" customHeight="1" x14ac:dyDescent="0.2"/>
    <row r="5931" ht="12.75" customHeight="1" x14ac:dyDescent="0.2"/>
    <row r="5932" ht="12.75" customHeight="1" x14ac:dyDescent="0.2"/>
    <row r="5933" ht="12.75" customHeight="1" x14ac:dyDescent="0.2"/>
    <row r="5934" ht="12.75" customHeight="1" x14ac:dyDescent="0.2"/>
    <row r="5935" ht="12.75" customHeight="1" x14ac:dyDescent="0.2"/>
    <row r="5936" ht="12.75" customHeight="1" x14ac:dyDescent="0.2"/>
    <row r="5937" ht="12.75" customHeight="1" x14ac:dyDescent="0.2"/>
    <row r="5938" ht="12.75" customHeight="1" x14ac:dyDescent="0.2"/>
    <row r="5939" ht="12.75" customHeight="1" x14ac:dyDescent="0.2"/>
    <row r="5940" ht="12.75" customHeight="1" x14ac:dyDescent="0.2"/>
    <row r="5941" ht="12.75" customHeight="1" x14ac:dyDescent="0.2"/>
    <row r="5942" ht="12.75" customHeight="1" x14ac:dyDescent="0.2"/>
    <row r="5943" ht="12.75" customHeight="1" x14ac:dyDescent="0.2"/>
    <row r="5944" ht="12.75" customHeight="1" x14ac:dyDescent="0.2"/>
    <row r="5945" ht="12.75" customHeight="1" x14ac:dyDescent="0.2"/>
    <row r="5946" ht="12.75" customHeight="1" x14ac:dyDescent="0.2"/>
    <row r="5947" ht="12.75" customHeight="1" x14ac:dyDescent="0.2"/>
    <row r="5948" ht="12.75" customHeight="1" x14ac:dyDescent="0.2"/>
    <row r="5949" ht="12.75" customHeight="1" x14ac:dyDescent="0.2"/>
    <row r="5950" ht="12.75" customHeight="1" x14ac:dyDescent="0.2"/>
    <row r="5951" ht="12.75" customHeight="1" x14ac:dyDescent="0.2"/>
    <row r="5952" ht="12.75" customHeight="1" x14ac:dyDescent="0.2"/>
    <row r="5953" ht="12.75" customHeight="1" x14ac:dyDescent="0.2"/>
    <row r="5954" ht="12.75" customHeight="1" x14ac:dyDescent="0.2"/>
    <row r="5955" ht="12.75" customHeight="1" x14ac:dyDescent="0.2"/>
    <row r="5956" ht="12.75" customHeight="1" x14ac:dyDescent="0.2"/>
    <row r="5957" ht="12.75" customHeight="1" x14ac:dyDescent="0.2"/>
    <row r="5958" ht="12.75" customHeight="1" x14ac:dyDescent="0.2"/>
    <row r="5959" ht="12.75" customHeight="1" x14ac:dyDescent="0.2"/>
    <row r="5960" ht="12.75" customHeight="1" x14ac:dyDescent="0.2"/>
    <row r="5961" ht="12.75" customHeight="1" x14ac:dyDescent="0.2"/>
    <row r="5962" ht="12.75" customHeight="1" x14ac:dyDescent="0.2"/>
    <row r="5963" ht="12.75" customHeight="1" x14ac:dyDescent="0.2"/>
    <row r="5964" ht="12.75" customHeight="1" x14ac:dyDescent="0.2"/>
    <row r="5965" ht="12.75" customHeight="1" x14ac:dyDescent="0.2"/>
    <row r="5966" ht="12.75" customHeight="1" x14ac:dyDescent="0.2"/>
    <row r="5967" ht="12.75" customHeight="1" x14ac:dyDescent="0.2"/>
    <row r="5968" ht="12.75" customHeight="1" x14ac:dyDescent="0.2"/>
    <row r="5969" ht="12.75" customHeight="1" x14ac:dyDescent="0.2"/>
    <row r="5970" ht="12.75" customHeight="1" x14ac:dyDescent="0.2"/>
    <row r="5971" ht="12.75" customHeight="1" x14ac:dyDescent="0.2"/>
    <row r="5972" ht="12.75" customHeight="1" x14ac:dyDescent="0.2"/>
    <row r="5973" ht="12.75" customHeight="1" x14ac:dyDescent="0.2"/>
    <row r="5974" ht="12.75" customHeight="1" x14ac:dyDescent="0.2"/>
    <row r="5975" ht="12.75" customHeight="1" x14ac:dyDescent="0.2"/>
    <row r="5976" ht="12.75" customHeight="1" x14ac:dyDescent="0.2"/>
    <row r="5977" ht="12.75" customHeight="1" x14ac:dyDescent="0.2"/>
    <row r="5978" ht="12.75" customHeight="1" x14ac:dyDescent="0.2"/>
    <row r="5979" ht="12.75" customHeight="1" x14ac:dyDescent="0.2"/>
    <row r="5980" ht="12.75" customHeight="1" x14ac:dyDescent="0.2"/>
    <row r="5981" ht="12.75" customHeight="1" x14ac:dyDescent="0.2"/>
    <row r="5982" ht="12.75" customHeight="1" x14ac:dyDescent="0.2"/>
    <row r="5983" ht="12.75" customHeight="1" x14ac:dyDescent="0.2"/>
    <row r="5984" ht="12.75" customHeight="1" x14ac:dyDescent="0.2"/>
    <row r="5985" ht="12.75" customHeight="1" x14ac:dyDescent="0.2"/>
    <row r="5986" ht="12.75" customHeight="1" x14ac:dyDescent="0.2"/>
    <row r="5987" ht="12.75" customHeight="1" x14ac:dyDescent="0.2"/>
    <row r="5988" ht="12.75" customHeight="1" x14ac:dyDescent="0.2"/>
    <row r="5989" ht="12.75" customHeight="1" x14ac:dyDescent="0.2"/>
    <row r="5990" ht="12.75" customHeight="1" x14ac:dyDescent="0.2"/>
    <row r="5991" ht="12.75" customHeight="1" x14ac:dyDescent="0.2"/>
    <row r="5992" ht="12.75" customHeight="1" x14ac:dyDescent="0.2"/>
    <row r="5993" ht="12.75" customHeight="1" x14ac:dyDescent="0.2"/>
    <row r="5994" ht="12.75" customHeight="1" x14ac:dyDescent="0.2"/>
    <row r="5995" ht="12.75" customHeight="1" x14ac:dyDescent="0.2"/>
    <row r="5996" ht="12.75" customHeight="1" x14ac:dyDescent="0.2"/>
    <row r="5997" ht="12.75" customHeight="1" x14ac:dyDescent="0.2"/>
    <row r="5998" ht="12.75" customHeight="1" x14ac:dyDescent="0.2"/>
    <row r="5999" ht="12.75" customHeight="1" x14ac:dyDescent="0.2"/>
    <row r="6000" ht="12.75" customHeight="1" x14ac:dyDescent="0.2"/>
    <row r="6001" ht="12.75" customHeight="1" x14ac:dyDescent="0.2"/>
    <row r="6002" ht="12.75" customHeight="1" x14ac:dyDescent="0.2"/>
    <row r="6003" ht="12.75" customHeight="1" x14ac:dyDescent="0.2"/>
    <row r="6004" ht="12.75" customHeight="1" x14ac:dyDescent="0.2"/>
    <row r="6005" ht="12.75" customHeight="1" x14ac:dyDescent="0.2"/>
    <row r="6006" ht="12.75" customHeight="1" x14ac:dyDescent="0.2"/>
    <row r="6007" ht="12.75" customHeight="1" x14ac:dyDescent="0.2"/>
    <row r="6008" ht="12.75" customHeight="1" x14ac:dyDescent="0.2"/>
    <row r="6009" ht="12.75" customHeight="1" x14ac:dyDescent="0.2"/>
    <row r="6010" ht="12.75" customHeight="1" x14ac:dyDescent="0.2"/>
    <row r="6011" ht="12.75" customHeight="1" x14ac:dyDescent="0.2"/>
    <row r="6012" ht="12.75" customHeight="1" x14ac:dyDescent="0.2"/>
    <row r="6013" ht="12.75" customHeight="1" x14ac:dyDescent="0.2"/>
    <row r="6014" ht="12.75" customHeight="1" x14ac:dyDescent="0.2"/>
    <row r="6015" ht="12.75" customHeight="1" x14ac:dyDescent="0.2"/>
    <row r="6016" ht="12.75" customHeight="1" x14ac:dyDescent="0.2"/>
    <row r="6017" ht="12.75" customHeight="1" x14ac:dyDescent="0.2"/>
    <row r="6018" ht="12.75" customHeight="1" x14ac:dyDescent="0.2"/>
    <row r="6019" ht="12.75" customHeight="1" x14ac:dyDescent="0.2"/>
    <row r="6020" ht="12.75" customHeight="1" x14ac:dyDescent="0.2"/>
    <row r="6021" ht="12.75" customHeight="1" x14ac:dyDescent="0.2"/>
    <row r="6022" ht="12.75" customHeight="1" x14ac:dyDescent="0.2"/>
    <row r="6023" ht="12.75" customHeight="1" x14ac:dyDescent="0.2"/>
    <row r="6024" ht="12.75" customHeight="1" x14ac:dyDescent="0.2"/>
    <row r="6025" ht="12.75" customHeight="1" x14ac:dyDescent="0.2"/>
    <row r="6026" ht="12.75" customHeight="1" x14ac:dyDescent="0.2"/>
    <row r="6027" ht="12.75" customHeight="1" x14ac:dyDescent="0.2"/>
    <row r="6028" ht="12.75" customHeight="1" x14ac:dyDescent="0.2"/>
    <row r="6029" ht="12.75" customHeight="1" x14ac:dyDescent="0.2"/>
    <row r="6030" ht="12.75" customHeight="1" x14ac:dyDescent="0.2"/>
    <row r="6031" ht="12.75" customHeight="1" x14ac:dyDescent="0.2"/>
    <row r="6032" ht="12.75" customHeight="1" x14ac:dyDescent="0.2"/>
    <row r="6033" ht="12.75" customHeight="1" x14ac:dyDescent="0.2"/>
    <row r="6034" ht="12.75" customHeight="1" x14ac:dyDescent="0.2"/>
    <row r="6035" ht="12.75" customHeight="1" x14ac:dyDescent="0.2"/>
    <row r="6036" ht="12.75" customHeight="1" x14ac:dyDescent="0.2"/>
    <row r="6037" ht="12.75" customHeight="1" x14ac:dyDescent="0.2"/>
    <row r="6038" ht="12.75" customHeight="1" x14ac:dyDescent="0.2"/>
    <row r="6039" ht="12.75" customHeight="1" x14ac:dyDescent="0.2"/>
    <row r="6040" ht="12.75" customHeight="1" x14ac:dyDescent="0.2"/>
    <row r="6041" ht="12.75" customHeight="1" x14ac:dyDescent="0.2"/>
    <row r="6042" ht="12.75" customHeight="1" x14ac:dyDescent="0.2"/>
    <row r="6043" ht="12.75" customHeight="1" x14ac:dyDescent="0.2"/>
    <row r="6044" ht="12.75" customHeight="1" x14ac:dyDescent="0.2"/>
    <row r="6045" ht="12.75" customHeight="1" x14ac:dyDescent="0.2"/>
    <row r="6046" ht="12.75" customHeight="1" x14ac:dyDescent="0.2"/>
    <row r="6047" ht="12.75" customHeight="1" x14ac:dyDescent="0.2"/>
    <row r="6048" ht="12.75" customHeight="1" x14ac:dyDescent="0.2"/>
    <row r="6049" ht="12.75" customHeight="1" x14ac:dyDescent="0.2"/>
    <row r="6050" ht="12.75" customHeight="1" x14ac:dyDescent="0.2"/>
    <row r="6051" ht="12.75" customHeight="1" x14ac:dyDescent="0.2"/>
    <row r="6052" ht="12.75" customHeight="1" x14ac:dyDescent="0.2"/>
    <row r="6053" ht="12.75" customHeight="1" x14ac:dyDescent="0.2"/>
    <row r="6054" ht="12.75" customHeight="1" x14ac:dyDescent="0.2"/>
    <row r="6055" ht="12.75" customHeight="1" x14ac:dyDescent="0.2"/>
    <row r="6056" ht="12.75" customHeight="1" x14ac:dyDescent="0.2"/>
    <row r="6057" ht="12.75" customHeight="1" x14ac:dyDescent="0.2"/>
    <row r="6058" ht="12.75" customHeight="1" x14ac:dyDescent="0.2"/>
    <row r="6059" ht="12.75" customHeight="1" x14ac:dyDescent="0.2"/>
    <row r="6060" ht="12.75" customHeight="1" x14ac:dyDescent="0.2"/>
    <row r="6061" ht="12.75" customHeight="1" x14ac:dyDescent="0.2"/>
    <row r="6062" ht="12.75" customHeight="1" x14ac:dyDescent="0.2"/>
    <row r="6063" ht="12.75" customHeight="1" x14ac:dyDescent="0.2"/>
    <row r="6064" ht="12.75" customHeight="1" x14ac:dyDescent="0.2"/>
    <row r="6065" ht="12.75" customHeight="1" x14ac:dyDescent="0.2"/>
    <row r="6066" ht="12.75" customHeight="1" x14ac:dyDescent="0.2"/>
    <row r="6067" ht="12.75" customHeight="1" x14ac:dyDescent="0.2"/>
    <row r="6068" ht="12.75" customHeight="1" x14ac:dyDescent="0.2"/>
    <row r="6069" ht="12.75" customHeight="1" x14ac:dyDescent="0.2"/>
    <row r="6070" ht="12.75" customHeight="1" x14ac:dyDescent="0.2"/>
    <row r="6071" ht="12.75" customHeight="1" x14ac:dyDescent="0.2"/>
    <row r="6072" ht="12.75" customHeight="1" x14ac:dyDescent="0.2"/>
    <row r="6073" ht="12.75" customHeight="1" x14ac:dyDescent="0.2"/>
    <row r="6074" ht="12.75" customHeight="1" x14ac:dyDescent="0.2"/>
    <row r="6075" ht="12.75" customHeight="1" x14ac:dyDescent="0.2"/>
    <row r="6076" ht="12.75" customHeight="1" x14ac:dyDescent="0.2"/>
    <row r="6077" ht="12.75" customHeight="1" x14ac:dyDescent="0.2"/>
    <row r="6078" ht="12.75" customHeight="1" x14ac:dyDescent="0.2"/>
    <row r="6079" ht="12.75" customHeight="1" x14ac:dyDescent="0.2"/>
    <row r="6080" ht="12.75" customHeight="1" x14ac:dyDescent="0.2"/>
    <row r="6081" ht="12.75" customHeight="1" x14ac:dyDescent="0.2"/>
    <row r="6082" ht="12.75" customHeight="1" x14ac:dyDescent="0.2"/>
    <row r="6083" ht="12.75" customHeight="1" x14ac:dyDescent="0.2"/>
    <row r="6084" ht="12.75" customHeight="1" x14ac:dyDescent="0.2"/>
    <row r="6085" ht="12.75" customHeight="1" x14ac:dyDescent="0.2"/>
    <row r="6086" ht="12.75" customHeight="1" x14ac:dyDescent="0.2"/>
    <row r="6087" ht="12.75" customHeight="1" x14ac:dyDescent="0.2"/>
    <row r="6088" ht="12.75" customHeight="1" x14ac:dyDescent="0.2"/>
    <row r="6089" ht="12.75" customHeight="1" x14ac:dyDescent="0.2"/>
    <row r="6090" ht="12.75" customHeight="1" x14ac:dyDescent="0.2"/>
    <row r="6091" ht="12.75" customHeight="1" x14ac:dyDescent="0.2"/>
    <row r="6092" ht="12.75" customHeight="1" x14ac:dyDescent="0.2"/>
    <row r="6093" ht="12.75" customHeight="1" x14ac:dyDescent="0.2"/>
    <row r="6094" ht="12.75" customHeight="1" x14ac:dyDescent="0.2"/>
    <row r="6095" ht="12.75" customHeight="1" x14ac:dyDescent="0.2"/>
    <row r="6096" ht="12.75" customHeight="1" x14ac:dyDescent="0.2"/>
    <row r="6097" ht="12.75" customHeight="1" x14ac:dyDescent="0.2"/>
    <row r="6098" ht="12.75" customHeight="1" x14ac:dyDescent="0.2"/>
    <row r="6099" ht="12.75" customHeight="1" x14ac:dyDescent="0.2"/>
    <row r="6100" ht="12.75" customHeight="1" x14ac:dyDescent="0.2"/>
    <row r="6101" ht="12.75" customHeight="1" x14ac:dyDescent="0.2"/>
    <row r="6102" ht="12.75" customHeight="1" x14ac:dyDescent="0.2"/>
    <row r="6103" ht="12.75" customHeight="1" x14ac:dyDescent="0.2"/>
    <row r="6104" ht="12.75" customHeight="1" x14ac:dyDescent="0.2"/>
    <row r="6105" ht="12.75" customHeight="1" x14ac:dyDescent="0.2"/>
    <row r="6106" ht="12.75" customHeight="1" x14ac:dyDescent="0.2"/>
    <row r="6107" ht="12.75" customHeight="1" x14ac:dyDescent="0.2"/>
    <row r="6108" ht="12.75" customHeight="1" x14ac:dyDescent="0.2"/>
    <row r="6109" ht="12.75" customHeight="1" x14ac:dyDescent="0.2"/>
    <row r="6110" ht="12.75" customHeight="1" x14ac:dyDescent="0.2"/>
    <row r="6111" ht="12.75" customHeight="1" x14ac:dyDescent="0.2"/>
    <row r="6112" ht="12.75" customHeight="1" x14ac:dyDescent="0.2"/>
    <row r="6113" ht="12.75" customHeight="1" x14ac:dyDescent="0.2"/>
    <row r="6114" ht="12.75" customHeight="1" x14ac:dyDescent="0.2"/>
    <row r="6115" ht="12.75" customHeight="1" x14ac:dyDescent="0.2"/>
    <row r="6116" ht="12.75" customHeight="1" x14ac:dyDescent="0.2"/>
    <row r="6117" ht="12.75" customHeight="1" x14ac:dyDescent="0.2"/>
    <row r="6118" ht="12.75" customHeight="1" x14ac:dyDescent="0.2"/>
    <row r="6119" ht="12.75" customHeight="1" x14ac:dyDescent="0.2"/>
    <row r="6120" ht="12.75" customHeight="1" x14ac:dyDescent="0.2"/>
    <row r="6121" ht="12.75" customHeight="1" x14ac:dyDescent="0.2"/>
    <row r="6122" ht="12.75" customHeight="1" x14ac:dyDescent="0.2"/>
    <row r="6123" ht="12.75" customHeight="1" x14ac:dyDescent="0.2"/>
    <row r="6124" ht="12.75" customHeight="1" x14ac:dyDescent="0.2"/>
    <row r="6125" ht="12.75" customHeight="1" x14ac:dyDescent="0.2"/>
    <row r="6126" ht="12.75" customHeight="1" x14ac:dyDescent="0.2"/>
    <row r="6127" ht="12.75" customHeight="1" x14ac:dyDescent="0.2"/>
    <row r="6128" ht="12.75" customHeight="1" x14ac:dyDescent="0.2"/>
    <row r="6129" ht="12.75" customHeight="1" x14ac:dyDescent="0.2"/>
    <row r="6130" ht="12.75" customHeight="1" x14ac:dyDescent="0.2"/>
    <row r="6131" ht="12.75" customHeight="1" x14ac:dyDescent="0.2"/>
    <row r="6132" ht="12.75" customHeight="1" x14ac:dyDescent="0.2"/>
    <row r="6133" ht="12.75" customHeight="1" x14ac:dyDescent="0.2"/>
    <row r="6134" ht="12.75" customHeight="1" x14ac:dyDescent="0.2"/>
    <row r="6135" ht="12.75" customHeight="1" x14ac:dyDescent="0.2"/>
    <row r="6136" ht="12.75" customHeight="1" x14ac:dyDescent="0.2"/>
    <row r="6137" ht="12.75" customHeight="1" x14ac:dyDescent="0.2"/>
    <row r="6138" ht="12.75" customHeight="1" x14ac:dyDescent="0.2"/>
    <row r="6139" ht="12.75" customHeight="1" x14ac:dyDescent="0.2"/>
    <row r="6140" ht="12.75" customHeight="1" x14ac:dyDescent="0.2"/>
    <row r="6141" ht="12.75" customHeight="1" x14ac:dyDescent="0.2"/>
    <row r="6142" ht="12.75" customHeight="1" x14ac:dyDescent="0.2"/>
    <row r="6143" ht="12.75" customHeight="1" x14ac:dyDescent="0.2"/>
    <row r="6144" ht="12.75" customHeight="1" x14ac:dyDescent="0.2"/>
    <row r="6145" ht="12.75" customHeight="1" x14ac:dyDescent="0.2"/>
    <row r="6146" ht="12.75" customHeight="1" x14ac:dyDescent="0.2"/>
    <row r="6147" ht="12.75" customHeight="1" x14ac:dyDescent="0.2"/>
    <row r="6148" ht="12.75" customHeight="1" x14ac:dyDescent="0.2"/>
    <row r="6149" ht="12.75" customHeight="1" x14ac:dyDescent="0.2"/>
    <row r="6150" ht="12.75" customHeight="1" x14ac:dyDescent="0.2"/>
    <row r="6151" ht="12.75" customHeight="1" x14ac:dyDescent="0.2"/>
    <row r="6152" ht="12.75" customHeight="1" x14ac:dyDescent="0.2"/>
    <row r="6153" ht="12.75" customHeight="1" x14ac:dyDescent="0.2"/>
    <row r="6154" ht="12.75" customHeight="1" x14ac:dyDescent="0.2"/>
    <row r="6155" ht="12.75" customHeight="1" x14ac:dyDescent="0.2"/>
    <row r="6156" ht="12.75" customHeight="1" x14ac:dyDescent="0.2"/>
    <row r="6157" ht="12.75" customHeight="1" x14ac:dyDescent="0.2"/>
    <row r="6158" ht="12.75" customHeight="1" x14ac:dyDescent="0.2"/>
    <row r="6159" ht="12.75" customHeight="1" x14ac:dyDescent="0.2"/>
    <row r="6160" ht="12.75" customHeight="1" x14ac:dyDescent="0.2"/>
    <row r="6161" ht="12.75" customHeight="1" x14ac:dyDescent="0.2"/>
    <row r="6162" ht="12.75" customHeight="1" x14ac:dyDescent="0.2"/>
    <row r="6163" ht="12.75" customHeight="1" x14ac:dyDescent="0.2"/>
    <row r="6164" ht="12.75" customHeight="1" x14ac:dyDescent="0.2"/>
    <row r="6165" ht="12.75" customHeight="1" x14ac:dyDescent="0.2"/>
    <row r="6166" ht="12.75" customHeight="1" x14ac:dyDescent="0.2"/>
    <row r="6167" ht="12.75" customHeight="1" x14ac:dyDescent="0.2"/>
    <row r="6168" ht="12.75" customHeight="1" x14ac:dyDescent="0.2"/>
    <row r="6169" ht="12.75" customHeight="1" x14ac:dyDescent="0.2"/>
    <row r="6170" ht="12.75" customHeight="1" x14ac:dyDescent="0.2"/>
    <row r="6171" ht="12.75" customHeight="1" x14ac:dyDescent="0.2"/>
    <row r="6172" ht="12.75" customHeight="1" x14ac:dyDescent="0.2"/>
    <row r="6173" ht="12.75" customHeight="1" x14ac:dyDescent="0.2"/>
    <row r="6174" ht="12.75" customHeight="1" x14ac:dyDescent="0.2"/>
    <row r="6175" ht="12.75" customHeight="1" x14ac:dyDescent="0.2"/>
    <row r="6176" ht="12.75" customHeight="1" x14ac:dyDescent="0.2"/>
    <row r="6177" ht="12.75" customHeight="1" x14ac:dyDescent="0.2"/>
    <row r="6178" ht="12.75" customHeight="1" x14ac:dyDescent="0.2"/>
    <row r="6179" ht="12.75" customHeight="1" x14ac:dyDescent="0.2"/>
    <row r="6180" ht="12.75" customHeight="1" x14ac:dyDescent="0.2"/>
    <row r="6181" ht="12.75" customHeight="1" x14ac:dyDescent="0.2"/>
    <row r="6182" ht="12.75" customHeight="1" x14ac:dyDescent="0.2"/>
    <row r="6183" ht="12.75" customHeight="1" x14ac:dyDescent="0.2"/>
    <row r="6184" ht="12.75" customHeight="1" x14ac:dyDescent="0.2"/>
    <row r="6185" ht="12.75" customHeight="1" x14ac:dyDescent="0.2"/>
    <row r="6186" ht="12.75" customHeight="1" x14ac:dyDescent="0.2"/>
    <row r="6187" ht="12.75" customHeight="1" x14ac:dyDescent="0.2"/>
    <row r="6188" ht="12.75" customHeight="1" x14ac:dyDescent="0.2"/>
    <row r="6189" ht="12.75" customHeight="1" x14ac:dyDescent="0.2"/>
    <row r="6190" ht="12.75" customHeight="1" x14ac:dyDescent="0.2"/>
    <row r="6191" ht="12.75" customHeight="1" x14ac:dyDescent="0.2"/>
    <row r="6192" ht="12.75" customHeight="1" x14ac:dyDescent="0.2"/>
    <row r="6193" ht="12.75" customHeight="1" x14ac:dyDescent="0.2"/>
    <row r="6194" ht="12.75" customHeight="1" x14ac:dyDescent="0.2"/>
    <row r="6195" ht="12.75" customHeight="1" x14ac:dyDescent="0.2"/>
    <row r="6196" ht="12.75" customHeight="1" x14ac:dyDescent="0.2"/>
    <row r="6197" ht="12.75" customHeight="1" x14ac:dyDescent="0.2"/>
    <row r="6198" ht="12.75" customHeight="1" x14ac:dyDescent="0.2"/>
    <row r="6199" ht="12.75" customHeight="1" x14ac:dyDescent="0.2"/>
    <row r="6200" ht="12.75" customHeight="1" x14ac:dyDescent="0.2"/>
    <row r="6201" ht="12.75" customHeight="1" x14ac:dyDescent="0.2"/>
    <row r="6202" ht="12.75" customHeight="1" x14ac:dyDescent="0.2"/>
    <row r="6203" ht="12.75" customHeight="1" x14ac:dyDescent="0.2"/>
    <row r="6204" ht="12.75" customHeight="1" x14ac:dyDescent="0.2"/>
    <row r="6205" ht="12.75" customHeight="1" x14ac:dyDescent="0.2"/>
    <row r="6206" ht="12.75" customHeight="1" x14ac:dyDescent="0.2"/>
    <row r="6207" ht="12.75" customHeight="1" x14ac:dyDescent="0.2"/>
    <row r="6208" ht="12.75" customHeight="1" x14ac:dyDescent="0.2"/>
    <row r="6209" ht="12.75" customHeight="1" x14ac:dyDescent="0.2"/>
    <row r="6210" ht="12.75" customHeight="1" x14ac:dyDescent="0.2"/>
    <row r="6211" ht="12.75" customHeight="1" x14ac:dyDescent="0.2"/>
    <row r="6212" ht="12.75" customHeight="1" x14ac:dyDescent="0.2"/>
    <row r="6213" ht="12.75" customHeight="1" x14ac:dyDescent="0.2"/>
    <row r="6214" ht="12.75" customHeight="1" x14ac:dyDescent="0.2"/>
    <row r="6215" ht="12.75" customHeight="1" x14ac:dyDescent="0.2"/>
    <row r="6216" ht="12.75" customHeight="1" x14ac:dyDescent="0.2"/>
    <row r="6217" ht="12.75" customHeight="1" x14ac:dyDescent="0.2"/>
    <row r="6218" ht="12.75" customHeight="1" x14ac:dyDescent="0.2"/>
    <row r="6219" ht="12.75" customHeight="1" x14ac:dyDescent="0.2"/>
    <row r="6220" ht="12.75" customHeight="1" x14ac:dyDescent="0.2"/>
    <row r="6221" ht="12.75" customHeight="1" x14ac:dyDescent="0.2"/>
    <row r="6222" ht="12.75" customHeight="1" x14ac:dyDescent="0.2"/>
    <row r="6223" ht="12.75" customHeight="1" x14ac:dyDescent="0.2"/>
    <row r="6224" ht="12.75" customHeight="1" x14ac:dyDescent="0.2"/>
    <row r="6225" ht="12.75" customHeight="1" x14ac:dyDescent="0.2"/>
    <row r="6226" ht="12.75" customHeight="1" x14ac:dyDescent="0.2"/>
    <row r="6227" ht="12.75" customHeight="1" x14ac:dyDescent="0.2"/>
    <row r="6228" ht="12.75" customHeight="1" x14ac:dyDescent="0.2"/>
    <row r="6229" ht="12.75" customHeight="1" x14ac:dyDescent="0.2"/>
    <row r="6230" ht="12.75" customHeight="1" x14ac:dyDescent="0.2"/>
    <row r="6231" ht="12.75" customHeight="1" x14ac:dyDescent="0.2"/>
    <row r="6232" ht="12.75" customHeight="1" x14ac:dyDescent="0.2"/>
    <row r="6233" ht="12.75" customHeight="1" x14ac:dyDescent="0.2"/>
    <row r="6234" ht="12.75" customHeight="1" x14ac:dyDescent="0.2"/>
    <row r="6235" ht="12.75" customHeight="1" x14ac:dyDescent="0.2"/>
    <row r="6236" ht="12.75" customHeight="1" x14ac:dyDescent="0.2"/>
    <row r="6237" ht="12.75" customHeight="1" x14ac:dyDescent="0.2"/>
    <row r="6238" ht="12.75" customHeight="1" x14ac:dyDescent="0.2"/>
    <row r="6239" ht="12.75" customHeight="1" x14ac:dyDescent="0.2"/>
    <row r="6240" ht="12.75" customHeight="1" x14ac:dyDescent="0.2"/>
    <row r="6241" ht="12.75" customHeight="1" x14ac:dyDescent="0.2"/>
    <row r="6242" ht="12.75" customHeight="1" x14ac:dyDescent="0.2"/>
    <row r="6243" ht="12.75" customHeight="1" x14ac:dyDescent="0.2"/>
    <row r="6244" ht="12.75" customHeight="1" x14ac:dyDescent="0.2"/>
    <row r="6245" ht="12.75" customHeight="1" x14ac:dyDescent="0.2"/>
    <row r="6246" ht="12.75" customHeight="1" x14ac:dyDescent="0.2"/>
    <row r="6247" ht="12.75" customHeight="1" x14ac:dyDescent="0.2"/>
    <row r="6248" ht="12.75" customHeight="1" x14ac:dyDescent="0.2"/>
    <row r="6249" ht="12.75" customHeight="1" x14ac:dyDescent="0.2"/>
    <row r="6250" ht="12.75" customHeight="1" x14ac:dyDescent="0.2"/>
    <row r="6251" ht="12.75" customHeight="1" x14ac:dyDescent="0.2"/>
    <row r="6252" ht="12.75" customHeight="1" x14ac:dyDescent="0.2"/>
    <row r="6253" ht="12.75" customHeight="1" x14ac:dyDescent="0.2"/>
    <row r="6254" ht="12.75" customHeight="1" x14ac:dyDescent="0.2"/>
    <row r="6255" ht="12.75" customHeight="1" x14ac:dyDescent="0.2"/>
    <row r="6256" ht="12.75" customHeight="1" x14ac:dyDescent="0.2"/>
    <row r="6257" ht="12.75" customHeight="1" x14ac:dyDescent="0.2"/>
    <row r="6258" ht="12.75" customHeight="1" x14ac:dyDescent="0.2"/>
    <row r="6259" ht="12.75" customHeight="1" x14ac:dyDescent="0.2"/>
    <row r="6260" ht="12.75" customHeight="1" x14ac:dyDescent="0.2"/>
    <row r="6261" ht="12.75" customHeight="1" x14ac:dyDescent="0.2"/>
    <row r="6262" ht="12.75" customHeight="1" x14ac:dyDescent="0.2"/>
    <row r="6263" ht="12.75" customHeight="1" x14ac:dyDescent="0.2"/>
    <row r="6264" ht="12.75" customHeight="1" x14ac:dyDescent="0.2"/>
    <row r="6265" ht="12.75" customHeight="1" x14ac:dyDescent="0.2"/>
    <row r="6266" ht="12.75" customHeight="1" x14ac:dyDescent="0.2"/>
    <row r="6267" ht="12.75" customHeight="1" x14ac:dyDescent="0.2"/>
    <row r="6268" ht="12.75" customHeight="1" x14ac:dyDescent="0.2"/>
    <row r="6269" ht="12.75" customHeight="1" x14ac:dyDescent="0.2"/>
    <row r="6270" ht="12.75" customHeight="1" x14ac:dyDescent="0.2"/>
    <row r="6271" ht="12.75" customHeight="1" x14ac:dyDescent="0.2"/>
    <row r="6272" ht="12.75" customHeight="1" x14ac:dyDescent="0.2"/>
    <row r="6273" ht="12.75" customHeight="1" x14ac:dyDescent="0.2"/>
    <row r="6274" ht="12.75" customHeight="1" x14ac:dyDescent="0.2"/>
    <row r="6275" ht="12.75" customHeight="1" x14ac:dyDescent="0.2"/>
    <row r="6276" ht="12.75" customHeight="1" x14ac:dyDescent="0.2"/>
    <row r="6277" ht="12.75" customHeight="1" x14ac:dyDescent="0.2"/>
    <row r="6278" ht="12.75" customHeight="1" x14ac:dyDescent="0.2"/>
    <row r="6279" ht="12.75" customHeight="1" x14ac:dyDescent="0.2"/>
    <row r="6280" ht="12.75" customHeight="1" x14ac:dyDescent="0.2"/>
    <row r="6281" ht="12.75" customHeight="1" x14ac:dyDescent="0.2"/>
    <row r="6282" ht="12.75" customHeight="1" x14ac:dyDescent="0.2"/>
    <row r="6283" ht="12.75" customHeight="1" x14ac:dyDescent="0.2"/>
    <row r="6284" ht="12.75" customHeight="1" x14ac:dyDescent="0.2"/>
    <row r="6285" ht="12.75" customHeight="1" x14ac:dyDescent="0.2"/>
    <row r="6286" ht="12.75" customHeight="1" x14ac:dyDescent="0.2"/>
    <row r="6287" ht="12.75" customHeight="1" x14ac:dyDescent="0.2"/>
    <row r="6288" ht="12.75" customHeight="1" x14ac:dyDescent="0.2"/>
    <row r="6289" ht="12.75" customHeight="1" x14ac:dyDescent="0.2"/>
    <row r="6290" ht="12.75" customHeight="1" x14ac:dyDescent="0.2"/>
    <row r="6291" ht="12.75" customHeight="1" x14ac:dyDescent="0.2"/>
    <row r="6292" ht="12.75" customHeight="1" x14ac:dyDescent="0.2"/>
    <row r="6293" ht="12.75" customHeight="1" x14ac:dyDescent="0.2"/>
    <row r="6294" ht="12.75" customHeight="1" x14ac:dyDescent="0.2"/>
    <row r="6295" ht="12.75" customHeight="1" x14ac:dyDescent="0.2"/>
    <row r="6296" ht="12.75" customHeight="1" x14ac:dyDescent="0.2"/>
    <row r="6297" ht="12.75" customHeight="1" x14ac:dyDescent="0.2"/>
    <row r="6298" ht="12.75" customHeight="1" x14ac:dyDescent="0.2"/>
    <row r="6299" ht="12.75" customHeight="1" x14ac:dyDescent="0.2"/>
    <row r="6300" ht="12.75" customHeight="1" x14ac:dyDescent="0.2"/>
    <row r="6301" ht="12.75" customHeight="1" x14ac:dyDescent="0.2"/>
    <row r="6302" ht="12.75" customHeight="1" x14ac:dyDescent="0.2"/>
    <row r="6303" ht="12.75" customHeight="1" x14ac:dyDescent="0.2"/>
    <row r="6304" ht="12.75" customHeight="1" x14ac:dyDescent="0.2"/>
    <row r="6305" ht="12.75" customHeight="1" x14ac:dyDescent="0.2"/>
    <row r="6306" ht="12.75" customHeight="1" x14ac:dyDescent="0.2"/>
    <row r="6307" ht="12.75" customHeight="1" x14ac:dyDescent="0.2"/>
    <row r="6308" ht="12.75" customHeight="1" x14ac:dyDescent="0.2"/>
    <row r="6309" ht="12.75" customHeight="1" x14ac:dyDescent="0.2"/>
    <row r="6310" ht="12.75" customHeight="1" x14ac:dyDescent="0.2"/>
    <row r="6311" ht="12.75" customHeight="1" x14ac:dyDescent="0.2"/>
    <row r="6312" ht="12.75" customHeight="1" x14ac:dyDescent="0.2"/>
    <row r="6313" ht="12.75" customHeight="1" x14ac:dyDescent="0.2"/>
    <row r="6314" ht="12.75" customHeight="1" x14ac:dyDescent="0.2"/>
    <row r="6315" ht="12.75" customHeight="1" x14ac:dyDescent="0.2"/>
    <row r="6316" ht="12.75" customHeight="1" x14ac:dyDescent="0.2"/>
    <row r="6317" ht="12.75" customHeight="1" x14ac:dyDescent="0.2"/>
    <row r="6318" ht="12.75" customHeight="1" x14ac:dyDescent="0.2"/>
    <row r="6319" ht="12.75" customHeight="1" x14ac:dyDescent="0.2"/>
    <row r="6320" ht="12.75" customHeight="1" x14ac:dyDescent="0.2"/>
    <row r="6321" ht="12.75" customHeight="1" x14ac:dyDescent="0.2"/>
    <row r="6322" ht="12.75" customHeight="1" x14ac:dyDescent="0.2"/>
    <row r="6323" ht="12.75" customHeight="1" x14ac:dyDescent="0.2"/>
    <row r="6324" ht="12.75" customHeight="1" x14ac:dyDescent="0.2"/>
    <row r="6325" ht="12.75" customHeight="1" x14ac:dyDescent="0.2"/>
    <row r="6326" ht="12.75" customHeight="1" x14ac:dyDescent="0.2"/>
    <row r="6327" ht="12.75" customHeight="1" x14ac:dyDescent="0.2"/>
    <row r="6328" ht="12.75" customHeight="1" x14ac:dyDescent="0.2"/>
    <row r="6329" ht="12.75" customHeight="1" x14ac:dyDescent="0.2"/>
    <row r="6330" ht="12.75" customHeight="1" x14ac:dyDescent="0.2"/>
    <row r="6331" ht="12.75" customHeight="1" x14ac:dyDescent="0.2"/>
    <row r="6332" ht="12.75" customHeight="1" x14ac:dyDescent="0.2"/>
    <row r="6333" ht="12.75" customHeight="1" x14ac:dyDescent="0.2"/>
    <row r="6334" ht="12.75" customHeight="1" x14ac:dyDescent="0.2"/>
    <row r="6335" ht="12.75" customHeight="1" x14ac:dyDescent="0.2"/>
    <row r="6336" ht="12.75" customHeight="1" x14ac:dyDescent="0.2"/>
    <row r="6337" ht="12.75" customHeight="1" x14ac:dyDescent="0.2"/>
    <row r="6338" ht="12.75" customHeight="1" x14ac:dyDescent="0.2"/>
    <row r="6339" ht="12.75" customHeight="1" x14ac:dyDescent="0.2"/>
    <row r="6340" ht="12.75" customHeight="1" x14ac:dyDescent="0.2"/>
    <row r="6341" ht="12.75" customHeight="1" x14ac:dyDescent="0.2"/>
    <row r="6342" ht="12.75" customHeight="1" x14ac:dyDescent="0.2"/>
    <row r="6343" ht="12.75" customHeight="1" x14ac:dyDescent="0.2"/>
    <row r="6344" ht="12.75" customHeight="1" x14ac:dyDescent="0.2"/>
    <row r="6345" ht="12.75" customHeight="1" x14ac:dyDescent="0.2"/>
    <row r="6346" ht="12.75" customHeight="1" x14ac:dyDescent="0.2"/>
    <row r="6347" ht="12.75" customHeight="1" x14ac:dyDescent="0.2"/>
    <row r="6348" ht="12.75" customHeight="1" x14ac:dyDescent="0.2"/>
    <row r="6349" ht="12.75" customHeight="1" x14ac:dyDescent="0.2"/>
    <row r="6350" ht="12.75" customHeight="1" x14ac:dyDescent="0.2"/>
    <row r="6351" ht="12.75" customHeight="1" x14ac:dyDescent="0.2"/>
    <row r="6352" ht="12.75" customHeight="1" x14ac:dyDescent="0.2"/>
    <row r="6353" ht="12.75" customHeight="1" x14ac:dyDescent="0.2"/>
    <row r="6354" ht="12.75" customHeight="1" x14ac:dyDescent="0.2"/>
    <row r="6355" ht="12.75" customHeight="1" x14ac:dyDescent="0.2"/>
    <row r="6356" ht="12.75" customHeight="1" x14ac:dyDescent="0.2"/>
    <row r="6357" ht="12.75" customHeight="1" x14ac:dyDescent="0.2"/>
    <row r="6358" ht="12.75" customHeight="1" x14ac:dyDescent="0.2"/>
    <row r="6359" ht="12.75" customHeight="1" x14ac:dyDescent="0.2"/>
    <row r="6360" ht="12.75" customHeight="1" x14ac:dyDescent="0.2"/>
    <row r="6361" ht="12.75" customHeight="1" x14ac:dyDescent="0.2"/>
    <row r="6362" ht="12.75" customHeight="1" x14ac:dyDescent="0.2"/>
    <row r="6363" ht="12.75" customHeight="1" x14ac:dyDescent="0.2"/>
    <row r="6364" ht="12.75" customHeight="1" x14ac:dyDescent="0.2"/>
    <row r="6365" ht="12.75" customHeight="1" x14ac:dyDescent="0.2"/>
    <row r="6366" ht="12.75" customHeight="1" x14ac:dyDescent="0.2"/>
    <row r="6367" ht="12.75" customHeight="1" x14ac:dyDescent="0.2"/>
    <row r="6368" ht="12.75" customHeight="1" x14ac:dyDescent="0.2"/>
    <row r="6369" ht="12.75" customHeight="1" x14ac:dyDescent="0.2"/>
    <row r="6370" ht="12.75" customHeight="1" x14ac:dyDescent="0.2"/>
    <row r="6371" ht="12.75" customHeight="1" x14ac:dyDescent="0.2"/>
    <row r="6372" ht="12.75" customHeight="1" x14ac:dyDescent="0.2"/>
    <row r="6373" ht="12.75" customHeight="1" x14ac:dyDescent="0.2"/>
    <row r="6374" ht="12.75" customHeight="1" x14ac:dyDescent="0.2"/>
    <row r="6375" ht="12.75" customHeight="1" x14ac:dyDescent="0.2"/>
    <row r="6376" ht="12.75" customHeight="1" x14ac:dyDescent="0.2"/>
    <row r="6377" ht="12.75" customHeight="1" x14ac:dyDescent="0.2"/>
    <row r="6378" ht="12.75" customHeight="1" x14ac:dyDescent="0.2"/>
    <row r="6379" ht="12.75" customHeight="1" x14ac:dyDescent="0.2"/>
    <row r="6380" ht="12.75" customHeight="1" x14ac:dyDescent="0.2"/>
    <row r="6381" ht="12.75" customHeight="1" x14ac:dyDescent="0.2"/>
    <row r="6382" ht="12.75" customHeight="1" x14ac:dyDescent="0.2"/>
    <row r="6383" ht="12.75" customHeight="1" x14ac:dyDescent="0.2"/>
    <row r="6384" ht="12.75" customHeight="1" x14ac:dyDescent="0.2"/>
    <row r="6385" ht="12.75" customHeight="1" x14ac:dyDescent="0.2"/>
    <row r="6386" ht="12.75" customHeight="1" x14ac:dyDescent="0.2"/>
    <row r="6387" ht="12.75" customHeight="1" x14ac:dyDescent="0.2"/>
    <row r="6388" ht="12.75" customHeight="1" x14ac:dyDescent="0.2"/>
    <row r="6389" ht="12.75" customHeight="1" x14ac:dyDescent="0.2"/>
    <row r="6390" ht="12.75" customHeight="1" x14ac:dyDescent="0.2"/>
    <row r="6391" ht="12.75" customHeight="1" x14ac:dyDescent="0.2"/>
    <row r="6392" ht="12.75" customHeight="1" x14ac:dyDescent="0.2"/>
    <row r="6393" ht="12.75" customHeight="1" x14ac:dyDescent="0.2"/>
    <row r="6394" ht="12.75" customHeight="1" x14ac:dyDescent="0.2"/>
    <row r="6395" ht="12.75" customHeight="1" x14ac:dyDescent="0.2"/>
    <row r="6396" ht="12.75" customHeight="1" x14ac:dyDescent="0.2"/>
    <row r="6397" ht="12.75" customHeight="1" x14ac:dyDescent="0.2"/>
    <row r="6398" ht="12.75" customHeight="1" x14ac:dyDescent="0.2"/>
    <row r="6399" ht="12.75" customHeight="1" x14ac:dyDescent="0.2"/>
    <row r="6400" ht="12.75" customHeight="1" x14ac:dyDescent="0.2"/>
    <row r="6401" ht="12.75" customHeight="1" x14ac:dyDescent="0.2"/>
    <row r="6402" ht="12.75" customHeight="1" x14ac:dyDescent="0.2"/>
    <row r="6403" ht="12.75" customHeight="1" x14ac:dyDescent="0.2"/>
    <row r="6404" ht="12.75" customHeight="1" x14ac:dyDescent="0.2"/>
    <row r="6405" ht="12.75" customHeight="1" x14ac:dyDescent="0.2"/>
    <row r="6406" ht="12.75" customHeight="1" x14ac:dyDescent="0.2"/>
    <row r="6407" ht="12.75" customHeight="1" x14ac:dyDescent="0.2"/>
    <row r="6408" ht="12.75" customHeight="1" x14ac:dyDescent="0.2"/>
    <row r="6409" ht="12.75" customHeight="1" x14ac:dyDescent="0.2"/>
    <row r="6410" ht="12.75" customHeight="1" x14ac:dyDescent="0.2"/>
    <row r="6411" ht="12.75" customHeight="1" x14ac:dyDescent="0.2"/>
    <row r="6412" ht="12.75" customHeight="1" x14ac:dyDescent="0.2"/>
    <row r="6413" ht="12.75" customHeight="1" x14ac:dyDescent="0.2"/>
    <row r="6414" ht="12.75" customHeight="1" x14ac:dyDescent="0.2"/>
    <row r="6415" ht="12.75" customHeight="1" x14ac:dyDescent="0.2"/>
    <row r="6416" ht="12.75" customHeight="1" x14ac:dyDescent="0.2"/>
    <row r="6417" ht="12.75" customHeight="1" x14ac:dyDescent="0.2"/>
    <row r="6418" ht="12.75" customHeight="1" x14ac:dyDescent="0.2"/>
    <row r="6419" ht="12.75" customHeight="1" x14ac:dyDescent="0.2"/>
    <row r="6420" ht="12.75" customHeight="1" x14ac:dyDescent="0.2"/>
    <row r="6421" ht="12.75" customHeight="1" x14ac:dyDescent="0.2"/>
    <row r="6422" ht="12.75" customHeight="1" x14ac:dyDescent="0.2"/>
    <row r="6423" ht="12.75" customHeight="1" x14ac:dyDescent="0.2"/>
    <row r="6424" ht="12.75" customHeight="1" x14ac:dyDescent="0.2"/>
    <row r="6425" ht="12.75" customHeight="1" x14ac:dyDescent="0.2"/>
    <row r="6426" ht="12.75" customHeight="1" x14ac:dyDescent="0.2"/>
    <row r="6427" ht="12.75" customHeight="1" x14ac:dyDescent="0.2"/>
    <row r="6428" ht="12.75" customHeight="1" x14ac:dyDescent="0.2"/>
    <row r="6429" ht="12.75" customHeight="1" x14ac:dyDescent="0.2"/>
    <row r="6430" ht="12.75" customHeight="1" x14ac:dyDescent="0.2"/>
    <row r="6431" ht="12.75" customHeight="1" x14ac:dyDescent="0.2"/>
    <row r="6432" ht="12.75" customHeight="1" x14ac:dyDescent="0.2"/>
    <row r="6433" ht="12.75" customHeight="1" x14ac:dyDescent="0.2"/>
    <row r="6434" ht="12.75" customHeight="1" x14ac:dyDescent="0.2"/>
    <row r="6435" ht="12.75" customHeight="1" x14ac:dyDescent="0.2"/>
    <row r="6436" ht="12.75" customHeight="1" x14ac:dyDescent="0.2"/>
    <row r="6437" ht="12.75" customHeight="1" x14ac:dyDescent="0.2"/>
    <row r="6438" ht="12.75" customHeight="1" x14ac:dyDescent="0.2"/>
    <row r="6439" ht="12.75" customHeight="1" x14ac:dyDescent="0.2"/>
    <row r="6440" ht="12.75" customHeight="1" x14ac:dyDescent="0.2"/>
    <row r="6441" ht="12.75" customHeight="1" x14ac:dyDescent="0.2"/>
    <row r="6442" ht="12.75" customHeight="1" x14ac:dyDescent="0.2"/>
    <row r="6443" ht="12.75" customHeight="1" x14ac:dyDescent="0.2"/>
    <row r="6444" ht="12.75" customHeight="1" x14ac:dyDescent="0.2"/>
    <row r="6445" ht="12.75" customHeight="1" x14ac:dyDescent="0.2"/>
    <row r="6446" ht="12.75" customHeight="1" x14ac:dyDescent="0.2"/>
    <row r="6447" ht="12.75" customHeight="1" x14ac:dyDescent="0.2"/>
    <row r="6448" ht="12.75" customHeight="1" x14ac:dyDescent="0.2"/>
    <row r="6449" ht="12.75" customHeight="1" x14ac:dyDescent="0.2"/>
    <row r="6450" ht="12.75" customHeight="1" x14ac:dyDescent="0.2"/>
    <row r="6451" ht="12.75" customHeight="1" x14ac:dyDescent="0.2"/>
    <row r="6452" ht="12.75" customHeight="1" x14ac:dyDescent="0.2"/>
    <row r="6453" ht="12.75" customHeight="1" x14ac:dyDescent="0.2"/>
    <row r="6454" ht="12.75" customHeight="1" x14ac:dyDescent="0.2"/>
    <row r="6455" ht="12.75" customHeight="1" x14ac:dyDescent="0.2"/>
    <row r="6456" ht="12.75" customHeight="1" x14ac:dyDescent="0.2"/>
    <row r="6457" ht="12.75" customHeight="1" x14ac:dyDescent="0.2"/>
    <row r="6458" ht="12.75" customHeight="1" x14ac:dyDescent="0.2"/>
    <row r="6459" ht="12.75" customHeight="1" x14ac:dyDescent="0.2"/>
    <row r="6460" ht="12.75" customHeight="1" x14ac:dyDescent="0.2"/>
    <row r="6461" ht="12.75" customHeight="1" x14ac:dyDescent="0.2"/>
    <row r="6462" ht="12.75" customHeight="1" x14ac:dyDescent="0.2"/>
    <row r="6463" ht="12.75" customHeight="1" x14ac:dyDescent="0.2"/>
    <row r="6464" ht="12.75" customHeight="1" x14ac:dyDescent="0.2"/>
    <row r="6465" ht="12.75" customHeight="1" x14ac:dyDescent="0.2"/>
    <row r="6466" ht="12.75" customHeight="1" x14ac:dyDescent="0.2"/>
    <row r="6467" ht="12.75" customHeight="1" x14ac:dyDescent="0.2"/>
    <row r="6468" ht="12.75" customHeight="1" x14ac:dyDescent="0.2"/>
    <row r="6469" ht="12.75" customHeight="1" x14ac:dyDescent="0.2"/>
    <row r="6470" ht="12.75" customHeight="1" x14ac:dyDescent="0.2"/>
    <row r="6471" ht="12.75" customHeight="1" x14ac:dyDescent="0.2"/>
    <row r="6472" ht="12.75" customHeight="1" x14ac:dyDescent="0.2"/>
    <row r="6473" ht="12.75" customHeight="1" x14ac:dyDescent="0.2"/>
    <row r="6474" ht="12.75" customHeight="1" x14ac:dyDescent="0.2"/>
    <row r="6475" ht="12.75" customHeight="1" x14ac:dyDescent="0.2"/>
    <row r="6476" ht="12.75" customHeight="1" x14ac:dyDescent="0.2"/>
    <row r="6477" ht="12.75" customHeight="1" x14ac:dyDescent="0.2"/>
    <row r="6478" ht="12.75" customHeight="1" x14ac:dyDescent="0.2"/>
    <row r="6479" ht="12.75" customHeight="1" x14ac:dyDescent="0.2"/>
    <row r="6480" ht="12.75" customHeight="1" x14ac:dyDescent="0.2"/>
    <row r="6481" ht="12.75" customHeight="1" x14ac:dyDescent="0.2"/>
    <row r="6482" ht="12.75" customHeight="1" x14ac:dyDescent="0.2"/>
    <row r="6483" ht="12.75" customHeight="1" x14ac:dyDescent="0.2"/>
    <row r="6484" ht="12.75" customHeight="1" x14ac:dyDescent="0.2"/>
    <row r="6485" ht="12.75" customHeight="1" x14ac:dyDescent="0.2"/>
    <row r="6486" ht="12.75" customHeight="1" x14ac:dyDescent="0.2"/>
    <row r="6487" ht="12.75" customHeight="1" x14ac:dyDescent="0.2"/>
    <row r="6488" ht="12.75" customHeight="1" x14ac:dyDescent="0.2"/>
    <row r="6489" ht="12.75" customHeight="1" x14ac:dyDescent="0.2"/>
    <row r="6490" ht="12.75" customHeight="1" x14ac:dyDescent="0.2"/>
    <row r="6491" ht="12.75" customHeight="1" x14ac:dyDescent="0.2"/>
    <row r="6492" ht="12.75" customHeight="1" x14ac:dyDescent="0.2"/>
    <row r="6493" ht="12.75" customHeight="1" x14ac:dyDescent="0.2"/>
    <row r="6494" ht="12.75" customHeight="1" x14ac:dyDescent="0.2"/>
    <row r="6495" ht="12.75" customHeight="1" x14ac:dyDescent="0.2"/>
    <row r="6496" ht="12.75" customHeight="1" x14ac:dyDescent="0.2"/>
    <row r="6497" ht="12.75" customHeight="1" x14ac:dyDescent="0.2"/>
    <row r="6498" ht="12.75" customHeight="1" x14ac:dyDescent="0.2"/>
    <row r="6499" ht="12.75" customHeight="1" x14ac:dyDescent="0.2"/>
    <row r="6500" ht="12.75" customHeight="1" x14ac:dyDescent="0.2"/>
    <row r="6501" ht="12.75" customHeight="1" x14ac:dyDescent="0.2"/>
    <row r="6502" ht="12.75" customHeight="1" x14ac:dyDescent="0.2"/>
    <row r="6503" ht="12.75" customHeight="1" x14ac:dyDescent="0.2"/>
    <row r="6504" ht="12.75" customHeight="1" x14ac:dyDescent="0.2"/>
    <row r="6505" ht="12.75" customHeight="1" x14ac:dyDescent="0.2"/>
    <row r="6506" ht="12.75" customHeight="1" x14ac:dyDescent="0.2"/>
    <row r="6507" ht="12.75" customHeight="1" x14ac:dyDescent="0.2"/>
    <row r="6508" ht="12.75" customHeight="1" x14ac:dyDescent="0.2"/>
    <row r="6509" ht="12.75" customHeight="1" x14ac:dyDescent="0.2"/>
    <row r="6510" ht="12.75" customHeight="1" x14ac:dyDescent="0.2"/>
    <row r="6511" ht="12.75" customHeight="1" x14ac:dyDescent="0.2"/>
    <row r="6512" ht="12.75" customHeight="1" x14ac:dyDescent="0.2"/>
    <row r="6513" ht="12.75" customHeight="1" x14ac:dyDescent="0.2"/>
    <row r="6514" ht="12.75" customHeight="1" x14ac:dyDescent="0.2"/>
    <row r="6515" ht="12.75" customHeight="1" x14ac:dyDescent="0.2"/>
    <row r="6516" ht="12.75" customHeight="1" x14ac:dyDescent="0.2"/>
    <row r="6517" ht="12.75" customHeight="1" x14ac:dyDescent="0.2"/>
    <row r="6518" ht="12.75" customHeight="1" x14ac:dyDescent="0.2"/>
    <row r="6519" ht="12.75" customHeight="1" x14ac:dyDescent="0.2"/>
    <row r="6520" ht="12.75" customHeight="1" x14ac:dyDescent="0.2"/>
    <row r="6521" ht="12.75" customHeight="1" x14ac:dyDescent="0.2"/>
    <row r="6522" ht="12.75" customHeight="1" x14ac:dyDescent="0.2"/>
    <row r="6523" ht="12.75" customHeight="1" x14ac:dyDescent="0.2"/>
    <row r="6524" ht="12.75" customHeight="1" x14ac:dyDescent="0.2"/>
    <row r="6525" ht="12.75" customHeight="1" x14ac:dyDescent="0.2"/>
    <row r="6526" ht="12.75" customHeight="1" x14ac:dyDescent="0.2"/>
    <row r="6527" ht="12.75" customHeight="1" x14ac:dyDescent="0.2"/>
    <row r="6528" ht="12.75" customHeight="1" x14ac:dyDescent="0.2"/>
    <row r="6529" ht="12.75" customHeight="1" x14ac:dyDescent="0.2"/>
    <row r="6530" ht="12.75" customHeight="1" x14ac:dyDescent="0.2"/>
    <row r="6531" ht="12.75" customHeight="1" x14ac:dyDescent="0.2"/>
    <row r="6532" ht="12.75" customHeight="1" x14ac:dyDescent="0.2"/>
    <row r="6533" ht="12.75" customHeight="1" x14ac:dyDescent="0.2"/>
    <row r="6534" ht="12.75" customHeight="1" x14ac:dyDescent="0.2"/>
    <row r="6535" ht="12.75" customHeight="1" x14ac:dyDescent="0.2"/>
    <row r="6536" ht="12.75" customHeight="1" x14ac:dyDescent="0.2"/>
    <row r="6537" ht="12.75" customHeight="1" x14ac:dyDescent="0.2"/>
    <row r="6538" ht="12.75" customHeight="1" x14ac:dyDescent="0.2"/>
    <row r="6539" ht="12.75" customHeight="1" x14ac:dyDescent="0.2"/>
    <row r="6540" ht="12.75" customHeight="1" x14ac:dyDescent="0.2"/>
    <row r="6541" ht="12.75" customHeight="1" x14ac:dyDescent="0.2"/>
    <row r="6542" ht="12.75" customHeight="1" x14ac:dyDescent="0.2"/>
    <row r="6543" ht="12.75" customHeight="1" x14ac:dyDescent="0.2"/>
    <row r="6544" ht="12.75" customHeight="1" x14ac:dyDescent="0.2"/>
    <row r="6545" ht="12.75" customHeight="1" x14ac:dyDescent="0.2"/>
    <row r="6546" ht="12.75" customHeight="1" x14ac:dyDescent="0.2"/>
    <row r="6547" ht="12.75" customHeight="1" x14ac:dyDescent="0.2"/>
    <row r="6548" ht="12.75" customHeight="1" x14ac:dyDescent="0.2"/>
    <row r="6549" ht="12.75" customHeight="1" x14ac:dyDescent="0.2"/>
    <row r="6550" ht="12.75" customHeight="1" x14ac:dyDescent="0.2"/>
    <row r="6551" ht="12.75" customHeight="1" x14ac:dyDescent="0.2"/>
    <row r="6552" ht="12.75" customHeight="1" x14ac:dyDescent="0.2"/>
    <row r="6553" ht="12.75" customHeight="1" x14ac:dyDescent="0.2"/>
    <row r="6554" ht="12.75" customHeight="1" x14ac:dyDescent="0.2"/>
    <row r="6555" ht="12.75" customHeight="1" x14ac:dyDescent="0.2"/>
    <row r="6556" ht="12.75" customHeight="1" x14ac:dyDescent="0.2"/>
    <row r="6557" ht="12.75" customHeight="1" x14ac:dyDescent="0.2"/>
    <row r="6558" ht="12.75" customHeight="1" x14ac:dyDescent="0.2"/>
    <row r="6559" ht="12.75" customHeight="1" x14ac:dyDescent="0.2"/>
    <row r="6560" ht="12.75" customHeight="1" x14ac:dyDescent="0.2"/>
    <row r="6561" ht="12.75" customHeight="1" x14ac:dyDescent="0.2"/>
    <row r="6562" ht="12.75" customHeight="1" x14ac:dyDescent="0.2"/>
    <row r="6563" ht="12.75" customHeight="1" x14ac:dyDescent="0.2"/>
    <row r="6564" ht="12.75" customHeight="1" x14ac:dyDescent="0.2"/>
    <row r="6565" ht="12.75" customHeight="1" x14ac:dyDescent="0.2"/>
    <row r="6566" ht="12.75" customHeight="1" x14ac:dyDescent="0.2"/>
    <row r="6567" ht="12.75" customHeight="1" x14ac:dyDescent="0.2"/>
    <row r="6568" ht="12.75" customHeight="1" x14ac:dyDescent="0.2"/>
    <row r="6569" ht="12.75" customHeight="1" x14ac:dyDescent="0.2"/>
    <row r="6570" ht="12.75" customHeight="1" x14ac:dyDescent="0.2"/>
    <row r="6571" ht="12.75" customHeight="1" x14ac:dyDescent="0.2"/>
    <row r="6572" ht="12.75" customHeight="1" x14ac:dyDescent="0.2"/>
    <row r="6573" ht="12.75" customHeight="1" x14ac:dyDescent="0.2"/>
    <row r="6574" ht="12.75" customHeight="1" x14ac:dyDescent="0.2"/>
    <row r="6575" ht="12.75" customHeight="1" x14ac:dyDescent="0.2"/>
    <row r="6576" ht="12.75" customHeight="1" x14ac:dyDescent="0.2"/>
    <row r="6577" ht="12.75" customHeight="1" x14ac:dyDescent="0.2"/>
    <row r="6578" ht="12.75" customHeight="1" x14ac:dyDescent="0.2"/>
    <row r="6579" ht="12.75" customHeight="1" x14ac:dyDescent="0.2"/>
    <row r="6580" ht="12.75" customHeight="1" x14ac:dyDescent="0.2"/>
    <row r="6581" ht="12.75" customHeight="1" x14ac:dyDescent="0.2"/>
    <row r="6582" ht="12.75" customHeight="1" x14ac:dyDescent="0.2"/>
    <row r="6583" ht="12.75" customHeight="1" x14ac:dyDescent="0.2"/>
    <row r="6584" ht="12.75" customHeight="1" x14ac:dyDescent="0.2"/>
    <row r="6585" ht="12.75" customHeight="1" x14ac:dyDescent="0.2"/>
    <row r="6586" ht="12.75" customHeight="1" x14ac:dyDescent="0.2"/>
    <row r="6587" ht="12.75" customHeight="1" x14ac:dyDescent="0.2"/>
    <row r="6588" ht="12.75" customHeight="1" x14ac:dyDescent="0.2"/>
    <row r="6589" ht="12.75" customHeight="1" x14ac:dyDescent="0.2"/>
    <row r="6590" ht="12.75" customHeight="1" x14ac:dyDescent="0.2"/>
    <row r="6591" ht="12.75" customHeight="1" x14ac:dyDescent="0.2"/>
    <row r="6592" ht="12.75" customHeight="1" x14ac:dyDescent="0.2"/>
    <row r="6593" ht="12.75" customHeight="1" x14ac:dyDescent="0.2"/>
    <row r="6594" ht="12.75" customHeight="1" x14ac:dyDescent="0.2"/>
    <row r="6595" ht="12.75" customHeight="1" x14ac:dyDescent="0.2"/>
    <row r="6596" ht="12.75" customHeight="1" x14ac:dyDescent="0.2"/>
    <row r="6597" ht="12.75" customHeight="1" x14ac:dyDescent="0.2"/>
    <row r="6598" ht="12.75" customHeight="1" x14ac:dyDescent="0.2"/>
    <row r="6599" ht="12.75" customHeight="1" x14ac:dyDescent="0.2"/>
    <row r="6600" ht="12.75" customHeight="1" x14ac:dyDescent="0.2"/>
    <row r="6601" ht="12.75" customHeight="1" x14ac:dyDescent="0.2"/>
    <row r="6602" ht="12.75" customHeight="1" x14ac:dyDescent="0.2"/>
    <row r="6603" ht="12.75" customHeight="1" x14ac:dyDescent="0.2"/>
    <row r="6604" ht="12.75" customHeight="1" x14ac:dyDescent="0.2"/>
    <row r="6605" ht="12.75" customHeight="1" x14ac:dyDescent="0.2"/>
    <row r="6606" ht="12.75" customHeight="1" x14ac:dyDescent="0.2"/>
    <row r="6607" ht="12.75" customHeight="1" x14ac:dyDescent="0.2"/>
    <row r="6608" ht="12.75" customHeight="1" x14ac:dyDescent="0.2"/>
    <row r="6609" ht="12.75" customHeight="1" x14ac:dyDescent="0.2"/>
    <row r="6610" ht="12.75" customHeight="1" x14ac:dyDescent="0.2"/>
    <row r="6611" ht="12.75" customHeight="1" x14ac:dyDescent="0.2"/>
    <row r="6612" ht="12.75" customHeight="1" x14ac:dyDescent="0.2"/>
    <row r="6613" ht="12.75" customHeight="1" x14ac:dyDescent="0.2"/>
    <row r="6614" ht="12.75" customHeight="1" x14ac:dyDescent="0.2"/>
    <row r="6615" ht="12.75" customHeight="1" x14ac:dyDescent="0.2"/>
    <row r="6616" ht="12.75" customHeight="1" x14ac:dyDescent="0.2"/>
    <row r="6617" ht="12.75" customHeight="1" x14ac:dyDescent="0.2"/>
    <row r="6618" ht="12.75" customHeight="1" x14ac:dyDescent="0.2"/>
    <row r="6619" ht="12.75" customHeight="1" x14ac:dyDescent="0.2"/>
    <row r="6620" ht="12.75" customHeight="1" x14ac:dyDescent="0.2"/>
    <row r="6621" ht="12.75" customHeight="1" x14ac:dyDescent="0.2"/>
    <row r="6622" ht="12.75" customHeight="1" x14ac:dyDescent="0.2"/>
    <row r="6623" ht="12.75" customHeight="1" x14ac:dyDescent="0.2"/>
    <row r="6624" ht="12.75" customHeight="1" x14ac:dyDescent="0.2"/>
    <row r="6625" ht="12.75" customHeight="1" x14ac:dyDescent="0.2"/>
    <row r="6626" ht="12.75" customHeight="1" x14ac:dyDescent="0.2"/>
    <row r="6627" ht="12.75" customHeight="1" x14ac:dyDescent="0.2"/>
    <row r="6628" ht="12.75" customHeight="1" x14ac:dyDescent="0.2"/>
    <row r="6629" ht="12.75" customHeight="1" x14ac:dyDescent="0.2"/>
    <row r="6630" ht="12.75" customHeight="1" x14ac:dyDescent="0.2"/>
    <row r="6631" ht="12.75" customHeight="1" x14ac:dyDescent="0.2"/>
    <row r="6632" ht="12.75" customHeight="1" x14ac:dyDescent="0.2"/>
    <row r="6633" ht="12.75" customHeight="1" x14ac:dyDescent="0.2"/>
    <row r="6634" ht="12.75" customHeight="1" x14ac:dyDescent="0.2"/>
    <row r="6635" ht="12.75" customHeight="1" x14ac:dyDescent="0.2"/>
    <row r="6636" ht="12.75" customHeight="1" x14ac:dyDescent="0.2"/>
    <row r="6637" ht="12.75" customHeight="1" x14ac:dyDescent="0.2"/>
    <row r="6638" ht="12.75" customHeight="1" x14ac:dyDescent="0.2"/>
    <row r="6639" ht="12.75" customHeight="1" x14ac:dyDescent="0.2"/>
    <row r="6640" ht="12.75" customHeight="1" x14ac:dyDescent="0.2"/>
    <row r="6641" ht="12.75" customHeight="1" x14ac:dyDescent="0.2"/>
    <row r="6642" ht="12.75" customHeight="1" x14ac:dyDescent="0.2"/>
    <row r="6643" ht="12.75" customHeight="1" x14ac:dyDescent="0.2"/>
    <row r="6644" ht="12.75" customHeight="1" x14ac:dyDescent="0.2"/>
    <row r="6645" ht="12.75" customHeight="1" x14ac:dyDescent="0.2"/>
    <row r="6646" ht="12.75" customHeight="1" x14ac:dyDescent="0.2"/>
    <row r="6647" ht="12.75" customHeight="1" x14ac:dyDescent="0.2"/>
    <row r="6648" ht="12.75" customHeight="1" x14ac:dyDescent="0.2"/>
    <row r="6649" ht="12.75" customHeight="1" x14ac:dyDescent="0.2"/>
    <row r="6650" ht="12.75" customHeight="1" x14ac:dyDescent="0.2"/>
    <row r="6651" ht="12.75" customHeight="1" x14ac:dyDescent="0.2"/>
    <row r="6652" ht="12.75" customHeight="1" x14ac:dyDescent="0.2"/>
    <row r="6653" ht="12.75" customHeight="1" x14ac:dyDescent="0.2"/>
    <row r="6654" ht="12.75" customHeight="1" x14ac:dyDescent="0.2"/>
    <row r="6655" ht="12.75" customHeight="1" x14ac:dyDescent="0.2"/>
    <row r="6656" ht="12.75" customHeight="1" x14ac:dyDescent="0.2"/>
    <row r="6657" ht="12.75" customHeight="1" x14ac:dyDescent="0.2"/>
    <row r="6658" ht="12.75" customHeight="1" x14ac:dyDescent="0.2"/>
    <row r="6659" ht="12.75" customHeight="1" x14ac:dyDescent="0.2"/>
    <row r="6660" ht="12.75" customHeight="1" x14ac:dyDescent="0.2"/>
    <row r="6661" ht="12.75" customHeight="1" x14ac:dyDescent="0.2"/>
    <row r="6662" ht="12.75" customHeight="1" x14ac:dyDescent="0.2"/>
    <row r="6663" ht="12.75" customHeight="1" x14ac:dyDescent="0.2"/>
    <row r="6664" ht="12.75" customHeight="1" x14ac:dyDescent="0.2"/>
    <row r="6665" ht="12.75" customHeight="1" x14ac:dyDescent="0.2"/>
    <row r="6666" ht="12.75" customHeight="1" x14ac:dyDescent="0.2"/>
    <row r="6667" ht="12.75" customHeight="1" x14ac:dyDescent="0.2"/>
    <row r="6668" ht="12.75" customHeight="1" x14ac:dyDescent="0.2"/>
    <row r="6669" ht="12.75" customHeight="1" x14ac:dyDescent="0.2"/>
    <row r="6670" ht="12.75" customHeight="1" x14ac:dyDescent="0.2"/>
    <row r="6671" ht="12.75" customHeight="1" x14ac:dyDescent="0.2"/>
    <row r="6672" ht="12.75" customHeight="1" x14ac:dyDescent="0.2"/>
    <row r="6673" ht="12.75" customHeight="1" x14ac:dyDescent="0.2"/>
    <row r="6674" ht="12.75" customHeight="1" x14ac:dyDescent="0.2"/>
    <row r="6675" ht="12.75" customHeight="1" x14ac:dyDescent="0.2"/>
    <row r="6676" ht="12.75" customHeight="1" x14ac:dyDescent="0.2"/>
    <row r="6677" ht="12.75" customHeight="1" x14ac:dyDescent="0.2"/>
    <row r="6678" ht="12.75" customHeight="1" x14ac:dyDescent="0.2"/>
    <row r="6679" ht="12.75" customHeight="1" x14ac:dyDescent="0.2"/>
    <row r="6680" ht="12.75" customHeight="1" x14ac:dyDescent="0.2"/>
    <row r="6681" ht="12.75" customHeight="1" x14ac:dyDescent="0.2"/>
    <row r="6682" ht="12.75" customHeight="1" x14ac:dyDescent="0.2"/>
    <row r="6683" ht="12.75" customHeight="1" x14ac:dyDescent="0.2"/>
    <row r="6684" ht="12.75" customHeight="1" x14ac:dyDescent="0.2"/>
    <row r="6685" ht="12.75" customHeight="1" x14ac:dyDescent="0.2"/>
    <row r="6686" ht="12.75" customHeight="1" x14ac:dyDescent="0.2"/>
    <row r="6687" ht="12.75" customHeight="1" x14ac:dyDescent="0.2"/>
    <row r="6688" ht="12.75" customHeight="1" x14ac:dyDescent="0.2"/>
    <row r="6689" ht="12.75" customHeight="1" x14ac:dyDescent="0.2"/>
    <row r="6690" ht="12.75" customHeight="1" x14ac:dyDescent="0.2"/>
    <row r="6691" ht="12.75" customHeight="1" x14ac:dyDescent="0.2"/>
    <row r="6692" ht="12.75" customHeight="1" x14ac:dyDescent="0.2"/>
    <row r="6693" ht="12.75" customHeight="1" x14ac:dyDescent="0.2"/>
    <row r="6694" ht="12.75" customHeight="1" x14ac:dyDescent="0.2"/>
    <row r="6695" ht="12.75" customHeight="1" x14ac:dyDescent="0.2"/>
    <row r="6696" ht="12.75" customHeight="1" x14ac:dyDescent="0.2"/>
    <row r="6697" ht="12.75" customHeight="1" x14ac:dyDescent="0.2"/>
    <row r="6698" ht="12.75" customHeight="1" x14ac:dyDescent="0.2"/>
    <row r="6699" ht="12.75" customHeight="1" x14ac:dyDescent="0.2"/>
    <row r="6700" ht="12.75" customHeight="1" x14ac:dyDescent="0.2"/>
    <row r="6701" ht="12.75" customHeight="1" x14ac:dyDescent="0.2"/>
    <row r="6702" ht="12.75" customHeight="1" x14ac:dyDescent="0.2"/>
    <row r="6703" ht="12.75" customHeight="1" x14ac:dyDescent="0.2"/>
    <row r="6704" ht="12.75" customHeight="1" x14ac:dyDescent="0.2"/>
    <row r="6705" ht="12.75" customHeight="1" x14ac:dyDescent="0.2"/>
    <row r="6706" ht="12.75" customHeight="1" x14ac:dyDescent="0.2"/>
    <row r="6707" ht="12.75" customHeight="1" x14ac:dyDescent="0.2"/>
    <row r="6708" ht="12.75" customHeight="1" x14ac:dyDescent="0.2"/>
    <row r="6709" ht="12.75" customHeight="1" x14ac:dyDescent="0.2"/>
    <row r="6710" ht="12.75" customHeight="1" x14ac:dyDescent="0.2"/>
    <row r="6711" ht="12.75" customHeight="1" x14ac:dyDescent="0.2"/>
    <row r="6712" ht="12.75" customHeight="1" x14ac:dyDescent="0.2"/>
    <row r="6713" ht="12.75" customHeight="1" x14ac:dyDescent="0.2"/>
    <row r="6714" ht="12.75" customHeight="1" x14ac:dyDescent="0.2"/>
    <row r="6715" ht="12.75" customHeight="1" x14ac:dyDescent="0.2"/>
    <row r="6716" ht="12.75" customHeight="1" x14ac:dyDescent="0.2"/>
    <row r="6717" ht="12.75" customHeight="1" x14ac:dyDescent="0.2"/>
    <row r="6718" ht="12.75" customHeight="1" x14ac:dyDescent="0.2"/>
    <row r="6719" ht="12.75" customHeight="1" x14ac:dyDescent="0.2"/>
    <row r="6720" ht="12.75" customHeight="1" x14ac:dyDescent="0.2"/>
    <row r="6721" ht="12.75" customHeight="1" x14ac:dyDescent="0.2"/>
    <row r="6722" ht="12.75" customHeight="1" x14ac:dyDescent="0.2"/>
    <row r="6723" ht="12.75" customHeight="1" x14ac:dyDescent="0.2"/>
    <row r="6724" ht="12.75" customHeight="1" x14ac:dyDescent="0.2"/>
    <row r="6725" ht="12.75" customHeight="1" x14ac:dyDescent="0.2"/>
    <row r="6726" ht="12.75" customHeight="1" x14ac:dyDescent="0.2"/>
    <row r="6727" ht="12.75" customHeight="1" x14ac:dyDescent="0.2"/>
    <row r="6728" ht="12.75" customHeight="1" x14ac:dyDescent="0.2"/>
    <row r="6729" ht="12.75" customHeight="1" x14ac:dyDescent="0.2"/>
    <row r="6730" ht="12.75" customHeight="1" x14ac:dyDescent="0.2"/>
    <row r="6731" ht="12.75" customHeight="1" x14ac:dyDescent="0.2"/>
    <row r="6732" ht="12.75" customHeight="1" x14ac:dyDescent="0.2"/>
    <row r="6733" ht="12.75" customHeight="1" x14ac:dyDescent="0.2"/>
    <row r="6734" ht="12.75" customHeight="1" x14ac:dyDescent="0.2"/>
    <row r="6735" ht="12.75" customHeight="1" x14ac:dyDescent="0.2"/>
    <row r="6736" ht="12.75" customHeight="1" x14ac:dyDescent="0.2"/>
    <row r="6737" ht="12.75" customHeight="1" x14ac:dyDescent="0.2"/>
    <row r="6738" ht="12.75" customHeight="1" x14ac:dyDescent="0.2"/>
    <row r="6739" ht="12.75" customHeight="1" x14ac:dyDescent="0.2"/>
    <row r="6740" ht="12.75" customHeight="1" x14ac:dyDescent="0.2"/>
    <row r="6741" ht="12.75" customHeight="1" x14ac:dyDescent="0.2"/>
    <row r="6742" ht="12.75" customHeight="1" x14ac:dyDescent="0.2"/>
    <row r="6743" ht="12.75" customHeight="1" x14ac:dyDescent="0.2"/>
    <row r="6744" ht="12.75" customHeight="1" x14ac:dyDescent="0.2"/>
    <row r="6745" ht="12.75" customHeight="1" x14ac:dyDescent="0.2"/>
    <row r="6746" ht="12.75" customHeight="1" x14ac:dyDescent="0.2"/>
    <row r="6747" ht="12.75" customHeight="1" x14ac:dyDescent="0.2"/>
    <row r="6748" ht="12.75" customHeight="1" x14ac:dyDescent="0.2"/>
    <row r="6749" ht="12.75" customHeight="1" x14ac:dyDescent="0.2"/>
    <row r="6750" ht="12.75" customHeight="1" x14ac:dyDescent="0.2"/>
    <row r="6751" ht="12.75" customHeight="1" x14ac:dyDescent="0.2"/>
    <row r="6752" ht="12.75" customHeight="1" x14ac:dyDescent="0.2"/>
    <row r="6753" ht="12.75" customHeight="1" x14ac:dyDescent="0.2"/>
    <row r="6754" ht="12.75" customHeight="1" x14ac:dyDescent="0.2"/>
    <row r="6755" ht="12.75" customHeight="1" x14ac:dyDescent="0.2"/>
    <row r="6756" ht="12.75" customHeight="1" x14ac:dyDescent="0.2"/>
    <row r="6757" ht="12.75" customHeight="1" x14ac:dyDescent="0.2"/>
    <row r="6758" ht="12.75" customHeight="1" x14ac:dyDescent="0.2"/>
    <row r="6759" ht="12.75" customHeight="1" x14ac:dyDescent="0.2"/>
    <row r="6760" ht="12.75" customHeight="1" x14ac:dyDescent="0.2"/>
    <row r="6761" ht="12.75" customHeight="1" x14ac:dyDescent="0.2"/>
    <row r="6762" ht="12.75" customHeight="1" x14ac:dyDescent="0.2"/>
    <row r="6763" ht="12.75" customHeight="1" x14ac:dyDescent="0.2"/>
    <row r="6764" ht="12.75" customHeight="1" x14ac:dyDescent="0.2"/>
    <row r="6765" ht="12.75" customHeight="1" x14ac:dyDescent="0.2"/>
    <row r="6766" ht="12.75" customHeight="1" x14ac:dyDescent="0.2"/>
    <row r="6767" ht="12.75" customHeight="1" x14ac:dyDescent="0.2"/>
    <row r="6768" ht="12.75" customHeight="1" x14ac:dyDescent="0.2"/>
    <row r="6769" ht="12.75" customHeight="1" x14ac:dyDescent="0.2"/>
    <row r="6770" ht="12.75" customHeight="1" x14ac:dyDescent="0.2"/>
    <row r="6771" ht="12.75" customHeight="1" x14ac:dyDescent="0.2"/>
    <row r="6772" ht="12.75" customHeight="1" x14ac:dyDescent="0.2"/>
    <row r="6773" ht="12.75" customHeight="1" x14ac:dyDescent="0.2"/>
    <row r="6774" ht="12.75" customHeight="1" x14ac:dyDescent="0.2"/>
    <row r="6775" ht="12.75" customHeight="1" x14ac:dyDescent="0.2"/>
    <row r="6776" ht="12.75" customHeight="1" x14ac:dyDescent="0.2"/>
    <row r="6777" ht="12.75" customHeight="1" x14ac:dyDescent="0.2"/>
    <row r="6778" ht="12.75" customHeight="1" x14ac:dyDescent="0.2"/>
    <row r="6779" ht="12.75" customHeight="1" x14ac:dyDescent="0.2"/>
    <row r="6780" ht="12.75" customHeight="1" x14ac:dyDescent="0.2"/>
    <row r="6781" ht="12.75" customHeight="1" x14ac:dyDescent="0.2"/>
    <row r="6782" ht="12.75" customHeight="1" x14ac:dyDescent="0.2"/>
    <row r="6783" ht="12.75" customHeight="1" x14ac:dyDescent="0.2"/>
    <row r="6784" ht="12.75" customHeight="1" x14ac:dyDescent="0.2"/>
    <row r="6785" ht="12.75" customHeight="1" x14ac:dyDescent="0.2"/>
    <row r="6786" ht="12.75" customHeight="1" x14ac:dyDescent="0.2"/>
    <row r="6787" ht="12.75" customHeight="1" x14ac:dyDescent="0.2"/>
    <row r="6788" ht="12.75" customHeight="1" x14ac:dyDescent="0.2"/>
    <row r="6789" ht="12.75" customHeight="1" x14ac:dyDescent="0.2"/>
    <row r="6790" ht="12.75" customHeight="1" x14ac:dyDescent="0.2"/>
    <row r="6791" ht="12.75" customHeight="1" x14ac:dyDescent="0.2"/>
    <row r="6792" ht="12.75" customHeight="1" x14ac:dyDescent="0.2"/>
    <row r="6793" ht="12.75" customHeight="1" x14ac:dyDescent="0.2"/>
    <row r="6794" ht="12.75" customHeight="1" x14ac:dyDescent="0.2"/>
    <row r="6795" ht="12.75" customHeight="1" x14ac:dyDescent="0.2"/>
    <row r="6796" ht="12.75" customHeight="1" x14ac:dyDescent="0.2"/>
    <row r="6797" ht="12.75" customHeight="1" x14ac:dyDescent="0.2"/>
    <row r="6798" ht="12.75" customHeight="1" x14ac:dyDescent="0.2"/>
    <row r="6799" ht="12.75" customHeight="1" x14ac:dyDescent="0.2"/>
    <row r="6800" ht="12.75" customHeight="1" x14ac:dyDescent="0.2"/>
    <row r="6801" ht="12.75" customHeight="1" x14ac:dyDescent="0.2"/>
    <row r="6802" ht="12.75" customHeight="1" x14ac:dyDescent="0.2"/>
    <row r="6803" ht="12.75" customHeight="1" x14ac:dyDescent="0.2"/>
    <row r="6804" ht="12.75" customHeight="1" x14ac:dyDescent="0.2"/>
    <row r="6805" ht="12.75" customHeight="1" x14ac:dyDescent="0.2"/>
    <row r="6806" ht="12.75" customHeight="1" x14ac:dyDescent="0.2"/>
    <row r="6807" ht="12.75" customHeight="1" x14ac:dyDescent="0.2"/>
    <row r="6808" ht="12.75" customHeight="1" x14ac:dyDescent="0.2"/>
    <row r="6809" ht="12.75" customHeight="1" x14ac:dyDescent="0.2"/>
    <row r="6810" ht="12.75" customHeight="1" x14ac:dyDescent="0.2"/>
    <row r="6811" ht="12.75" customHeight="1" x14ac:dyDescent="0.2"/>
    <row r="6812" ht="12.75" customHeight="1" x14ac:dyDescent="0.2"/>
    <row r="6813" ht="12.75" customHeight="1" x14ac:dyDescent="0.2"/>
    <row r="6814" ht="12.75" customHeight="1" x14ac:dyDescent="0.2"/>
    <row r="6815" ht="12.75" customHeight="1" x14ac:dyDescent="0.2"/>
    <row r="6816" ht="12.75" customHeight="1" x14ac:dyDescent="0.2"/>
    <row r="6817" ht="12.75" customHeight="1" x14ac:dyDescent="0.2"/>
    <row r="6818" ht="12.75" customHeight="1" x14ac:dyDescent="0.2"/>
    <row r="6819" ht="12.75" customHeight="1" x14ac:dyDescent="0.2"/>
    <row r="6820" ht="12.75" customHeight="1" x14ac:dyDescent="0.2"/>
    <row r="6821" ht="12.75" customHeight="1" x14ac:dyDescent="0.2"/>
    <row r="6822" ht="12.75" customHeight="1" x14ac:dyDescent="0.2"/>
    <row r="6823" ht="12.75" customHeight="1" x14ac:dyDescent="0.2"/>
    <row r="6824" ht="12.75" customHeight="1" x14ac:dyDescent="0.2"/>
    <row r="6825" ht="12.75" customHeight="1" x14ac:dyDescent="0.2"/>
    <row r="6826" ht="12.75" customHeight="1" x14ac:dyDescent="0.2"/>
    <row r="6827" ht="12.75" customHeight="1" x14ac:dyDescent="0.2"/>
    <row r="6828" ht="12.75" customHeight="1" x14ac:dyDescent="0.2"/>
    <row r="6829" ht="12.75" customHeight="1" x14ac:dyDescent="0.2"/>
    <row r="6830" ht="12.75" customHeight="1" x14ac:dyDescent="0.2"/>
    <row r="6831" ht="12.75" customHeight="1" x14ac:dyDescent="0.2"/>
    <row r="6832" ht="12.75" customHeight="1" x14ac:dyDescent="0.2"/>
    <row r="6833" ht="12.75" customHeight="1" x14ac:dyDescent="0.2"/>
    <row r="6834" ht="12.75" customHeight="1" x14ac:dyDescent="0.2"/>
    <row r="6835" ht="12.75" customHeight="1" x14ac:dyDescent="0.2"/>
    <row r="6836" ht="12.75" customHeight="1" x14ac:dyDescent="0.2"/>
    <row r="6837" ht="12.75" customHeight="1" x14ac:dyDescent="0.2"/>
    <row r="6838" ht="12.75" customHeight="1" x14ac:dyDescent="0.2"/>
    <row r="6839" ht="12.75" customHeight="1" x14ac:dyDescent="0.2"/>
    <row r="6840" ht="12.75" customHeight="1" x14ac:dyDescent="0.2"/>
    <row r="6841" ht="12.75" customHeight="1" x14ac:dyDescent="0.2"/>
    <row r="6842" ht="12.75" customHeight="1" x14ac:dyDescent="0.2"/>
    <row r="6843" ht="12.75" customHeight="1" x14ac:dyDescent="0.2"/>
    <row r="6844" ht="12.75" customHeight="1" x14ac:dyDescent="0.2"/>
    <row r="6845" ht="12.75" customHeight="1" x14ac:dyDescent="0.2"/>
    <row r="6846" ht="12.75" customHeight="1" x14ac:dyDescent="0.2"/>
    <row r="6847" ht="12.75" customHeight="1" x14ac:dyDescent="0.2"/>
    <row r="6848" ht="12.75" customHeight="1" x14ac:dyDescent="0.2"/>
    <row r="6849" ht="12.75" customHeight="1" x14ac:dyDescent="0.2"/>
    <row r="6850" ht="12.75" customHeight="1" x14ac:dyDescent="0.2"/>
    <row r="6851" ht="12.75" customHeight="1" x14ac:dyDescent="0.2"/>
    <row r="6852" ht="12.75" customHeight="1" x14ac:dyDescent="0.2"/>
    <row r="6853" ht="12.75" customHeight="1" x14ac:dyDescent="0.2"/>
    <row r="6854" ht="12.75" customHeight="1" x14ac:dyDescent="0.2"/>
    <row r="6855" ht="12.75" customHeight="1" x14ac:dyDescent="0.2"/>
    <row r="6856" ht="12.75" customHeight="1" x14ac:dyDescent="0.2"/>
    <row r="6857" ht="12.75" customHeight="1" x14ac:dyDescent="0.2"/>
    <row r="6858" ht="12.75" customHeight="1" x14ac:dyDescent="0.2"/>
    <row r="6859" ht="12.75" customHeight="1" x14ac:dyDescent="0.2"/>
    <row r="6860" ht="12.75" customHeight="1" x14ac:dyDescent="0.2"/>
    <row r="6861" ht="12.75" customHeight="1" x14ac:dyDescent="0.2"/>
    <row r="6862" ht="12.75" customHeight="1" x14ac:dyDescent="0.2"/>
    <row r="6863" ht="12.75" customHeight="1" x14ac:dyDescent="0.2"/>
    <row r="6864" ht="12.75" customHeight="1" x14ac:dyDescent="0.2"/>
    <row r="6865" ht="12.75" customHeight="1" x14ac:dyDescent="0.2"/>
    <row r="6866" ht="12.75" customHeight="1" x14ac:dyDescent="0.2"/>
    <row r="6867" ht="12.75" customHeight="1" x14ac:dyDescent="0.2"/>
    <row r="6868" ht="12.75" customHeight="1" x14ac:dyDescent="0.2"/>
    <row r="6869" ht="12.75" customHeight="1" x14ac:dyDescent="0.2"/>
    <row r="6870" ht="12.75" customHeight="1" x14ac:dyDescent="0.2"/>
    <row r="6871" ht="12.75" customHeight="1" x14ac:dyDescent="0.2"/>
    <row r="6872" ht="12.75" customHeight="1" x14ac:dyDescent="0.2"/>
    <row r="6873" ht="12.75" customHeight="1" x14ac:dyDescent="0.2"/>
    <row r="6874" ht="12.75" customHeight="1" x14ac:dyDescent="0.2"/>
    <row r="6875" ht="12.75" customHeight="1" x14ac:dyDescent="0.2"/>
    <row r="6876" ht="12.75" customHeight="1" x14ac:dyDescent="0.2"/>
    <row r="6877" ht="12.75" customHeight="1" x14ac:dyDescent="0.2"/>
    <row r="6878" ht="12.75" customHeight="1" x14ac:dyDescent="0.2"/>
    <row r="6879" ht="12.75" customHeight="1" x14ac:dyDescent="0.2"/>
    <row r="6880" ht="12.75" customHeight="1" x14ac:dyDescent="0.2"/>
    <row r="6881" ht="12.75" customHeight="1" x14ac:dyDescent="0.2"/>
    <row r="6882" ht="12.75" customHeight="1" x14ac:dyDescent="0.2"/>
    <row r="6883" ht="12.75" customHeight="1" x14ac:dyDescent="0.2"/>
    <row r="6884" ht="12.75" customHeight="1" x14ac:dyDescent="0.2"/>
    <row r="6885" ht="12.75" customHeight="1" x14ac:dyDescent="0.2"/>
    <row r="6886" ht="12.75" customHeight="1" x14ac:dyDescent="0.2"/>
    <row r="6887" ht="12.75" customHeight="1" x14ac:dyDescent="0.2"/>
    <row r="6888" ht="12.75" customHeight="1" x14ac:dyDescent="0.2"/>
    <row r="6889" ht="12.75" customHeight="1" x14ac:dyDescent="0.2"/>
    <row r="6890" ht="12.75" customHeight="1" x14ac:dyDescent="0.2"/>
    <row r="6891" ht="12.75" customHeight="1" x14ac:dyDescent="0.2"/>
    <row r="6892" ht="12.75" customHeight="1" x14ac:dyDescent="0.2"/>
    <row r="6893" ht="12.75" customHeight="1" x14ac:dyDescent="0.2"/>
    <row r="6894" ht="12.75" customHeight="1" x14ac:dyDescent="0.2"/>
    <row r="6895" ht="12.75" customHeight="1" x14ac:dyDescent="0.2"/>
    <row r="6896" ht="12.75" customHeight="1" x14ac:dyDescent="0.2"/>
    <row r="6897" ht="12.75" customHeight="1" x14ac:dyDescent="0.2"/>
    <row r="6898" ht="12.75" customHeight="1" x14ac:dyDescent="0.2"/>
    <row r="6899" ht="12.75" customHeight="1" x14ac:dyDescent="0.2"/>
    <row r="6900" ht="12.75" customHeight="1" x14ac:dyDescent="0.2"/>
    <row r="6901" ht="12.75" customHeight="1" x14ac:dyDescent="0.2"/>
    <row r="6902" ht="12.75" customHeight="1" x14ac:dyDescent="0.2"/>
    <row r="6903" ht="12.75" customHeight="1" x14ac:dyDescent="0.2"/>
    <row r="6904" ht="12.75" customHeight="1" x14ac:dyDescent="0.2"/>
    <row r="6905" ht="12.75" customHeight="1" x14ac:dyDescent="0.2"/>
    <row r="6906" ht="12.75" customHeight="1" x14ac:dyDescent="0.2"/>
    <row r="6907" ht="12.75" customHeight="1" x14ac:dyDescent="0.2"/>
    <row r="6908" ht="12.75" customHeight="1" x14ac:dyDescent="0.2"/>
    <row r="6909" ht="12.75" customHeight="1" x14ac:dyDescent="0.2"/>
    <row r="6910" ht="12.75" customHeight="1" x14ac:dyDescent="0.2"/>
    <row r="6911" ht="12.75" customHeight="1" x14ac:dyDescent="0.2"/>
    <row r="6912" ht="12.75" customHeight="1" x14ac:dyDescent="0.2"/>
    <row r="6913" ht="12.75" customHeight="1" x14ac:dyDescent="0.2"/>
    <row r="6914" ht="12.75" customHeight="1" x14ac:dyDescent="0.2"/>
    <row r="6915" ht="12.75" customHeight="1" x14ac:dyDescent="0.2"/>
    <row r="6916" ht="12.75" customHeight="1" x14ac:dyDescent="0.2"/>
    <row r="6917" ht="12.75" customHeight="1" x14ac:dyDescent="0.2"/>
    <row r="6918" ht="12.75" customHeight="1" x14ac:dyDescent="0.2"/>
    <row r="6919" ht="12.75" customHeight="1" x14ac:dyDescent="0.2"/>
    <row r="6920" ht="12.75" customHeight="1" x14ac:dyDescent="0.2"/>
    <row r="6921" ht="12.75" customHeight="1" x14ac:dyDescent="0.2"/>
    <row r="6922" ht="12.75" customHeight="1" x14ac:dyDescent="0.2"/>
    <row r="6923" ht="12.75" customHeight="1" x14ac:dyDescent="0.2"/>
    <row r="6924" ht="12.75" customHeight="1" x14ac:dyDescent="0.2"/>
    <row r="6925" ht="12.75" customHeight="1" x14ac:dyDescent="0.2"/>
    <row r="6926" ht="12.75" customHeight="1" x14ac:dyDescent="0.2"/>
    <row r="6927" ht="12.75" customHeight="1" x14ac:dyDescent="0.2"/>
    <row r="6928" ht="12.75" customHeight="1" x14ac:dyDescent="0.2"/>
    <row r="6929" ht="12.75" customHeight="1" x14ac:dyDescent="0.2"/>
    <row r="6930" ht="12.75" customHeight="1" x14ac:dyDescent="0.2"/>
    <row r="6931" ht="12.75" customHeight="1" x14ac:dyDescent="0.2"/>
    <row r="6932" ht="12.75" customHeight="1" x14ac:dyDescent="0.2"/>
    <row r="6933" ht="12.75" customHeight="1" x14ac:dyDescent="0.2"/>
    <row r="6934" ht="12.75" customHeight="1" x14ac:dyDescent="0.2"/>
    <row r="6935" ht="12.75" customHeight="1" x14ac:dyDescent="0.2"/>
    <row r="6936" ht="12.75" customHeight="1" x14ac:dyDescent="0.2"/>
    <row r="6937" ht="12.75" customHeight="1" x14ac:dyDescent="0.2"/>
    <row r="6938" ht="12.75" customHeight="1" x14ac:dyDescent="0.2"/>
    <row r="6939" ht="12.75" customHeight="1" x14ac:dyDescent="0.2"/>
    <row r="6940" ht="12.75" customHeight="1" x14ac:dyDescent="0.2"/>
    <row r="6941" ht="12.75" customHeight="1" x14ac:dyDescent="0.2"/>
    <row r="6942" ht="12.75" customHeight="1" x14ac:dyDescent="0.2"/>
    <row r="6943" ht="12.75" customHeight="1" x14ac:dyDescent="0.2"/>
    <row r="6944" ht="12.75" customHeight="1" x14ac:dyDescent="0.2"/>
    <row r="6945" ht="12.75" customHeight="1" x14ac:dyDescent="0.2"/>
    <row r="6946" ht="12.75" customHeight="1" x14ac:dyDescent="0.2"/>
    <row r="6947" ht="12.75" customHeight="1" x14ac:dyDescent="0.2"/>
    <row r="6948" ht="12.75" customHeight="1" x14ac:dyDescent="0.2"/>
    <row r="6949" ht="12.75" customHeight="1" x14ac:dyDescent="0.2"/>
    <row r="6950" ht="12.75" customHeight="1" x14ac:dyDescent="0.2"/>
    <row r="6951" ht="12.75" customHeight="1" x14ac:dyDescent="0.2"/>
    <row r="6952" ht="12.75" customHeight="1" x14ac:dyDescent="0.2"/>
    <row r="6953" ht="12.75" customHeight="1" x14ac:dyDescent="0.2"/>
    <row r="6954" ht="12.75" customHeight="1" x14ac:dyDescent="0.2"/>
    <row r="6955" ht="12.75" customHeight="1" x14ac:dyDescent="0.2"/>
    <row r="6956" ht="12.75" customHeight="1" x14ac:dyDescent="0.2"/>
    <row r="6957" ht="12.75" customHeight="1" x14ac:dyDescent="0.2"/>
    <row r="6958" ht="12.75" customHeight="1" x14ac:dyDescent="0.2"/>
    <row r="6959" ht="12.75" customHeight="1" x14ac:dyDescent="0.2"/>
    <row r="6960" ht="12.75" customHeight="1" x14ac:dyDescent="0.2"/>
    <row r="6961" ht="12.75" customHeight="1" x14ac:dyDescent="0.2"/>
    <row r="6962" ht="12.75" customHeight="1" x14ac:dyDescent="0.2"/>
    <row r="6963" ht="12.75" customHeight="1" x14ac:dyDescent="0.2"/>
    <row r="6964" ht="12.75" customHeight="1" x14ac:dyDescent="0.2"/>
    <row r="6965" ht="12.75" customHeight="1" x14ac:dyDescent="0.2"/>
    <row r="6966" ht="12.75" customHeight="1" x14ac:dyDescent="0.2"/>
    <row r="6967" ht="12.75" customHeight="1" x14ac:dyDescent="0.2"/>
    <row r="6968" ht="12.75" customHeight="1" x14ac:dyDescent="0.2"/>
    <row r="6969" ht="12.75" customHeight="1" x14ac:dyDescent="0.2"/>
    <row r="6970" ht="12.75" customHeight="1" x14ac:dyDescent="0.2"/>
    <row r="6971" ht="12.75" customHeight="1" x14ac:dyDescent="0.2"/>
    <row r="6972" ht="12.75" customHeight="1" x14ac:dyDescent="0.2"/>
    <row r="6973" ht="12.75" customHeight="1" x14ac:dyDescent="0.2"/>
    <row r="6974" ht="12.75" customHeight="1" x14ac:dyDescent="0.2"/>
    <row r="6975" ht="12.75" customHeight="1" x14ac:dyDescent="0.2"/>
    <row r="6976" ht="12.75" customHeight="1" x14ac:dyDescent="0.2"/>
    <row r="6977" ht="12.75" customHeight="1" x14ac:dyDescent="0.2"/>
    <row r="6978" ht="12.75" customHeight="1" x14ac:dyDescent="0.2"/>
    <row r="6979" ht="12.75" customHeight="1" x14ac:dyDescent="0.2"/>
    <row r="6980" ht="12.75" customHeight="1" x14ac:dyDescent="0.2"/>
    <row r="6981" ht="12.75" customHeight="1" x14ac:dyDescent="0.2"/>
    <row r="6982" ht="12.75" customHeight="1" x14ac:dyDescent="0.2"/>
    <row r="6983" ht="12.75" customHeight="1" x14ac:dyDescent="0.2"/>
    <row r="6984" ht="12.75" customHeight="1" x14ac:dyDescent="0.2"/>
    <row r="6985" ht="12.75" customHeight="1" x14ac:dyDescent="0.2"/>
    <row r="6986" ht="12.75" customHeight="1" x14ac:dyDescent="0.2"/>
    <row r="6987" ht="12.75" customHeight="1" x14ac:dyDescent="0.2"/>
    <row r="6988" ht="12.75" customHeight="1" x14ac:dyDescent="0.2"/>
    <row r="6989" ht="12.75" customHeight="1" x14ac:dyDescent="0.2"/>
    <row r="6990" ht="12.75" customHeight="1" x14ac:dyDescent="0.2"/>
    <row r="6991" ht="12.75" customHeight="1" x14ac:dyDescent="0.2"/>
    <row r="6992" ht="12.75" customHeight="1" x14ac:dyDescent="0.2"/>
    <row r="6993" ht="12.75" customHeight="1" x14ac:dyDescent="0.2"/>
    <row r="6994" ht="12.75" customHeight="1" x14ac:dyDescent="0.2"/>
    <row r="6995" ht="12.75" customHeight="1" x14ac:dyDescent="0.2"/>
    <row r="6996" ht="12.75" customHeight="1" x14ac:dyDescent="0.2"/>
    <row r="6997" ht="12.75" customHeight="1" x14ac:dyDescent="0.2"/>
    <row r="6998" ht="12.75" customHeight="1" x14ac:dyDescent="0.2"/>
    <row r="6999" ht="12.75" customHeight="1" x14ac:dyDescent="0.2"/>
    <row r="7000" ht="12.75" customHeight="1" x14ac:dyDescent="0.2"/>
    <row r="7001" ht="12.75" customHeight="1" x14ac:dyDescent="0.2"/>
    <row r="7002" ht="12.75" customHeight="1" x14ac:dyDescent="0.2"/>
    <row r="7003" ht="12.75" customHeight="1" x14ac:dyDescent="0.2"/>
    <row r="7004" ht="12.75" customHeight="1" x14ac:dyDescent="0.2"/>
    <row r="7005" ht="12.75" customHeight="1" x14ac:dyDescent="0.2"/>
    <row r="7006" ht="12.75" customHeight="1" x14ac:dyDescent="0.2"/>
    <row r="7007" ht="12.75" customHeight="1" x14ac:dyDescent="0.2"/>
    <row r="7008" ht="12.75" customHeight="1" x14ac:dyDescent="0.2"/>
    <row r="7009" ht="12.75" customHeight="1" x14ac:dyDescent="0.2"/>
    <row r="7010" ht="12.75" customHeight="1" x14ac:dyDescent="0.2"/>
    <row r="7011" ht="12.75" customHeight="1" x14ac:dyDescent="0.2"/>
    <row r="7012" ht="12.75" customHeight="1" x14ac:dyDescent="0.2"/>
    <row r="7013" ht="12.75" customHeight="1" x14ac:dyDescent="0.2"/>
    <row r="7014" ht="12.75" customHeight="1" x14ac:dyDescent="0.2"/>
    <row r="7015" ht="12.75" customHeight="1" x14ac:dyDescent="0.2"/>
    <row r="7016" ht="12.75" customHeight="1" x14ac:dyDescent="0.2"/>
    <row r="7017" ht="12.75" customHeight="1" x14ac:dyDescent="0.2"/>
    <row r="7018" ht="12.75" customHeight="1" x14ac:dyDescent="0.2"/>
    <row r="7019" ht="12.75" customHeight="1" x14ac:dyDescent="0.2"/>
    <row r="7020" ht="12.75" customHeight="1" x14ac:dyDescent="0.2"/>
    <row r="7021" ht="12.75" customHeight="1" x14ac:dyDescent="0.2"/>
    <row r="7022" ht="12.75" customHeight="1" x14ac:dyDescent="0.2"/>
    <row r="7023" ht="12.75" customHeight="1" x14ac:dyDescent="0.2"/>
    <row r="7024" ht="12.75" customHeight="1" x14ac:dyDescent="0.2"/>
    <row r="7025" ht="12.75" customHeight="1" x14ac:dyDescent="0.2"/>
    <row r="7026" ht="12.75" customHeight="1" x14ac:dyDescent="0.2"/>
    <row r="7027" ht="12.75" customHeight="1" x14ac:dyDescent="0.2"/>
    <row r="7028" ht="12.75" customHeight="1" x14ac:dyDescent="0.2"/>
    <row r="7029" ht="12.75" customHeight="1" x14ac:dyDescent="0.2"/>
    <row r="7030" ht="12.75" customHeight="1" x14ac:dyDescent="0.2"/>
    <row r="7031" ht="12.75" customHeight="1" x14ac:dyDescent="0.2"/>
    <row r="7032" ht="12.75" customHeight="1" x14ac:dyDescent="0.2"/>
    <row r="7033" ht="12.75" customHeight="1" x14ac:dyDescent="0.2"/>
    <row r="7034" ht="12.75" customHeight="1" x14ac:dyDescent="0.2"/>
    <row r="7035" ht="12.75" customHeight="1" x14ac:dyDescent="0.2"/>
    <row r="7036" ht="12.75" customHeight="1" x14ac:dyDescent="0.2"/>
    <row r="7037" ht="12.75" customHeight="1" x14ac:dyDescent="0.2"/>
    <row r="7038" ht="12.75" customHeight="1" x14ac:dyDescent="0.2"/>
    <row r="7039" ht="12.75" customHeight="1" x14ac:dyDescent="0.2"/>
    <row r="7040" ht="12.75" customHeight="1" x14ac:dyDescent="0.2"/>
    <row r="7041" ht="12.75" customHeight="1" x14ac:dyDescent="0.2"/>
    <row r="7042" ht="12.75" customHeight="1" x14ac:dyDescent="0.2"/>
    <row r="7043" ht="12.75" customHeight="1" x14ac:dyDescent="0.2"/>
    <row r="7044" ht="12.75" customHeight="1" x14ac:dyDescent="0.2"/>
    <row r="7045" ht="12.75" customHeight="1" x14ac:dyDescent="0.2"/>
    <row r="7046" ht="12.75" customHeight="1" x14ac:dyDescent="0.2"/>
    <row r="7047" ht="12.75" customHeight="1" x14ac:dyDescent="0.2"/>
    <row r="7048" ht="12.75" customHeight="1" x14ac:dyDescent="0.2"/>
    <row r="7049" ht="12.75" customHeight="1" x14ac:dyDescent="0.2"/>
    <row r="7050" ht="12.75" customHeight="1" x14ac:dyDescent="0.2"/>
    <row r="7051" ht="12.75" customHeight="1" x14ac:dyDescent="0.2"/>
    <row r="7052" ht="12.75" customHeight="1" x14ac:dyDescent="0.2"/>
    <row r="7053" ht="12.75" customHeight="1" x14ac:dyDescent="0.2"/>
    <row r="7054" ht="12.75" customHeight="1" x14ac:dyDescent="0.2"/>
    <row r="7055" ht="12.75" customHeight="1" x14ac:dyDescent="0.2"/>
    <row r="7056" ht="12.75" customHeight="1" x14ac:dyDescent="0.2"/>
    <row r="7057" ht="12.75" customHeight="1" x14ac:dyDescent="0.2"/>
    <row r="7058" ht="12.75" customHeight="1" x14ac:dyDescent="0.2"/>
    <row r="7059" ht="12.75" customHeight="1" x14ac:dyDescent="0.2"/>
    <row r="7060" ht="12.75" customHeight="1" x14ac:dyDescent="0.2"/>
    <row r="7061" ht="12.75" customHeight="1" x14ac:dyDescent="0.2"/>
    <row r="7062" ht="12.75" customHeight="1" x14ac:dyDescent="0.2"/>
    <row r="7063" ht="12.75" customHeight="1" x14ac:dyDescent="0.2"/>
    <row r="7064" ht="12.75" customHeight="1" x14ac:dyDescent="0.2"/>
    <row r="7065" ht="12.75" customHeight="1" x14ac:dyDescent="0.2"/>
    <row r="7066" ht="12.75" customHeight="1" x14ac:dyDescent="0.2"/>
    <row r="7067" ht="12.75" customHeight="1" x14ac:dyDescent="0.2"/>
    <row r="7068" ht="12.75" customHeight="1" x14ac:dyDescent="0.2"/>
    <row r="7069" ht="12.75" customHeight="1" x14ac:dyDescent="0.2"/>
    <row r="7070" ht="12.75" customHeight="1" x14ac:dyDescent="0.2"/>
    <row r="7071" ht="12.75" customHeight="1" x14ac:dyDescent="0.2"/>
    <row r="7072" ht="12.75" customHeight="1" x14ac:dyDescent="0.2"/>
    <row r="7073" ht="12.75" customHeight="1" x14ac:dyDescent="0.2"/>
    <row r="7074" ht="12.75" customHeight="1" x14ac:dyDescent="0.2"/>
    <row r="7075" ht="12.75" customHeight="1" x14ac:dyDescent="0.2"/>
    <row r="7076" ht="12.75" customHeight="1" x14ac:dyDescent="0.2"/>
    <row r="7077" ht="12.75" customHeight="1" x14ac:dyDescent="0.2"/>
    <row r="7078" ht="12.75" customHeight="1" x14ac:dyDescent="0.2"/>
    <row r="7079" ht="12.75" customHeight="1" x14ac:dyDescent="0.2"/>
    <row r="7080" ht="12.75" customHeight="1" x14ac:dyDescent="0.2"/>
    <row r="7081" ht="12.75" customHeight="1" x14ac:dyDescent="0.2"/>
    <row r="7082" ht="12.75" customHeight="1" x14ac:dyDescent="0.2"/>
    <row r="7083" ht="12.75" customHeight="1" x14ac:dyDescent="0.2"/>
    <row r="7084" ht="12.75" customHeight="1" x14ac:dyDescent="0.2"/>
    <row r="7085" ht="12.75" customHeight="1" x14ac:dyDescent="0.2"/>
    <row r="7086" ht="12.75" customHeight="1" x14ac:dyDescent="0.2"/>
    <row r="7087" ht="12.75" customHeight="1" x14ac:dyDescent="0.2"/>
    <row r="7088" ht="12.75" customHeight="1" x14ac:dyDescent="0.2"/>
    <row r="7089" ht="12.75" customHeight="1" x14ac:dyDescent="0.2"/>
    <row r="7090" ht="12.75" customHeight="1" x14ac:dyDescent="0.2"/>
    <row r="7091" ht="12.75" customHeight="1" x14ac:dyDescent="0.2"/>
    <row r="7092" ht="12.75" customHeight="1" x14ac:dyDescent="0.2"/>
    <row r="7093" ht="12.75" customHeight="1" x14ac:dyDescent="0.2"/>
    <row r="7094" ht="12.75" customHeight="1" x14ac:dyDescent="0.2"/>
    <row r="7095" ht="12.75" customHeight="1" x14ac:dyDescent="0.2"/>
    <row r="7096" ht="12.75" customHeight="1" x14ac:dyDescent="0.2"/>
    <row r="7097" ht="12.75" customHeight="1" x14ac:dyDescent="0.2"/>
    <row r="7098" ht="12.75" customHeight="1" x14ac:dyDescent="0.2"/>
    <row r="7099" ht="12.75" customHeight="1" x14ac:dyDescent="0.2"/>
    <row r="7100" ht="12.75" customHeight="1" x14ac:dyDescent="0.2"/>
    <row r="7101" ht="12.75" customHeight="1" x14ac:dyDescent="0.2"/>
    <row r="7102" ht="12.75" customHeight="1" x14ac:dyDescent="0.2"/>
    <row r="7103" ht="12.75" customHeight="1" x14ac:dyDescent="0.2"/>
    <row r="7104" ht="12.75" customHeight="1" x14ac:dyDescent="0.2"/>
    <row r="7105" ht="12.75" customHeight="1" x14ac:dyDescent="0.2"/>
    <row r="7106" ht="12.75" customHeight="1" x14ac:dyDescent="0.2"/>
    <row r="7107" ht="12.75" customHeight="1" x14ac:dyDescent="0.2"/>
    <row r="7108" ht="12.75" customHeight="1" x14ac:dyDescent="0.2"/>
    <row r="7109" ht="12.75" customHeight="1" x14ac:dyDescent="0.2"/>
    <row r="7110" ht="12.75" customHeight="1" x14ac:dyDescent="0.2"/>
    <row r="7111" ht="12.75" customHeight="1" x14ac:dyDescent="0.2"/>
    <row r="7112" ht="12.75" customHeight="1" x14ac:dyDescent="0.2"/>
    <row r="7113" ht="12.75" customHeight="1" x14ac:dyDescent="0.2"/>
    <row r="7114" ht="12.75" customHeight="1" x14ac:dyDescent="0.2"/>
    <row r="7115" ht="12.75" customHeight="1" x14ac:dyDescent="0.2"/>
    <row r="7116" ht="12.75" customHeight="1" x14ac:dyDescent="0.2"/>
    <row r="7117" ht="12.75" customHeight="1" x14ac:dyDescent="0.2"/>
    <row r="7118" ht="12.75" customHeight="1" x14ac:dyDescent="0.2"/>
    <row r="7119" ht="12.75" customHeight="1" x14ac:dyDescent="0.2"/>
    <row r="7120" ht="12.75" customHeight="1" x14ac:dyDescent="0.2"/>
    <row r="7121" ht="12.75" customHeight="1" x14ac:dyDescent="0.2"/>
    <row r="7122" ht="12.75" customHeight="1" x14ac:dyDescent="0.2"/>
    <row r="7123" ht="12.75" customHeight="1" x14ac:dyDescent="0.2"/>
    <row r="7124" ht="12.75" customHeight="1" x14ac:dyDescent="0.2"/>
    <row r="7125" ht="12.75" customHeight="1" x14ac:dyDescent="0.2"/>
    <row r="7126" ht="12.75" customHeight="1" x14ac:dyDescent="0.2"/>
    <row r="7127" ht="12.75" customHeight="1" x14ac:dyDescent="0.2"/>
    <row r="7128" ht="12.75" customHeight="1" x14ac:dyDescent="0.2"/>
    <row r="7129" ht="12.75" customHeight="1" x14ac:dyDescent="0.2"/>
    <row r="7130" ht="12.75" customHeight="1" x14ac:dyDescent="0.2"/>
    <row r="7131" ht="12.75" customHeight="1" x14ac:dyDescent="0.2"/>
    <row r="7132" ht="12.75" customHeight="1" x14ac:dyDescent="0.2"/>
    <row r="7133" ht="12.75" customHeight="1" x14ac:dyDescent="0.2"/>
    <row r="7134" ht="12.75" customHeight="1" x14ac:dyDescent="0.2"/>
    <row r="7135" ht="12.75" customHeight="1" x14ac:dyDescent="0.2"/>
    <row r="7136" ht="12.75" customHeight="1" x14ac:dyDescent="0.2"/>
    <row r="7137" ht="12.75" customHeight="1" x14ac:dyDescent="0.2"/>
    <row r="7138" ht="12.75" customHeight="1" x14ac:dyDescent="0.2"/>
    <row r="7139" ht="12.75" customHeight="1" x14ac:dyDescent="0.2"/>
    <row r="7140" ht="12.75" customHeight="1" x14ac:dyDescent="0.2"/>
    <row r="7141" ht="12.75" customHeight="1" x14ac:dyDescent="0.2"/>
    <row r="7142" ht="12.75" customHeight="1" x14ac:dyDescent="0.2"/>
    <row r="7143" ht="12.75" customHeight="1" x14ac:dyDescent="0.2"/>
    <row r="7144" ht="12.75" customHeight="1" x14ac:dyDescent="0.2"/>
    <row r="7145" ht="12.75" customHeight="1" x14ac:dyDescent="0.2"/>
    <row r="7146" ht="12.75" customHeight="1" x14ac:dyDescent="0.2"/>
    <row r="7147" ht="12.75" customHeight="1" x14ac:dyDescent="0.2"/>
    <row r="7148" ht="12.75" customHeight="1" x14ac:dyDescent="0.2"/>
    <row r="7149" ht="12.75" customHeight="1" x14ac:dyDescent="0.2"/>
    <row r="7150" ht="12.75" customHeight="1" x14ac:dyDescent="0.2"/>
    <row r="7151" ht="12.75" customHeight="1" x14ac:dyDescent="0.2"/>
    <row r="7152" ht="12.75" customHeight="1" x14ac:dyDescent="0.2"/>
    <row r="7153" ht="12.75" customHeight="1" x14ac:dyDescent="0.2"/>
    <row r="7154" ht="12.75" customHeight="1" x14ac:dyDescent="0.2"/>
    <row r="7155" ht="12.75" customHeight="1" x14ac:dyDescent="0.2"/>
    <row r="7156" ht="12.75" customHeight="1" x14ac:dyDescent="0.2"/>
    <row r="7157" ht="12.75" customHeight="1" x14ac:dyDescent="0.2"/>
    <row r="7158" ht="12.75" customHeight="1" x14ac:dyDescent="0.2"/>
    <row r="7159" ht="12.75" customHeight="1" x14ac:dyDescent="0.2"/>
    <row r="7160" ht="12.75" customHeight="1" x14ac:dyDescent="0.2"/>
    <row r="7161" ht="12.75" customHeight="1" x14ac:dyDescent="0.2"/>
    <row r="7162" ht="12.75" customHeight="1" x14ac:dyDescent="0.2"/>
    <row r="7163" ht="12.75" customHeight="1" x14ac:dyDescent="0.2"/>
    <row r="7164" ht="12.75" customHeight="1" x14ac:dyDescent="0.2"/>
    <row r="7165" ht="12.75" customHeight="1" x14ac:dyDescent="0.2"/>
    <row r="7166" ht="12.75" customHeight="1" x14ac:dyDescent="0.2"/>
    <row r="7167" ht="12.75" customHeight="1" x14ac:dyDescent="0.2"/>
    <row r="7168" ht="12.75" customHeight="1" x14ac:dyDescent="0.2"/>
    <row r="7169" ht="12.75" customHeight="1" x14ac:dyDescent="0.2"/>
    <row r="7170" ht="12.75" customHeight="1" x14ac:dyDescent="0.2"/>
    <row r="7171" ht="12.75" customHeight="1" x14ac:dyDescent="0.2"/>
    <row r="7172" ht="12.75" customHeight="1" x14ac:dyDescent="0.2"/>
    <row r="7173" ht="12.75" customHeight="1" x14ac:dyDescent="0.2"/>
    <row r="7174" ht="12.75" customHeight="1" x14ac:dyDescent="0.2"/>
    <row r="7175" ht="12.75" customHeight="1" x14ac:dyDescent="0.2"/>
    <row r="7176" ht="12.75" customHeight="1" x14ac:dyDescent="0.2"/>
    <row r="7177" ht="12.75" customHeight="1" x14ac:dyDescent="0.2"/>
    <row r="7178" ht="12.75" customHeight="1" x14ac:dyDescent="0.2"/>
    <row r="7179" ht="12.75" customHeight="1" x14ac:dyDescent="0.2"/>
    <row r="7180" ht="12.75" customHeight="1" x14ac:dyDescent="0.2"/>
    <row r="7181" ht="12.75" customHeight="1" x14ac:dyDescent="0.2"/>
    <row r="7182" ht="12.75" customHeight="1" x14ac:dyDescent="0.2"/>
    <row r="7183" ht="12.75" customHeight="1" x14ac:dyDescent="0.2"/>
    <row r="7184" ht="12.75" customHeight="1" x14ac:dyDescent="0.2"/>
    <row r="7185" ht="12.75" customHeight="1" x14ac:dyDescent="0.2"/>
    <row r="7186" ht="12.75" customHeight="1" x14ac:dyDescent="0.2"/>
    <row r="7187" ht="12.75" customHeight="1" x14ac:dyDescent="0.2"/>
    <row r="7188" ht="12.75" customHeight="1" x14ac:dyDescent="0.2"/>
    <row r="7189" ht="12.75" customHeight="1" x14ac:dyDescent="0.2"/>
    <row r="7190" ht="12.75" customHeight="1" x14ac:dyDescent="0.2"/>
    <row r="7191" ht="12.75" customHeight="1" x14ac:dyDescent="0.2"/>
    <row r="7192" ht="12.75" customHeight="1" x14ac:dyDescent="0.2"/>
    <row r="7193" ht="12.75" customHeight="1" x14ac:dyDescent="0.2"/>
    <row r="7194" ht="12.75" customHeight="1" x14ac:dyDescent="0.2"/>
    <row r="7195" ht="12.75" customHeight="1" x14ac:dyDescent="0.2"/>
    <row r="7196" ht="12.75" customHeight="1" x14ac:dyDescent="0.2"/>
    <row r="7197" ht="12.75" customHeight="1" x14ac:dyDescent="0.2"/>
    <row r="7198" ht="12.75" customHeight="1" x14ac:dyDescent="0.2"/>
    <row r="7199" ht="12.75" customHeight="1" x14ac:dyDescent="0.2"/>
    <row r="7200" ht="12.75" customHeight="1" x14ac:dyDescent="0.2"/>
    <row r="7201" ht="12.75" customHeight="1" x14ac:dyDescent="0.2"/>
    <row r="7202" ht="12.75" customHeight="1" x14ac:dyDescent="0.2"/>
    <row r="7203" ht="12.75" customHeight="1" x14ac:dyDescent="0.2"/>
    <row r="7204" ht="12.75" customHeight="1" x14ac:dyDescent="0.2"/>
    <row r="7205" ht="12.75" customHeight="1" x14ac:dyDescent="0.2"/>
    <row r="7206" ht="12.75" customHeight="1" x14ac:dyDescent="0.2"/>
    <row r="7207" ht="12.75" customHeight="1" x14ac:dyDescent="0.2"/>
    <row r="7208" ht="12.75" customHeight="1" x14ac:dyDescent="0.2"/>
    <row r="7209" ht="12.75" customHeight="1" x14ac:dyDescent="0.2"/>
    <row r="7210" ht="12.75" customHeight="1" x14ac:dyDescent="0.2"/>
    <row r="7211" ht="12.75" customHeight="1" x14ac:dyDescent="0.2"/>
    <row r="7212" ht="12.75" customHeight="1" x14ac:dyDescent="0.2"/>
    <row r="7213" ht="12.75" customHeight="1" x14ac:dyDescent="0.2"/>
    <row r="7214" ht="12.75" customHeight="1" x14ac:dyDescent="0.2"/>
    <row r="7215" ht="12.75" customHeight="1" x14ac:dyDescent="0.2"/>
    <row r="7216" ht="12.75" customHeight="1" x14ac:dyDescent="0.2"/>
    <row r="7217" ht="12.75" customHeight="1" x14ac:dyDescent="0.2"/>
    <row r="7218" ht="12.75" customHeight="1" x14ac:dyDescent="0.2"/>
    <row r="7219" ht="12.75" customHeight="1" x14ac:dyDescent="0.2"/>
    <row r="7220" ht="12.75" customHeight="1" x14ac:dyDescent="0.2"/>
    <row r="7221" ht="12.75" customHeight="1" x14ac:dyDescent="0.2"/>
    <row r="7222" ht="12.75" customHeight="1" x14ac:dyDescent="0.2"/>
    <row r="7223" ht="12.75" customHeight="1" x14ac:dyDescent="0.2"/>
    <row r="7224" ht="12.75" customHeight="1" x14ac:dyDescent="0.2"/>
    <row r="7225" ht="12.75" customHeight="1" x14ac:dyDescent="0.2"/>
    <row r="7226" ht="12.75" customHeight="1" x14ac:dyDescent="0.2"/>
    <row r="7227" ht="12.75" customHeight="1" x14ac:dyDescent="0.2"/>
    <row r="7228" ht="12.75" customHeight="1" x14ac:dyDescent="0.2"/>
    <row r="7229" ht="12.75" customHeight="1" x14ac:dyDescent="0.2"/>
    <row r="7230" ht="12.75" customHeight="1" x14ac:dyDescent="0.2"/>
    <row r="7231" ht="12.75" customHeight="1" x14ac:dyDescent="0.2"/>
    <row r="7232" ht="12.75" customHeight="1" x14ac:dyDescent="0.2"/>
    <row r="7233" ht="12.75" customHeight="1" x14ac:dyDescent="0.2"/>
    <row r="7234" ht="12.75" customHeight="1" x14ac:dyDescent="0.2"/>
    <row r="7235" ht="12.75" customHeight="1" x14ac:dyDescent="0.2"/>
    <row r="7236" ht="12.75" customHeight="1" x14ac:dyDescent="0.2"/>
    <row r="7237" ht="12.75" customHeight="1" x14ac:dyDescent="0.2"/>
    <row r="7238" ht="12.75" customHeight="1" x14ac:dyDescent="0.2"/>
    <row r="7239" ht="12.75" customHeight="1" x14ac:dyDescent="0.2"/>
    <row r="7240" ht="12.75" customHeight="1" x14ac:dyDescent="0.2"/>
    <row r="7241" ht="12.75" customHeight="1" x14ac:dyDescent="0.2"/>
    <row r="7242" ht="12.75" customHeight="1" x14ac:dyDescent="0.2"/>
    <row r="7243" ht="12.75" customHeight="1" x14ac:dyDescent="0.2"/>
    <row r="7244" ht="12.75" customHeight="1" x14ac:dyDescent="0.2"/>
    <row r="7245" ht="12.75" customHeight="1" x14ac:dyDescent="0.2"/>
    <row r="7246" ht="12.75" customHeight="1" x14ac:dyDescent="0.2"/>
    <row r="7247" ht="12.75" customHeight="1" x14ac:dyDescent="0.2"/>
    <row r="7248" ht="12.75" customHeight="1" x14ac:dyDescent="0.2"/>
    <row r="7249" ht="12.75" customHeight="1" x14ac:dyDescent="0.2"/>
    <row r="7250" ht="12.75" customHeight="1" x14ac:dyDescent="0.2"/>
    <row r="7251" ht="12.75" customHeight="1" x14ac:dyDescent="0.2"/>
    <row r="7252" ht="12.75" customHeight="1" x14ac:dyDescent="0.2"/>
    <row r="7253" ht="12.75" customHeight="1" x14ac:dyDescent="0.2"/>
    <row r="7254" ht="12.75" customHeight="1" x14ac:dyDescent="0.2"/>
    <row r="7255" ht="12.75" customHeight="1" x14ac:dyDescent="0.2"/>
    <row r="7256" ht="12.75" customHeight="1" x14ac:dyDescent="0.2"/>
    <row r="7257" ht="12.75" customHeight="1" x14ac:dyDescent="0.2"/>
    <row r="7258" ht="12.75" customHeight="1" x14ac:dyDescent="0.2"/>
    <row r="7259" ht="12.75" customHeight="1" x14ac:dyDescent="0.2"/>
    <row r="7260" ht="12.75" customHeight="1" x14ac:dyDescent="0.2"/>
    <row r="7261" ht="12.75" customHeight="1" x14ac:dyDescent="0.2"/>
    <row r="7262" ht="12.75" customHeight="1" x14ac:dyDescent="0.2"/>
    <row r="7263" ht="12.75" customHeight="1" x14ac:dyDescent="0.2"/>
    <row r="7264" ht="12.75" customHeight="1" x14ac:dyDescent="0.2"/>
    <row r="7265" ht="12.75" customHeight="1" x14ac:dyDescent="0.2"/>
    <row r="7266" ht="12.75" customHeight="1" x14ac:dyDescent="0.2"/>
    <row r="7267" ht="12.75" customHeight="1" x14ac:dyDescent="0.2"/>
    <row r="7268" ht="12.75" customHeight="1" x14ac:dyDescent="0.2"/>
    <row r="7269" ht="12.75" customHeight="1" x14ac:dyDescent="0.2"/>
    <row r="7270" ht="12.75" customHeight="1" x14ac:dyDescent="0.2"/>
    <row r="7271" ht="12.75" customHeight="1" x14ac:dyDescent="0.2"/>
    <row r="7272" ht="12.75" customHeight="1" x14ac:dyDescent="0.2"/>
    <row r="7273" ht="12.75" customHeight="1" x14ac:dyDescent="0.2"/>
    <row r="7274" ht="12.75" customHeight="1" x14ac:dyDescent="0.2"/>
    <row r="7275" ht="12.75" customHeight="1" x14ac:dyDescent="0.2"/>
    <row r="7276" ht="12.75" customHeight="1" x14ac:dyDescent="0.2"/>
    <row r="7277" ht="12.75" customHeight="1" x14ac:dyDescent="0.2"/>
    <row r="7278" ht="12.75" customHeight="1" x14ac:dyDescent="0.2"/>
    <row r="7279" ht="12.75" customHeight="1" x14ac:dyDescent="0.2"/>
    <row r="7280" ht="12.75" customHeight="1" x14ac:dyDescent="0.2"/>
    <row r="7281" ht="12.75" customHeight="1" x14ac:dyDescent="0.2"/>
    <row r="7282" ht="12.75" customHeight="1" x14ac:dyDescent="0.2"/>
    <row r="7283" ht="12.75" customHeight="1" x14ac:dyDescent="0.2"/>
    <row r="7284" ht="12.75" customHeight="1" x14ac:dyDescent="0.2"/>
    <row r="7285" ht="12.75" customHeight="1" x14ac:dyDescent="0.2"/>
    <row r="7286" ht="12.75" customHeight="1" x14ac:dyDescent="0.2"/>
    <row r="7287" ht="12.75" customHeight="1" x14ac:dyDescent="0.2"/>
    <row r="7288" ht="12.75" customHeight="1" x14ac:dyDescent="0.2"/>
    <row r="7289" ht="12.75" customHeight="1" x14ac:dyDescent="0.2"/>
    <row r="7290" ht="12.75" customHeight="1" x14ac:dyDescent="0.2"/>
    <row r="7291" ht="12.75" customHeight="1" x14ac:dyDescent="0.2"/>
    <row r="7292" ht="12.75" customHeight="1" x14ac:dyDescent="0.2"/>
    <row r="7293" ht="12.75" customHeight="1" x14ac:dyDescent="0.2"/>
    <row r="7294" ht="12.75" customHeight="1" x14ac:dyDescent="0.2"/>
    <row r="7295" ht="12.75" customHeight="1" x14ac:dyDescent="0.2"/>
    <row r="7296" ht="12.75" customHeight="1" x14ac:dyDescent="0.2"/>
    <row r="7297" ht="12.75" customHeight="1" x14ac:dyDescent="0.2"/>
    <row r="7298" ht="12.75" customHeight="1" x14ac:dyDescent="0.2"/>
    <row r="7299" ht="12.75" customHeight="1" x14ac:dyDescent="0.2"/>
    <row r="7300" ht="12.75" customHeight="1" x14ac:dyDescent="0.2"/>
    <row r="7301" ht="12.75" customHeight="1" x14ac:dyDescent="0.2"/>
    <row r="7302" ht="12.75" customHeight="1" x14ac:dyDescent="0.2"/>
    <row r="7303" ht="12.75" customHeight="1" x14ac:dyDescent="0.2"/>
    <row r="7304" ht="12.75" customHeight="1" x14ac:dyDescent="0.2"/>
    <row r="7305" ht="12.75" customHeight="1" x14ac:dyDescent="0.2"/>
    <row r="7306" ht="12.75" customHeight="1" x14ac:dyDescent="0.2"/>
    <row r="7307" ht="12.75" customHeight="1" x14ac:dyDescent="0.2"/>
    <row r="7308" ht="12.75" customHeight="1" x14ac:dyDescent="0.2"/>
    <row r="7309" ht="12.75" customHeight="1" x14ac:dyDescent="0.2"/>
    <row r="7310" ht="12.75" customHeight="1" x14ac:dyDescent="0.2"/>
    <row r="7311" ht="12.75" customHeight="1" x14ac:dyDescent="0.2"/>
    <row r="7312" ht="12.75" customHeight="1" x14ac:dyDescent="0.2"/>
    <row r="7313" ht="12.75" customHeight="1" x14ac:dyDescent="0.2"/>
    <row r="7314" ht="12.75" customHeight="1" x14ac:dyDescent="0.2"/>
    <row r="7315" ht="12.75" customHeight="1" x14ac:dyDescent="0.2"/>
    <row r="7316" ht="12.75" customHeight="1" x14ac:dyDescent="0.2"/>
    <row r="7317" ht="12.75" customHeight="1" x14ac:dyDescent="0.2"/>
    <row r="7318" ht="12.75" customHeight="1" x14ac:dyDescent="0.2"/>
    <row r="7319" ht="12.75" customHeight="1" x14ac:dyDescent="0.2"/>
    <row r="7320" ht="12.75" customHeight="1" x14ac:dyDescent="0.2"/>
    <row r="7321" ht="12.75" customHeight="1" x14ac:dyDescent="0.2"/>
    <row r="7322" ht="12.75" customHeight="1" x14ac:dyDescent="0.2"/>
    <row r="7323" ht="12.75" customHeight="1" x14ac:dyDescent="0.2"/>
    <row r="7324" ht="12.75" customHeight="1" x14ac:dyDescent="0.2"/>
    <row r="7325" ht="12.75" customHeight="1" x14ac:dyDescent="0.2"/>
    <row r="7326" ht="12.75" customHeight="1" x14ac:dyDescent="0.2"/>
    <row r="7327" ht="12.75" customHeight="1" x14ac:dyDescent="0.2"/>
    <row r="7328" ht="12.75" customHeight="1" x14ac:dyDescent="0.2"/>
    <row r="7329" ht="12.75" customHeight="1" x14ac:dyDescent="0.2"/>
    <row r="7330" ht="12.75" customHeight="1" x14ac:dyDescent="0.2"/>
    <row r="7331" ht="12.75" customHeight="1" x14ac:dyDescent="0.2"/>
    <row r="7332" ht="12.75" customHeight="1" x14ac:dyDescent="0.2"/>
    <row r="7333" ht="12.75" customHeight="1" x14ac:dyDescent="0.2"/>
    <row r="7334" ht="12.75" customHeight="1" x14ac:dyDescent="0.2"/>
    <row r="7335" ht="12.75" customHeight="1" x14ac:dyDescent="0.2"/>
    <row r="7336" ht="12.75" customHeight="1" x14ac:dyDescent="0.2"/>
    <row r="7337" ht="12.75" customHeight="1" x14ac:dyDescent="0.2"/>
    <row r="7338" ht="12.75" customHeight="1" x14ac:dyDescent="0.2"/>
    <row r="7339" ht="12.75" customHeight="1" x14ac:dyDescent="0.2"/>
    <row r="7340" ht="12.75" customHeight="1" x14ac:dyDescent="0.2"/>
    <row r="7341" ht="12.75" customHeight="1" x14ac:dyDescent="0.2"/>
    <row r="7342" ht="12.75" customHeight="1" x14ac:dyDescent="0.2"/>
    <row r="7343" ht="12.75" customHeight="1" x14ac:dyDescent="0.2"/>
    <row r="7344" ht="12.75" customHeight="1" x14ac:dyDescent="0.2"/>
    <row r="7345" ht="12.75" customHeight="1" x14ac:dyDescent="0.2"/>
    <row r="7346" ht="12.75" customHeight="1" x14ac:dyDescent="0.2"/>
    <row r="7347" ht="12.75" customHeight="1" x14ac:dyDescent="0.2"/>
    <row r="7348" ht="12.75" customHeight="1" x14ac:dyDescent="0.2"/>
    <row r="7349" ht="12.75" customHeight="1" x14ac:dyDescent="0.2"/>
    <row r="7350" ht="12.75" customHeight="1" x14ac:dyDescent="0.2"/>
    <row r="7351" ht="12.75" customHeight="1" x14ac:dyDescent="0.2"/>
    <row r="7352" ht="12.75" customHeight="1" x14ac:dyDescent="0.2"/>
    <row r="7353" ht="12.75" customHeight="1" x14ac:dyDescent="0.2"/>
    <row r="7354" ht="12.75" customHeight="1" x14ac:dyDescent="0.2"/>
    <row r="7355" ht="12.75" customHeight="1" x14ac:dyDescent="0.2"/>
    <row r="7356" ht="12.75" customHeight="1" x14ac:dyDescent="0.2"/>
    <row r="7357" ht="12.75" customHeight="1" x14ac:dyDescent="0.2"/>
    <row r="7358" ht="12.75" customHeight="1" x14ac:dyDescent="0.2"/>
    <row r="7359" ht="12.75" customHeight="1" x14ac:dyDescent="0.2"/>
    <row r="7360" ht="12.75" customHeight="1" x14ac:dyDescent="0.2"/>
    <row r="7361" ht="12.75" customHeight="1" x14ac:dyDescent="0.2"/>
    <row r="7362" ht="12.75" customHeight="1" x14ac:dyDescent="0.2"/>
    <row r="7363" ht="12.75" customHeight="1" x14ac:dyDescent="0.2"/>
    <row r="7364" ht="12.75" customHeight="1" x14ac:dyDescent="0.2"/>
    <row r="7365" ht="12.75" customHeight="1" x14ac:dyDescent="0.2"/>
    <row r="7366" ht="12.75" customHeight="1" x14ac:dyDescent="0.2"/>
    <row r="7367" ht="12.75" customHeight="1" x14ac:dyDescent="0.2"/>
    <row r="7368" ht="12.75" customHeight="1" x14ac:dyDescent="0.2"/>
    <row r="7369" ht="12.75" customHeight="1" x14ac:dyDescent="0.2"/>
    <row r="7370" ht="12.75" customHeight="1" x14ac:dyDescent="0.2"/>
    <row r="7371" ht="12.75" customHeight="1" x14ac:dyDescent="0.2"/>
    <row r="7372" ht="12.75" customHeight="1" x14ac:dyDescent="0.2"/>
    <row r="7373" ht="12.75" customHeight="1" x14ac:dyDescent="0.2"/>
    <row r="7374" ht="12.75" customHeight="1" x14ac:dyDescent="0.2"/>
    <row r="7375" ht="12.75" customHeight="1" x14ac:dyDescent="0.2"/>
    <row r="7376" ht="12.75" customHeight="1" x14ac:dyDescent="0.2"/>
    <row r="7377" ht="12.75" customHeight="1" x14ac:dyDescent="0.2"/>
    <row r="7378" ht="12.75" customHeight="1" x14ac:dyDescent="0.2"/>
    <row r="7379" ht="12.75" customHeight="1" x14ac:dyDescent="0.2"/>
    <row r="7380" ht="12.75" customHeight="1" x14ac:dyDescent="0.2"/>
    <row r="7381" ht="12.75" customHeight="1" x14ac:dyDescent="0.2"/>
    <row r="7382" ht="12.75" customHeight="1" x14ac:dyDescent="0.2"/>
    <row r="7383" ht="12.75" customHeight="1" x14ac:dyDescent="0.2"/>
    <row r="7384" ht="12.75" customHeight="1" x14ac:dyDescent="0.2"/>
    <row r="7385" ht="12.75" customHeight="1" x14ac:dyDescent="0.2"/>
    <row r="7386" ht="12.75" customHeight="1" x14ac:dyDescent="0.2"/>
    <row r="7387" ht="12.75" customHeight="1" x14ac:dyDescent="0.2"/>
    <row r="7388" ht="12.75" customHeight="1" x14ac:dyDescent="0.2"/>
    <row r="7389" ht="12.75" customHeight="1" x14ac:dyDescent="0.2"/>
    <row r="7390" ht="12.75" customHeight="1" x14ac:dyDescent="0.2"/>
    <row r="7391" ht="12.75" customHeight="1" x14ac:dyDescent="0.2"/>
    <row r="7392" ht="12.75" customHeight="1" x14ac:dyDescent="0.2"/>
    <row r="7393" ht="12.75" customHeight="1" x14ac:dyDescent="0.2"/>
    <row r="7394" ht="12.75" customHeight="1" x14ac:dyDescent="0.2"/>
    <row r="7395" ht="12.75" customHeight="1" x14ac:dyDescent="0.2"/>
    <row r="7396" ht="12.75" customHeight="1" x14ac:dyDescent="0.2"/>
    <row r="7397" ht="12.75" customHeight="1" x14ac:dyDescent="0.2"/>
    <row r="7398" ht="12.75" customHeight="1" x14ac:dyDescent="0.2"/>
    <row r="7399" ht="12.75" customHeight="1" x14ac:dyDescent="0.2"/>
    <row r="7400" ht="12.75" customHeight="1" x14ac:dyDescent="0.2"/>
    <row r="7401" ht="12.75" customHeight="1" x14ac:dyDescent="0.2"/>
    <row r="7402" ht="12.75" customHeight="1" x14ac:dyDescent="0.2"/>
    <row r="7403" ht="12.75" customHeight="1" x14ac:dyDescent="0.2"/>
    <row r="7404" ht="12.75" customHeight="1" x14ac:dyDescent="0.2"/>
    <row r="7405" ht="12.75" customHeight="1" x14ac:dyDescent="0.2"/>
    <row r="7406" ht="12.75" customHeight="1" x14ac:dyDescent="0.2"/>
    <row r="7407" ht="12.75" customHeight="1" x14ac:dyDescent="0.2"/>
    <row r="7408" ht="12.75" customHeight="1" x14ac:dyDescent="0.2"/>
    <row r="7409" ht="12.75" customHeight="1" x14ac:dyDescent="0.2"/>
    <row r="7410" ht="12.75" customHeight="1" x14ac:dyDescent="0.2"/>
    <row r="7411" ht="12.75" customHeight="1" x14ac:dyDescent="0.2"/>
    <row r="7412" ht="12.75" customHeight="1" x14ac:dyDescent="0.2"/>
    <row r="7413" ht="12.75" customHeight="1" x14ac:dyDescent="0.2"/>
    <row r="7414" ht="12.75" customHeight="1" x14ac:dyDescent="0.2"/>
    <row r="7415" ht="12.75" customHeight="1" x14ac:dyDescent="0.2"/>
    <row r="7416" ht="12.75" customHeight="1" x14ac:dyDescent="0.2"/>
    <row r="7417" ht="12.75" customHeight="1" x14ac:dyDescent="0.2"/>
    <row r="7418" ht="12.75" customHeight="1" x14ac:dyDescent="0.2"/>
    <row r="7419" ht="12.75" customHeight="1" x14ac:dyDescent="0.2"/>
    <row r="7420" ht="12.75" customHeight="1" x14ac:dyDescent="0.2"/>
    <row r="7421" ht="12.75" customHeight="1" x14ac:dyDescent="0.2"/>
    <row r="7422" ht="12.75" customHeight="1" x14ac:dyDescent="0.2"/>
    <row r="7423" ht="12.75" customHeight="1" x14ac:dyDescent="0.2"/>
    <row r="7424" ht="12.75" customHeight="1" x14ac:dyDescent="0.2"/>
    <row r="7425" ht="12.75" customHeight="1" x14ac:dyDescent="0.2"/>
    <row r="7426" ht="12.75" customHeight="1" x14ac:dyDescent="0.2"/>
    <row r="7427" ht="12.75" customHeight="1" x14ac:dyDescent="0.2"/>
    <row r="7428" ht="12.75" customHeight="1" x14ac:dyDescent="0.2"/>
    <row r="7429" ht="12.75" customHeight="1" x14ac:dyDescent="0.2"/>
    <row r="7430" ht="12.75" customHeight="1" x14ac:dyDescent="0.2"/>
    <row r="7431" ht="12.75" customHeight="1" x14ac:dyDescent="0.2"/>
    <row r="7432" ht="12.75" customHeight="1" x14ac:dyDescent="0.2"/>
    <row r="7433" ht="12.75" customHeight="1" x14ac:dyDescent="0.2"/>
    <row r="7434" ht="12.75" customHeight="1" x14ac:dyDescent="0.2"/>
    <row r="7435" ht="12.75" customHeight="1" x14ac:dyDescent="0.2"/>
    <row r="7436" ht="12.75" customHeight="1" x14ac:dyDescent="0.2"/>
    <row r="7437" ht="12.75" customHeight="1" x14ac:dyDescent="0.2"/>
    <row r="7438" ht="12.75" customHeight="1" x14ac:dyDescent="0.2"/>
    <row r="7439" ht="12.75" customHeight="1" x14ac:dyDescent="0.2"/>
    <row r="7440" ht="12.75" customHeight="1" x14ac:dyDescent="0.2"/>
    <row r="7441" ht="12.75" customHeight="1" x14ac:dyDescent="0.2"/>
    <row r="7442" ht="12.75" customHeight="1" x14ac:dyDescent="0.2"/>
    <row r="7443" ht="12.75" customHeight="1" x14ac:dyDescent="0.2"/>
    <row r="7444" ht="12.75" customHeight="1" x14ac:dyDescent="0.2"/>
    <row r="7445" ht="12.75" customHeight="1" x14ac:dyDescent="0.2"/>
    <row r="7446" ht="12.75" customHeight="1" x14ac:dyDescent="0.2"/>
    <row r="7447" ht="12.75" customHeight="1" x14ac:dyDescent="0.2"/>
    <row r="7448" ht="12.75" customHeight="1" x14ac:dyDescent="0.2"/>
    <row r="7449" ht="12.75" customHeight="1" x14ac:dyDescent="0.2"/>
    <row r="7450" ht="12.75" customHeight="1" x14ac:dyDescent="0.2"/>
    <row r="7451" ht="12.75" customHeight="1" x14ac:dyDescent="0.2"/>
    <row r="7452" ht="12.75" customHeight="1" x14ac:dyDescent="0.2"/>
    <row r="7453" ht="12.75" customHeight="1" x14ac:dyDescent="0.2"/>
    <row r="7454" ht="12.75" customHeight="1" x14ac:dyDescent="0.2"/>
    <row r="7455" ht="12.75" customHeight="1" x14ac:dyDescent="0.2"/>
    <row r="7456" ht="12.75" customHeight="1" x14ac:dyDescent="0.2"/>
    <row r="7457" ht="12.75" customHeight="1" x14ac:dyDescent="0.2"/>
    <row r="7458" ht="12.75" customHeight="1" x14ac:dyDescent="0.2"/>
    <row r="7459" ht="12.75" customHeight="1" x14ac:dyDescent="0.2"/>
    <row r="7460" ht="12.75" customHeight="1" x14ac:dyDescent="0.2"/>
    <row r="7461" ht="12.75" customHeight="1" x14ac:dyDescent="0.2"/>
    <row r="7462" ht="12.75" customHeight="1" x14ac:dyDescent="0.2"/>
    <row r="7463" ht="12.75" customHeight="1" x14ac:dyDescent="0.2"/>
    <row r="7464" ht="12.75" customHeight="1" x14ac:dyDescent="0.2"/>
    <row r="7465" ht="12.75" customHeight="1" x14ac:dyDescent="0.2"/>
    <row r="7466" ht="12.75" customHeight="1" x14ac:dyDescent="0.2"/>
    <row r="7467" ht="12.75" customHeight="1" x14ac:dyDescent="0.2"/>
    <row r="7468" ht="12.75" customHeight="1" x14ac:dyDescent="0.2"/>
    <row r="7469" ht="12.75" customHeight="1" x14ac:dyDescent="0.2"/>
    <row r="7470" ht="12.75" customHeight="1" x14ac:dyDescent="0.2"/>
    <row r="7471" ht="12.75" customHeight="1" x14ac:dyDescent="0.2"/>
    <row r="7472" ht="12.75" customHeight="1" x14ac:dyDescent="0.2"/>
    <row r="7473" ht="12.75" customHeight="1" x14ac:dyDescent="0.2"/>
    <row r="7474" ht="12.75" customHeight="1" x14ac:dyDescent="0.2"/>
    <row r="7475" ht="12.75" customHeight="1" x14ac:dyDescent="0.2"/>
    <row r="7476" ht="12.75" customHeight="1" x14ac:dyDescent="0.2"/>
    <row r="7477" ht="12.75" customHeight="1" x14ac:dyDescent="0.2"/>
    <row r="7478" ht="12.75" customHeight="1" x14ac:dyDescent="0.2"/>
    <row r="7479" ht="12.75" customHeight="1" x14ac:dyDescent="0.2"/>
    <row r="7480" ht="12.75" customHeight="1" x14ac:dyDescent="0.2"/>
    <row r="7481" ht="12.75" customHeight="1" x14ac:dyDescent="0.2"/>
    <row r="7482" ht="12.75" customHeight="1" x14ac:dyDescent="0.2"/>
    <row r="7483" ht="12.75" customHeight="1" x14ac:dyDescent="0.2"/>
    <row r="7484" ht="12.75" customHeight="1" x14ac:dyDescent="0.2"/>
    <row r="7485" ht="12.75" customHeight="1" x14ac:dyDescent="0.2"/>
    <row r="7486" ht="12.75" customHeight="1" x14ac:dyDescent="0.2"/>
    <row r="7487" ht="12.75" customHeight="1" x14ac:dyDescent="0.2"/>
    <row r="7488" ht="12.75" customHeight="1" x14ac:dyDescent="0.2"/>
    <row r="7489" ht="12.75" customHeight="1" x14ac:dyDescent="0.2"/>
    <row r="7490" ht="12.75" customHeight="1" x14ac:dyDescent="0.2"/>
    <row r="7491" ht="12.75" customHeight="1" x14ac:dyDescent="0.2"/>
    <row r="7492" ht="12.75" customHeight="1" x14ac:dyDescent="0.2"/>
    <row r="7493" ht="12.75" customHeight="1" x14ac:dyDescent="0.2"/>
    <row r="7494" ht="12.75" customHeight="1" x14ac:dyDescent="0.2"/>
    <row r="7495" ht="12.75" customHeight="1" x14ac:dyDescent="0.2"/>
    <row r="7496" ht="12.75" customHeight="1" x14ac:dyDescent="0.2"/>
    <row r="7497" ht="12.75" customHeight="1" x14ac:dyDescent="0.2"/>
    <row r="7498" ht="12.75" customHeight="1" x14ac:dyDescent="0.2"/>
    <row r="7499" ht="12.75" customHeight="1" x14ac:dyDescent="0.2"/>
    <row r="7500" ht="12.75" customHeight="1" x14ac:dyDescent="0.2"/>
    <row r="7501" ht="12.75" customHeight="1" x14ac:dyDescent="0.2"/>
    <row r="7502" ht="12.75" customHeight="1" x14ac:dyDescent="0.2"/>
    <row r="7503" ht="12.75" customHeight="1" x14ac:dyDescent="0.2"/>
    <row r="7504" ht="12.75" customHeight="1" x14ac:dyDescent="0.2"/>
    <row r="7505" ht="12.75" customHeight="1" x14ac:dyDescent="0.2"/>
    <row r="7506" ht="12.75" customHeight="1" x14ac:dyDescent="0.2"/>
    <row r="7507" ht="12.75" customHeight="1" x14ac:dyDescent="0.2"/>
    <row r="7508" ht="12.75" customHeight="1" x14ac:dyDescent="0.2"/>
    <row r="7509" ht="12.75" customHeight="1" x14ac:dyDescent="0.2"/>
    <row r="7510" ht="12.75" customHeight="1" x14ac:dyDescent="0.2"/>
    <row r="7511" ht="12.75" customHeight="1" x14ac:dyDescent="0.2"/>
    <row r="7512" ht="12.75" customHeight="1" x14ac:dyDescent="0.2"/>
    <row r="7513" ht="12.75" customHeight="1" x14ac:dyDescent="0.2"/>
    <row r="7514" ht="12.75" customHeight="1" x14ac:dyDescent="0.2"/>
    <row r="7515" ht="12.75" customHeight="1" x14ac:dyDescent="0.2"/>
    <row r="7516" ht="12.75" customHeight="1" x14ac:dyDescent="0.2"/>
    <row r="7517" ht="12.75" customHeight="1" x14ac:dyDescent="0.2"/>
    <row r="7518" ht="12.75" customHeight="1" x14ac:dyDescent="0.2"/>
    <row r="7519" ht="12.75" customHeight="1" x14ac:dyDescent="0.2"/>
    <row r="7520" ht="12.75" customHeight="1" x14ac:dyDescent="0.2"/>
    <row r="7521" ht="12.75" customHeight="1" x14ac:dyDescent="0.2"/>
    <row r="7522" ht="12.75" customHeight="1" x14ac:dyDescent="0.2"/>
    <row r="7523" ht="12.75" customHeight="1" x14ac:dyDescent="0.2"/>
    <row r="7524" ht="12.75" customHeight="1" x14ac:dyDescent="0.2"/>
    <row r="7525" ht="12.75" customHeight="1" x14ac:dyDescent="0.2"/>
    <row r="7526" ht="12.75" customHeight="1" x14ac:dyDescent="0.2"/>
    <row r="7527" ht="12.75" customHeight="1" x14ac:dyDescent="0.2"/>
    <row r="7528" ht="12.75" customHeight="1" x14ac:dyDescent="0.2"/>
    <row r="7529" ht="12.75" customHeight="1" x14ac:dyDescent="0.2"/>
    <row r="7530" ht="12.75" customHeight="1" x14ac:dyDescent="0.2"/>
    <row r="7531" ht="12.75" customHeight="1" x14ac:dyDescent="0.2"/>
    <row r="7532" ht="12.75" customHeight="1" x14ac:dyDescent="0.2"/>
    <row r="7533" ht="12.75" customHeight="1" x14ac:dyDescent="0.2"/>
    <row r="7534" ht="12.75" customHeight="1" x14ac:dyDescent="0.2"/>
    <row r="7535" ht="12.75" customHeight="1" x14ac:dyDescent="0.2"/>
    <row r="7536" ht="12.75" customHeight="1" x14ac:dyDescent="0.2"/>
    <row r="7537" ht="12.75" customHeight="1" x14ac:dyDescent="0.2"/>
    <row r="7538" ht="12.75" customHeight="1" x14ac:dyDescent="0.2"/>
    <row r="7539" ht="12.75" customHeight="1" x14ac:dyDescent="0.2"/>
    <row r="7540" ht="12.75" customHeight="1" x14ac:dyDescent="0.2"/>
    <row r="7541" ht="12.75" customHeight="1" x14ac:dyDescent="0.2"/>
    <row r="7542" ht="12.75" customHeight="1" x14ac:dyDescent="0.2"/>
    <row r="7543" ht="12.75" customHeight="1" x14ac:dyDescent="0.2"/>
    <row r="7544" ht="12.75" customHeight="1" x14ac:dyDescent="0.2"/>
    <row r="7545" ht="12.75" customHeight="1" x14ac:dyDescent="0.2"/>
    <row r="7546" ht="12.75" customHeight="1" x14ac:dyDescent="0.2"/>
    <row r="7547" ht="12.75" customHeight="1" x14ac:dyDescent="0.2"/>
    <row r="7548" ht="12.75" customHeight="1" x14ac:dyDescent="0.2"/>
    <row r="7549" ht="12.75" customHeight="1" x14ac:dyDescent="0.2"/>
    <row r="7550" ht="12.75" customHeight="1" x14ac:dyDescent="0.2"/>
    <row r="7551" ht="12.75" customHeight="1" x14ac:dyDescent="0.2"/>
    <row r="7552" ht="12.75" customHeight="1" x14ac:dyDescent="0.2"/>
    <row r="7553" ht="12.75" customHeight="1" x14ac:dyDescent="0.2"/>
    <row r="7554" ht="12.75" customHeight="1" x14ac:dyDescent="0.2"/>
    <row r="7555" ht="12.75" customHeight="1" x14ac:dyDescent="0.2"/>
    <row r="7556" ht="12.75" customHeight="1" x14ac:dyDescent="0.2"/>
    <row r="7557" ht="12.75" customHeight="1" x14ac:dyDescent="0.2"/>
    <row r="7558" ht="12.75" customHeight="1" x14ac:dyDescent="0.2"/>
    <row r="7559" ht="12.75" customHeight="1" x14ac:dyDescent="0.2"/>
    <row r="7560" ht="12.75" customHeight="1" x14ac:dyDescent="0.2"/>
    <row r="7561" ht="12.75" customHeight="1" x14ac:dyDescent="0.2"/>
    <row r="7562" ht="12.75" customHeight="1" x14ac:dyDescent="0.2"/>
    <row r="7563" ht="12.75" customHeight="1" x14ac:dyDescent="0.2"/>
    <row r="7564" ht="12.75" customHeight="1" x14ac:dyDescent="0.2"/>
    <row r="7565" ht="12.75" customHeight="1" x14ac:dyDescent="0.2"/>
    <row r="7566" ht="12.75" customHeight="1" x14ac:dyDescent="0.2"/>
    <row r="7567" ht="12.75" customHeight="1" x14ac:dyDescent="0.2"/>
    <row r="7568" ht="12.75" customHeight="1" x14ac:dyDescent="0.2"/>
    <row r="7569" ht="12.75" customHeight="1" x14ac:dyDescent="0.2"/>
    <row r="7570" ht="12.75" customHeight="1" x14ac:dyDescent="0.2"/>
    <row r="7571" ht="12.75" customHeight="1" x14ac:dyDescent="0.2"/>
    <row r="7572" ht="12.75" customHeight="1" x14ac:dyDescent="0.2"/>
    <row r="7573" ht="12.75" customHeight="1" x14ac:dyDescent="0.2"/>
    <row r="7574" ht="12.75" customHeight="1" x14ac:dyDescent="0.2"/>
    <row r="7575" ht="12.75" customHeight="1" x14ac:dyDescent="0.2"/>
    <row r="7576" ht="12.75" customHeight="1" x14ac:dyDescent="0.2"/>
    <row r="7577" ht="12.75" customHeight="1" x14ac:dyDescent="0.2"/>
    <row r="7578" ht="12.75" customHeight="1" x14ac:dyDescent="0.2"/>
    <row r="7579" ht="12.75" customHeight="1" x14ac:dyDescent="0.2"/>
    <row r="7580" ht="12.75" customHeight="1" x14ac:dyDescent="0.2"/>
    <row r="7581" ht="12.75" customHeight="1" x14ac:dyDescent="0.2"/>
    <row r="7582" ht="12.75" customHeight="1" x14ac:dyDescent="0.2"/>
    <row r="7583" ht="12.75" customHeight="1" x14ac:dyDescent="0.2"/>
    <row r="7584" ht="12.75" customHeight="1" x14ac:dyDescent="0.2"/>
    <row r="7585" ht="12.75" customHeight="1" x14ac:dyDescent="0.2"/>
    <row r="7586" ht="12.75" customHeight="1" x14ac:dyDescent="0.2"/>
    <row r="7587" ht="12.75" customHeight="1" x14ac:dyDescent="0.2"/>
    <row r="7588" ht="12.75" customHeight="1" x14ac:dyDescent="0.2"/>
    <row r="7589" ht="12.75" customHeight="1" x14ac:dyDescent="0.2"/>
    <row r="7590" ht="12.75" customHeight="1" x14ac:dyDescent="0.2"/>
    <row r="7591" ht="12.75" customHeight="1" x14ac:dyDescent="0.2"/>
    <row r="7592" ht="12.75" customHeight="1" x14ac:dyDescent="0.2"/>
    <row r="7593" ht="12.75" customHeight="1" x14ac:dyDescent="0.2"/>
    <row r="7594" ht="12.75" customHeight="1" x14ac:dyDescent="0.2"/>
    <row r="7595" ht="12.75" customHeight="1" x14ac:dyDescent="0.2"/>
    <row r="7596" ht="12.75" customHeight="1" x14ac:dyDescent="0.2"/>
    <row r="7597" ht="12.75" customHeight="1" x14ac:dyDescent="0.2"/>
    <row r="7598" ht="12.75" customHeight="1" x14ac:dyDescent="0.2"/>
    <row r="7599" ht="12.75" customHeight="1" x14ac:dyDescent="0.2"/>
    <row r="7600" ht="12.75" customHeight="1" x14ac:dyDescent="0.2"/>
    <row r="7601" ht="12.75" customHeight="1" x14ac:dyDescent="0.2"/>
    <row r="7602" ht="12.75" customHeight="1" x14ac:dyDescent="0.2"/>
    <row r="7603" ht="12.75" customHeight="1" x14ac:dyDescent="0.2"/>
    <row r="7604" ht="12.75" customHeight="1" x14ac:dyDescent="0.2"/>
    <row r="7605" ht="12.75" customHeight="1" x14ac:dyDescent="0.2"/>
    <row r="7606" ht="12.75" customHeight="1" x14ac:dyDescent="0.2"/>
    <row r="7607" ht="12.75" customHeight="1" x14ac:dyDescent="0.2"/>
    <row r="7608" ht="12.75" customHeight="1" x14ac:dyDescent="0.2"/>
    <row r="7609" ht="12.75" customHeight="1" x14ac:dyDescent="0.2"/>
    <row r="7610" ht="12.75" customHeight="1" x14ac:dyDescent="0.2"/>
    <row r="7611" ht="12.75" customHeight="1" x14ac:dyDescent="0.2"/>
    <row r="7612" ht="12.75" customHeight="1" x14ac:dyDescent="0.2"/>
    <row r="7613" ht="12.75" customHeight="1" x14ac:dyDescent="0.2"/>
    <row r="7614" ht="12.75" customHeight="1" x14ac:dyDescent="0.2"/>
    <row r="7615" ht="12.75" customHeight="1" x14ac:dyDescent="0.2"/>
    <row r="7616" ht="12.75" customHeight="1" x14ac:dyDescent="0.2"/>
    <row r="7617" ht="12.75" customHeight="1" x14ac:dyDescent="0.2"/>
    <row r="7618" ht="12.75" customHeight="1" x14ac:dyDescent="0.2"/>
    <row r="7619" ht="12.75" customHeight="1" x14ac:dyDescent="0.2"/>
    <row r="7620" ht="12.75" customHeight="1" x14ac:dyDescent="0.2"/>
    <row r="7621" ht="12.75" customHeight="1" x14ac:dyDescent="0.2"/>
    <row r="7622" ht="12.75" customHeight="1" x14ac:dyDescent="0.2"/>
    <row r="7623" ht="12.75" customHeight="1" x14ac:dyDescent="0.2"/>
    <row r="7624" ht="12.75" customHeight="1" x14ac:dyDescent="0.2"/>
    <row r="7625" ht="12.75" customHeight="1" x14ac:dyDescent="0.2"/>
    <row r="7626" ht="12.75" customHeight="1" x14ac:dyDescent="0.2"/>
    <row r="7627" ht="12.75" customHeight="1" x14ac:dyDescent="0.2"/>
    <row r="7628" ht="12.75" customHeight="1" x14ac:dyDescent="0.2"/>
    <row r="7629" ht="12.75" customHeight="1" x14ac:dyDescent="0.2"/>
    <row r="7630" ht="12.75" customHeight="1" x14ac:dyDescent="0.2"/>
    <row r="7631" ht="12.75" customHeight="1" x14ac:dyDescent="0.2"/>
    <row r="7632" ht="12.75" customHeight="1" x14ac:dyDescent="0.2"/>
    <row r="7633" ht="12.75" customHeight="1" x14ac:dyDescent="0.2"/>
    <row r="7634" ht="12.75" customHeight="1" x14ac:dyDescent="0.2"/>
    <row r="7635" ht="12.75" customHeight="1" x14ac:dyDescent="0.2"/>
    <row r="7636" ht="12.75" customHeight="1" x14ac:dyDescent="0.2"/>
    <row r="7637" ht="12.75" customHeight="1" x14ac:dyDescent="0.2"/>
    <row r="7638" ht="12.75" customHeight="1" x14ac:dyDescent="0.2"/>
    <row r="7639" ht="12.75" customHeight="1" x14ac:dyDescent="0.2"/>
    <row r="7640" ht="12.75" customHeight="1" x14ac:dyDescent="0.2"/>
    <row r="7641" ht="12.75" customHeight="1" x14ac:dyDescent="0.2"/>
    <row r="7642" ht="12.75" customHeight="1" x14ac:dyDescent="0.2"/>
    <row r="7643" ht="12.75" customHeight="1" x14ac:dyDescent="0.2"/>
    <row r="7644" ht="12.75" customHeight="1" x14ac:dyDescent="0.2"/>
    <row r="7645" ht="12.75" customHeight="1" x14ac:dyDescent="0.2"/>
    <row r="7646" ht="12.75" customHeight="1" x14ac:dyDescent="0.2"/>
    <row r="7647" ht="12.75" customHeight="1" x14ac:dyDescent="0.2"/>
    <row r="7648" ht="12.75" customHeight="1" x14ac:dyDescent="0.2"/>
    <row r="7649" ht="12.75" customHeight="1" x14ac:dyDescent="0.2"/>
    <row r="7650" ht="12.75" customHeight="1" x14ac:dyDescent="0.2"/>
    <row r="7651" ht="12.75" customHeight="1" x14ac:dyDescent="0.2"/>
    <row r="7652" ht="12.75" customHeight="1" x14ac:dyDescent="0.2"/>
    <row r="7653" ht="12.75" customHeight="1" x14ac:dyDescent="0.2"/>
    <row r="7654" ht="12.75" customHeight="1" x14ac:dyDescent="0.2"/>
    <row r="7655" ht="12.75" customHeight="1" x14ac:dyDescent="0.2"/>
    <row r="7656" ht="12.75" customHeight="1" x14ac:dyDescent="0.2"/>
    <row r="7657" ht="12.75" customHeight="1" x14ac:dyDescent="0.2"/>
    <row r="7658" ht="12.75" customHeight="1" x14ac:dyDescent="0.2"/>
    <row r="7659" ht="12.75" customHeight="1" x14ac:dyDescent="0.2"/>
    <row r="7660" ht="12.75" customHeight="1" x14ac:dyDescent="0.2"/>
    <row r="7661" ht="12.75" customHeight="1" x14ac:dyDescent="0.2"/>
    <row r="7662" ht="12.75" customHeight="1" x14ac:dyDescent="0.2"/>
    <row r="7663" ht="12.75" customHeight="1" x14ac:dyDescent="0.2"/>
    <row r="7664" ht="12.75" customHeight="1" x14ac:dyDescent="0.2"/>
    <row r="7665" ht="12.75" customHeight="1" x14ac:dyDescent="0.2"/>
    <row r="7666" ht="12.75" customHeight="1" x14ac:dyDescent="0.2"/>
    <row r="7667" ht="12.75" customHeight="1" x14ac:dyDescent="0.2"/>
    <row r="7668" ht="12.75" customHeight="1" x14ac:dyDescent="0.2"/>
    <row r="7669" ht="12.75" customHeight="1" x14ac:dyDescent="0.2"/>
    <row r="7670" ht="12.75" customHeight="1" x14ac:dyDescent="0.2"/>
    <row r="7671" ht="12.75" customHeight="1" x14ac:dyDescent="0.2"/>
    <row r="7672" ht="12.75" customHeight="1" x14ac:dyDescent="0.2"/>
    <row r="7673" ht="12.75" customHeight="1" x14ac:dyDescent="0.2"/>
    <row r="7674" ht="12.75" customHeight="1" x14ac:dyDescent="0.2"/>
    <row r="7675" ht="12.75" customHeight="1" x14ac:dyDescent="0.2"/>
    <row r="7676" ht="12.75" customHeight="1" x14ac:dyDescent="0.2"/>
    <row r="7677" ht="12.75" customHeight="1" x14ac:dyDescent="0.2"/>
    <row r="7678" ht="12.75" customHeight="1" x14ac:dyDescent="0.2"/>
    <row r="7679" ht="12.75" customHeight="1" x14ac:dyDescent="0.2"/>
    <row r="7680" ht="12.75" customHeight="1" x14ac:dyDescent="0.2"/>
    <row r="7681" ht="12.75" customHeight="1" x14ac:dyDescent="0.2"/>
    <row r="7682" ht="12.75" customHeight="1" x14ac:dyDescent="0.2"/>
    <row r="7683" ht="12.75" customHeight="1" x14ac:dyDescent="0.2"/>
    <row r="7684" ht="12.75" customHeight="1" x14ac:dyDescent="0.2"/>
    <row r="7685" ht="12.75" customHeight="1" x14ac:dyDescent="0.2"/>
    <row r="7686" ht="12.75" customHeight="1" x14ac:dyDescent="0.2"/>
    <row r="7687" ht="12.75" customHeight="1" x14ac:dyDescent="0.2"/>
    <row r="7688" ht="12.75" customHeight="1" x14ac:dyDescent="0.2"/>
    <row r="7689" ht="12.75" customHeight="1" x14ac:dyDescent="0.2"/>
    <row r="7690" ht="12.75" customHeight="1" x14ac:dyDescent="0.2"/>
    <row r="7691" ht="12.75" customHeight="1" x14ac:dyDescent="0.2"/>
    <row r="7692" ht="12.75" customHeight="1" x14ac:dyDescent="0.2"/>
    <row r="7693" ht="12.75" customHeight="1" x14ac:dyDescent="0.2"/>
    <row r="7694" ht="12.75" customHeight="1" x14ac:dyDescent="0.2"/>
    <row r="7695" ht="12.75" customHeight="1" x14ac:dyDescent="0.2"/>
    <row r="7696" ht="12.75" customHeight="1" x14ac:dyDescent="0.2"/>
    <row r="7697" ht="12.75" customHeight="1" x14ac:dyDescent="0.2"/>
    <row r="7698" ht="12.75" customHeight="1" x14ac:dyDescent="0.2"/>
    <row r="7699" ht="12.75" customHeight="1" x14ac:dyDescent="0.2"/>
    <row r="7700" ht="12.75" customHeight="1" x14ac:dyDescent="0.2"/>
    <row r="7701" ht="12.75" customHeight="1" x14ac:dyDescent="0.2"/>
    <row r="7702" ht="12.75" customHeight="1" x14ac:dyDescent="0.2"/>
    <row r="7703" ht="12.75" customHeight="1" x14ac:dyDescent="0.2"/>
    <row r="7704" ht="12.75" customHeight="1" x14ac:dyDescent="0.2"/>
    <row r="7705" ht="12.75" customHeight="1" x14ac:dyDescent="0.2"/>
    <row r="7706" ht="12.75" customHeight="1" x14ac:dyDescent="0.2"/>
    <row r="7707" ht="12.75" customHeight="1" x14ac:dyDescent="0.2"/>
    <row r="7708" ht="12.75" customHeight="1" x14ac:dyDescent="0.2"/>
    <row r="7709" ht="12.75" customHeight="1" x14ac:dyDescent="0.2"/>
    <row r="7710" ht="12.75" customHeight="1" x14ac:dyDescent="0.2"/>
    <row r="7711" ht="12.75" customHeight="1" x14ac:dyDescent="0.2"/>
    <row r="7712" ht="12.75" customHeight="1" x14ac:dyDescent="0.2"/>
    <row r="7713" ht="12.75" customHeight="1" x14ac:dyDescent="0.2"/>
    <row r="7714" ht="12.75" customHeight="1" x14ac:dyDescent="0.2"/>
    <row r="7715" ht="12.75" customHeight="1" x14ac:dyDescent="0.2"/>
    <row r="7716" ht="12.75" customHeight="1" x14ac:dyDescent="0.2"/>
    <row r="7717" ht="12.75" customHeight="1" x14ac:dyDescent="0.2"/>
    <row r="7718" ht="12.75" customHeight="1" x14ac:dyDescent="0.2"/>
    <row r="7719" ht="12.75" customHeight="1" x14ac:dyDescent="0.2"/>
    <row r="7720" ht="12.75" customHeight="1" x14ac:dyDescent="0.2"/>
    <row r="7721" ht="12.75" customHeight="1" x14ac:dyDescent="0.2"/>
    <row r="7722" ht="12.75" customHeight="1" x14ac:dyDescent="0.2"/>
    <row r="7723" ht="12.75" customHeight="1" x14ac:dyDescent="0.2"/>
    <row r="7724" ht="12.75" customHeight="1" x14ac:dyDescent="0.2"/>
    <row r="7725" ht="12.75" customHeight="1" x14ac:dyDescent="0.2"/>
    <row r="7726" ht="12.75" customHeight="1" x14ac:dyDescent="0.2"/>
    <row r="7727" ht="12.75" customHeight="1" x14ac:dyDescent="0.2"/>
    <row r="7728" ht="12.75" customHeight="1" x14ac:dyDescent="0.2"/>
    <row r="7729" ht="12.75" customHeight="1" x14ac:dyDescent="0.2"/>
    <row r="7730" ht="12.75" customHeight="1" x14ac:dyDescent="0.2"/>
    <row r="7731" ht="12.75" customHeight="1" x14ac:dyDescent="0.2"/>
    <row r="7732" ht="12.75" customHeight="1" x14ac:dyDescent="0.2"/>
    <row r="7733" ht="12.75" customHeight="1" x14ac:dyDescent="0.2"/>
    <row r="7734" ht="12.75" customHeight="1" x14ac:dyDescent="0.2"/>
    <row r="7735" ht="12.75" customHeight="1" x14ac:dyDescent="0.2"/>
    <row r="7736" ht="12.75" customHeight="1" x14ac:dyDescent="0.2"/>
    <row r="7737" ht="12.75" customHeight="1" x14ac:dyDescent="0.2"/>
    <row r="7738" ht="12.75" customHeight="1" x14ac:dyDescent="0.2"/>
    <row r="7739" ht="12.75" customHeight="1" x14ac:dyDescent="0.2"/>
    <row r="7740" ht="12.75" customHeight="1" x14ac:dyDescent="0.2"/>
    <row r="7741" ht="12.75" customHeight="1" x14ac:dyDescent="0.2"/>
    <row r="7742" ht="12.75" customHeight="1" x14ac:dyDescent="0.2"/>
    <row r="7743" ht="12.75" customHeight="1" x14ac:dyDescent="0.2"/>
    <row r="7744" ht="12.75" customHeight="1" x14ac:dyDescent="0.2"/>
    <row r="7745" ht="12.75" customHeight="1" x14ac:dyDescent="0.2"/>
    <row r="7746" ht="12.75" customHeight="1" x14ac:dyDescent="0.2"/>
    <row r="7747" ht="12.75" customHeight="1" x14ac:dyDescent="0.2"/>
    <row r="7748" ht="12.75" customHeight="1" x14ac:dyDescent="0.2"/>
    <row r="7749" ht="12.75" customHeight="1" x14ac:dyDescent="0.2"/>
    <row r="7750" ht="12.75" customHeight="1" x14ac:dyDescent="0.2"/>
    <row r="7751" ht="12.75" customHeight="1" x14ac:dyDescent="0.2"/>
    <row r="7752" ht="12.75" customHeight="1" x14ac:dyDescent="0.2"/>
    <row r="7753" ht="12.75" customHeight="1" x14ac:dyDescent="0.2"/>
    <row r="7754" ht="12.75" customHeight="1" x14ac:dyDescent="0.2"/>
    <row r="7755" ht="12.75" customHeight="1" x14ac:dyDescent="0.2"/>
    <row r="7756" ht="12.75" customHeight="1" x14ac:dyDescent="0.2"/>
    <row r="7757" ht="12.75" customHeight="1" x14ac:dyDescent="0.2"/>
    <row r="7758" ht="12.75" customHeight="1" x14ac:dyDescent="0.2"/>
    <row r="7759" ht="12.75" customHeight="1" x14ac:dyDescent="0.2"/>
    <row r="7760" ht="12.75" customHeight="1" x14ac:dyDescent="0.2"/>
    <row r="7761" ht="12.75" customHeight="1" x14ac:dyDescent="0.2"/>
    <row r="7762" ht="12.75" customHeight="1" x14ac:dyDescent="0.2"/>
    <row r="7763" ht="12.75" customHeight="1" x14ac:dyDescent="0.2"/>
    <row r="7764" ht="12.75" customHeight="1" x14ac:dyDescent="0.2"/>
    <row r="7765" ht="12.75" customHeight="1" x14ac:dyDescent="0.2"/>
    <row r="7766" ht="12.75" customHeight="1" x14ac:dyDescent="0.2"/>
    <row r="7767" ht="12.75" customHeight="1" x14ac:dyDescent="0.2"/>
    <row r="7768" ht="12.75" customHeight="1" x14ac:dyDescent="0.2"/>
    <row r="7769" ht="12.75" customHeight="1" x14ac:dyDescent="0.2"/>
    <row r="7770" ht="12.75" customHeight="1" x14ac:dyDescent="0.2"/>
    <row r="7771" ht="12.75" customHeight="1" x14ac:dyDescent="0.2"/>
    <row r="7772" ht="12.75" customHeight="1" x14ac:dyDescent="0.2"/>
    <row r="7773" ht="12.75" customHeight="1" x14ac:dyDescent="0.2"/>
    <row r="7774" ht="12.75" customHeight="1" x14ac:dyDescent="0.2"/>
    <row r="7775" ht="12.75" customHeight="1" x14ac:dyDescent="0.2"/>
    <row r="7776" ht="12.75" customHeight="1" x14ac:dyDescent="0.2"/>
    <row r="7777" ht="12.75" customHeight="1" x14ac:dyDescent="0.2"/>
    <row r="7778" ht="12.75" customHeight="1" x14ac:dyDescent="0.2"/>
    <row r="7779" ht="12.75" customHeight="1" x14ac:dyDescent="0.2"/>
    <row r="7780" ht="12.75" customHeight="1" x14ac:dyDescent="0.2"/>
    <row r="7781" ht="12.75" customHeight="1" x14ac:dyDescent="0.2"/>
    <row r="7782" ht="12.75" customHeight="1" x14ac:dyDescent="0.2"/>
    <row r="7783" ht="12.75" customHeight="1" x14ac:dyDescent="0.2"/>
    <row r="7784" ht="12.75" customHeight="1" x14ac:dyDescent="0.2"/>
    <row r="7785" ht="12.75" customHeight="1" x14ac:dyDescent="0.2"/>
    <row r="7786" ht="12.75" customHeight="1" x14ac:dyDescent="0.2"/>
    <row r="7787" ht="12.75" customHeight="1" x14ac:dyDescent="0.2"/>
    <row r="7788" ht="12.75" customHeight="1" x14ac:dyDescent="0.2"/>
    <row r="7789" ht="12.75" customHeight="1" x14ac:dyDescent="0.2"/>
    <row r="7790" ht="12.75" customHeight="1" x14ac:dyDescent="0.2"/>
    <row r="7791" ht="12.75" customHeight="1" x14ac:dyDescent="0.2"/>
    <row r="7792" ht="12.75" customHeight="1" x14ac:dyDescent="0.2"/>
    <row r="7793" ht="12.75" customHeight="1" x14ac:dyDescent="0.2"/>
    <row r="7794" ht="12.75" customHeight="1" x14ac:dyDescent="0.2"/>
    <row r="7795" ht="12.75" customHeight="1" x14ac:dyDescent="0.2"/>
    <row r="7796" ht="12.75" customHeight="1" x14ac:dyDescent="0.2"/>
    <row r="7797" ht="12.75" customHeight="1" x14ac:dyDescent="0.2"/>
    <row r="7798" ht="12.75" customHeight="1" x14ac:dyDescent="0.2"/>
    <row r="7799" ht="12.75" customHeight="1" x14ac:dyDescent="0.2"/>
    <row r="7800" ht="12.75" customHeight="1" x14ac:dyDescent="0.2"/>
    <row r="7801" ht="12.75" customHeight="1" x14ac:dyDescent="0.2"/>
    <row r="7802" ht="12.75" customHeight="1" x14ac:dyDescent="0.2"/>
    <row r="7803" ht="12.75" customHeight="1" x14ac:dyDescent="0.2"/>
    <row r="7804" ht="12.75" customHeight="1" x14ac:dyDescent="0.2"/>
    <row r="7805" ht="12.75" customHeight="1" x14ac:dyDescent="0.2"/>
    <row r="7806" ht="12.75" customHeight="1" x14ac:dyDescent="0.2"/>
    <row r="7807" ht="12.75" customHeight="1" x14ac:dyDescent="0.2"/>
    <row r="7808" ht="12.75" customHeight="1" x14ac:dyDescent="0.2"/>
    <row r="7809" ht="12.75" customHeight="1" x14ac:dyDescent="0.2"/>
    <row r="7810" ht="12.75" customHeight="1" x14ac:dyDescent="0.2"/>
    <row r="7811" ht="12.75" customHeight="1" x14ac:dyDescent="0.2"/>
    <row r="7812" ht="12.75" customHeight="1" x14ac:dyDescent="0.2"/>
    <row r="7813" ht="12.75" customHeight="1" x14ac:dyDescent="0.2"/>
    <row r="7814" ht="12.75" customHeight="1" x14ac:dyDescent="0.2"/>
    <row r="7815" ht="12.75" customHeight="1" x14ac:dyDescent="0.2"/>
    <row r="7816" ht="12.75" customHeight="1" x14ac:dyDescent="0.2"/>
    <row r="7817" ht="12.75" customHeight="1" x14ac:dyDescent="0.2"/>
    <row r="7818" ht="12.75" customHeight="1" x14ac:dyDescent="0.2"/>
    <row r="7819" ht="12.75" customHeight="1" x14ac:dyDescent="0.2"/>
    <row r="7820" ht="12.75" customHeight="1" x14ac:dyDescent="0.2"/>
    <row r="7821" ht="12.75" customHeight="1" x14ac:dyDescent="0.2"/>
    <row r="7822" ht="12.75" customHeight="1" x14ac:dyDescent="0.2"/>
    <row r="7823" ht="12.75" customHeight="1" x14ac:dyDescent="0.2"/>
    <row r="7824" ht="12.75" customHeight="1" x14ac:dyDescent="0.2"/>
    <row r="7825" ht="12.75" customHeight="1" x14ac:dyDescent="0.2"/>
    <row r="7826" ht="12.75" customHeight="1" x14ac:dyDescent="0.2"/>
    <row r="7827" ht="12.75" customHeight="1" x14ac:dyDescent="0.2"/>
    <row r="7828" ht="12.75" customHeight="1" x14ac:dyDescent="0.2"/>
    <row r="7829" ht="12.75" customHeight="1" x14ac:dyDescent="0.2"/>
    <row r="7830" ht="12.75" customHeight="1" x14ac:dyDescent="0.2"/>
    <row r="7831" ht="12.75" customHeight="1" x14ac:dyDescent="0.2"/>
    <row r="7832" ht="12.75" customHeight="1" x14ac:dyDescent="0.2"/>
    <row r="7833" ht="12.75" customHeight="1" x14ac:dyDescent="0.2"/>
    <row r="7834" ht="12.75" customHeight="1" x14ac:dyDescent="0.2"/>
    <row r="7835" ht="12.75" customHeight="1" x14ac:dyDescent="0.2"/>
    <row r="7836" ht="12.75" customHeight="1" x14ac:dyDescent="0.2"/>
    <row r="7837" ht="12.75" customHeight="1" x14ac:dyDescent="0.2"/>
    <row r="7838" ht="12.75" customHeight="1" x14ac:dyDescent="0.2"/>
    <row r="7839" ht="12.75" customHeight="1" x14ac:dyDescent="0.2"/>
    <row r="7840" ht="12.75" customHeight="1" x14ac:dyDescent="0.2"/>
    <row r="7841" ht="12.75" customHeight="1" x14ac:dyDescent="0.2"/>
    <row r="7842" ht="12.75" customHeight="1" x14ac:dyDescent="0.2"/>
    <row r="7843" ht="12.75" customHeight="1" x14ac:dyDescent="0.2"/>
    <row r="7844" ht="12.75" customHeight="1" x14ac:dyDescent="0.2"/>
    <row r="7845" ht="12.75" customHeight="1" x14ac:dyDescent="0.2"/>
    <row r="7846" ht="12.75" customHeight="1" x14ac:dyDescent="0.2"/>
    <row r="7847" ht="12.75" customHeight="1" x14ac:dyDescent="0.2"/>
    <row r="7848" ht="12.75" customHeight="1" x14ac:dyDescent="0.2"/>
    <row r="7849" ht="12.75" customHeight="1" x14ac:dyDescent="0.2"/>
    <row r="7850" ht="12.75" customHeight="1" x14ac:dyDescent="0.2"/>
    <row r="7851" ht="12.75" customHeight="1" x14ac:dyDescent="0.2"/>
    <row r="7852" ht="12.75" customHeight="1" x14ac:dyDescent="0.2"/>
    <row r="7853" ht="12.75" customHeight="1" x14ac:dyDescent="0.2"/>
    <row r="7854" ht="12.75" customHeight="1" x14ac:dyDescent="0.2"/>
    <row r="7855" ht="12.75" customHeight="1" x14ac:dyDescent="0.2"/>
    <row r="7856" ht="12.75" customHeight="1" x14ac:dyDescent="0.2"/>
    <row r="7857" ht="12.75" customHeight="1" x14ac:dyDescent="0.2"/>
    <row r="7858" ht="12.75" customHeight="1" x14ac:dyDescent="0.2"/>
    <row r="7859" ht="12.75" customHeight="1" x14ac:dyDescent="0.2"/>
    <row r="7860" ht="12.75" customHeight="1" x14ac:dyDescent="0.2"/>
    <row r="7861" ht="12.75" customHeight="1" x14ac:dyDescent="0.2"/>
    <row r="7862" ht="12.75" customHeight="1" x14ac:dyDescent="0.2"/>
    <row r="7863" ht="12.75" customHeight="1" x14ac:dyDescent="0.2"/>
    <row r="7864" ht="12.75" customHeight="1" x14ac:dyDescent="0.2"/>
    <row r="7865" ht="12.75" customHeight="1" x14ac:dyDescent="0.2"/>
    <row r="7866" ht="12.75" customHeight="1" x14ac:dyDescent="0.2"/>
    <row r="7867" ht="12.75" customHeight="1" x14ac:dyDescent="0.2"/>
    <row r="7868" ht="12.75" customHeight="1" x14ac:dyDescent="0.2"/>
    <row r="7869" ht="12.75" customHeight="1" x14ac:dyDescent="0.2"/>
    <row r="7870" ht="12.75" customHeight="1" x14ac:dyDescent="0.2"/>
    <row r="7871" ht="12.75" customHeight="1" x14ac:dyDescent="0.2"/>
    <row r="7872" ht="12.75" customHeight="1" x14ac:dyDescent="0.2"/>
    <row r="7873" ht="12.75" customHeight="1" x14ac:dyDescent="0.2"/>
    <row r="7874" ht="12.75" customHeight="1" x14ac:dyDescent="0.2"/>
    <row r="7875" ht="12.75" customHeight="1" x14ac:dyDescent="0.2"/>
    <row r="7876" ht="12.75" customHeight="1" x14ac:dyDescent="0.2"/>
    <row r="7877" ht="12.75" customHeight="1" x14ac:dyDescent="0.2"/>
    <row r="7878" ht="12.75" customHeight="1" x14ac:dyDescent="0.2"/>
    <row r="7879" ht="12.75" customHeight="1" x14ac:dyDescent="0.2"/>
    <row r="7880" ht="12.75" customHeight="1" x14ac:dyDescent="0.2"/>
    <row r="7881" ht="12.75" customHeight="1" x14ac:dyDescent="0.2"/>
    <row r="7882" ht="12.75" customHeight="1" x14ac:dyDescent="0.2"/>
    <row r="7883" ht="12.75" customHeight="1" x14ac:dyDescent="0.2"/>
    <row r="7884" ht="12.75" customHeight="1" x14ac:dyDescent="0.2"/>
    <row r="7885" ht="12.75" customHeight="1" x14ac:dyDescent="0.2"/>
    <row r="7886" ht="12.75" customHeight="1" x14ac:dyDescent="0.2"/>
    <row r="7887" ht="12.75" customHeight="1" x14ac:dyDescent="0.2"/>
    <row r="7888" ht="12.75" customHeight="1" x14ac:dyDescent="0.2"/>
    <row r="7889" ht="12.75" customHeight="1" x14ac:dyDescent="0.2"/>
    <row r="7890" ht="12.75" customHeight="1" x14ac:dyDescent="0.2"/>
    <row r="7891" ht="12.75" customHeight="1" x14ac:dyDescent="0.2"/>
    <row r="7892" ht="12.75" customHeight="1" x14ac:dyDescent="0.2"/>
    <row r="7893" ht="12.75" customHeight="1" x14ac:dyDescent="0.2"/>
    <row r="7894" ht="12.75" customHeight="1" x14ac:dyDescent="0.2"/>
    <row r="7895" ht="12.75" customHeight="1" x14ac:dyDescent="0.2"/>
    <row r="7896" ht="12.75" customHeight="1" x14ac:dyDescent="0.2"/>
    <row r="7897" ht="12.75" customHeight="1" x14ac:dyDescent="0.2"/>
    <row r="7898" ht="12.75" customHeight="1" x14ac:dyDescent="0.2"/>
    <row r="7899" ht="12.75" customHeight="1" x14ac:dyDescent="0.2"/>
    <row r="7900" ht="12.75" customHeight="1" x14ac:dyDescent="0.2"/>
    <row r="7901" ht="12.75" customHeight="1" x14ac:dyDescent="0.2"/>
    <row r="7902" ht="12.75" customHeight="1" x14ac:dyDescent="0.2"/>
    <row r="7903" ht="12.75" customHeight="1" x14ac:dyDescent="0.2"/>
    <row r="7904" ht="12.75" customHeight="1" x14ac:dyDescent="0.2"/>
    <row r="7905" ht="12.75" customHeight="1" x14ac:dyDescent="0.2"/>
    <row r="7906" ht="12.75" customHeight="1" x14ac:dyDescent="0.2"/>
    <row r="7907" ht="12.75" customHeight="1" x14ac:dyDescent="0.2"/>
    <row r="7908" ht="12.75" customHeight="1" x14ac:dyDescent="0.2"/>
    <row r="7909" ht="12.75" customHeight="1" x14ac:dyDescent="0.2"/>
    <row r="7910" ht="12.75" customHeight="1" x14ac:dyDescent="0.2"/>
    <row r="7911" ht="12.75" customHeight="1" x14ac:dyDescent="0.2"/>
    <row r="7912" ht="12.75" customHeight="1" x14ac:dyDescent="0.2"/>
    <row r="7913" ht="12.75" customHeight="1" x14ac:dyDescent="0.2"/>
    <row r="7914" ht="12.75" customHeight="1" x14ac:dyDescent="0.2"/>
    <row r="7915" ht="12.75" customHeight="1" x14ac:dyDescent="0.2"/>
    <row r="7916" ht="12.75" customHeight="1" x14ac:dyDescent="0.2"/>
    <row r="7917" ht="12.75" customHeight="1" x14ac:dyDescent="0.2"/>
    <row r="7918" ht="12.75" customHeight="1" x14ac:dyDescent="0.2"/>
    <row r="7919" ht="12.75" customHeight="1" x14ac:dyDescent="0.2"/>
    <row r="7920" ht="12.75" customHeight="1" x14ac:dyDescent="0.2"/>
    <row r="7921" ht="12.75" customHeight="1" x14ac:dyDescent="0.2"/>
    <row r="7922" ht="12.75" customHeight="1" x14ac:dyDescent="0.2"/>
    <row r="7923" ht="12.75" customHeight="1" x14ac:dyDescent="0.2"/>
    <row r="7924" ht="12.75" customHeight="1" x14ac:dyDescent="0.2"/>
    <row r="7925" ht="12.75" customHeight="1" x14ac:dyDescent="0.2"/>
    <row r="7926" ht="12.75" customHeight="1" x14ac:dyDescent="0.2"/>
    <row r="7927" ht="12.75" customHeight="1" x14ac:dyDescent="0.2"/>
    <row r="7928" ht="12.75" customHeight="1" x14ac:dyDescent="0.2"/>
    <row r="7929" ht="12.75" customHeight="1" x14ac:dyDescent="0.2"/>
    <row r="7930" ht="12.75" customHeight="1" x14ac:dyDescent="0.2"/>
    <row r="7931" ht="12.75" customHeight="1" x14ac:dyDescent="0.2"/>
    <row r="7932" ht="12.75" customHeight="1" x14ac:dyDescent="0.2"/>
    <row r="7933" ht="12.75" customHeight="1" x14ac:dyDescent="0.2"/>
    <row r="7934" ht="12.75" customHeight="1" x14ac:dyDescent="0.2"/>
    <row r="7935" ht="12.75" customHeight="1" x14ac:dyDescent="0.2"/>
    <row r="7936" ht="12.75" customHeight="1" x14ac:dyDescent="0.2"/>
    <row r="7937" ht="12.75" customHeight="1" x14ac:dyDescent="0.2"/>
    <row r="7938" ht="12.75" customHeight="1" x14ac:dyDescent="0.2"/>
    <row r="7939" ht="12.75" customHeight="1" x14ac:dyDescent="0.2"/>
    <row r="7940" ht="12.75" customHeight="1" x14ac:dyDescent="0.2"/>
    <row r="7941" ht="12.75" customHeight="1" x14ac:dyDescent="0.2"/>
    <row r="7942" ht="12.75" customHeight="1" x14ac:dyDescent="0.2"/>
    <row r="7943" ht="12.75" customHeight="1" x14ac:dyDescent="0.2"/>
    <row r="7944" ht="12.75" customHeight="1" x14ac:dyDescent="0.2"/>
    <row r="7945" ht="12.75" customHeight="1" x14ac:dyDescent="0.2"/>
    <row r="7946" ht="12.75" customHeight="1" x14ac:dyDescent="0.2"/>
    <row r="7947" ht="12.75" customHeight="1" x14ac:dyDescent="0.2"/>
    <row r="7948" ht="12.75" customHeight="1" x14ac:dyDescent="0.2"/>
    <row r="7949" ht="12.75" customHeight="1" x14ac:dyDescent="0.2"/>
    <row r="7950" ht="12.75" customHeight="1" x14ac:dyDescent="0.2"/>
    <row r="7951" ht="12.75" customHeight="1" x14ac:dyDescent="0.2"/>
    <row r="7952" ht="12.75" customHeight="1" x14ac:dyDescent="0.2"/>
    <row r="7953" ht="12.75" customHeight="1" x14ac:dyDescent="0.2"/>
    <row r="7954" ht="12.75" customHeight="1" x14ac:dyDescent="0.2"/>
    <row r="7955" ht="12.75" customHeight="1" x14ac:dyDescent="0.2"/>
    <row r="7956" ht="12.75" customHeight="1" x14ac:dyDescent="0.2"/>
    <row r="7957" ht="12.75" customHeight="1" x14ac:dyDescent="0.2"/>
    <row r="7958" ht="12.75" customHeight="1" x14ac:dyDescent="0.2"/>
    <row r="7959" ht="12.75" customHeight="1" x14ac:dyDescent="0.2"/>
    <row r="7960" ht="12.75" customHeight="1" x14ac:dyDescent="0.2"/>
    <row r="7961" ht="12.75" customHeight="1" x14ac:dyDescent="0.2"/>
    <row r="7962" ht="12.75" customHeight="1" x14ac:dyDescent="0.2"/>
    <row r="7963" ht="12.75" customHeight="1" x14ac:dyDescent="0.2"/>
    <row r="7964" ht="12.75" customHeight="1" x14ac:dyDescent="0.2"/>
    <row r="7965" ht="12.75" customHeight="1" x14ac:dyDescent="0.2"/>
    <row r="7966" ht="12.75" customHeight="1" x14ac:dyDescent="0.2"/>
    <row r="7967" ht="12.75" customHeight="1" x14ac:dyDescent="0.2"/>
    <row r="7968" ht="12.75" customHeight="1" x14ac:dyDescent="0.2"/>
    <row r="7969" ht="12.75" customHeight="1" x14ac:dyDescent="0.2"/>
    <row r="7970" ht="12.75" customHeight="1" x14ac:dyDescent="0.2"/>
    <row r="7971" ht="12.75" customHeight="1" x14ac:dyDescent="0.2"/>
    <row r="7972" ht="12.75" customHeight="1" x14ac:dyDescent="0.2"/>
    <row r="7973" ht="12.75" customHeight="1" x14ac:dyDescent="0.2"/>
    <row r="7974" ht="12.75" customHeight="1" x14ac:dyDescent="0.2"/>
    <row r="7975" ht="12.75" customHeight="1" x14ac:dyDescent="0.2"/>
    <row r="7976" ht="12.75" customHeight="1" x14ac:dyDescent="0.2"/>
    <row r="7977" ht="12.75" customHeight="1" x14ac:dyDescent="0.2"/>
    <row r="7978" ht="12.75" customHeight="1" x14ac:dyDescent="0.2"/>
    <row r="7979" ht="12.75" customHeight="1" x14ac:dyDescent="0.2"/>
    <row r="7980" ht="12.75" customHeight="1" x14ac:dyDescent="0.2"/>
    <row r="7981" ht="12.75" customHeight="1" x14ac:dyDescent="0.2"/>
    <row r="7982" ht="12.75" customHeight="1" x14ac:dyDescent="0.2"/>
    <row r="7983" ht="12.75" customHeight="1" x14ac:dyDescent="0.2"/>
    <row r="7984" ht="12.75" customHeight="1" x14ac:dyDescent="0.2"/>
    <row r="7985" ht="12.75" customHeight="1" x14ac:dyDescent="0.2"/>
    <row r="7986" ht="12.75" customHeight="1" x14ac:dyDescent="0.2"/>
    <row r="7987" ht="12.75" customHeight="1" x14ac:dyDescent="0.2"/>
    <row r="7988" ht="12.75" customHeight="1" x14ac:dyDescent="0.2"/>
    <row r="7989" ht="12.75" customHeight="1" x14ac:dyDescent="0.2"/>
    <row r="7990" ht="12.75" customHeight="1" x14ac:dyDescent="0.2"/>
    <row r="7991" ht="12.75" customHeight="1" x14ac:dyDescent="0.2"/>
    <row r="7992" ht="12.75" customHeight="1" x14ac:dyDescent="0.2"/>
    <row r="7993" ht="12.75" customHeight="1" x14ac:dyDescent="0.2"/>
    <row r="7994" ht="12.75" customHeight="1" x14ac:dyDescent="0.2"/>
    <row r="7995" ht="12.75" customHeight="1" x14ac:dyDescent="0.2"/>
    <row r="7996" ht="12.75" customHeight="1" x14ac:dyDescent="0.2"/>
    <row r="7997" ht="12.75" customHeight="1" x14ac:dyDescent="0.2"/>
    <row r="7998" ht="12.75" customHeight="1" x14ac:dyDescent="0.2"/>
    <row r="7999" ht="12.75" customHeight="1" x14ac:dyDescent="0.2"/>
    <row r="8000" ht="12.75" customHeight="1" x14ac:dyDescent="0.2"/>
    <row r="8001" ht="12.75" customHeight="1" x14ac:dyDescent="0.2"/>
    <row r="8002" ht="12.75" customHeight="1" x14ac:dyDescent="0.2"/>
    <row r="8003" ht="12.75" customHeight="1" x14ac:dyDescent="0.2"/>
    <row r="8004" ht="12.75" customHeight="1" x14ac:dyDescent="0.2"/>
    <row r="8005" ht="12.75" customHeight="1" x14ac:dyDescent="0.2"/>
    <row r="8006" ht="12.75" customHeight="1" x14ac:dyDescent="0.2"/>
    <row r="8007" ht="12.75" customHeight="1" x14ac:dyDescent="0.2"/>
    <row r="8008" ht="12.75" customHeight="1" x14ac:dyDescent="0.2"/>
    <row r="8009" ht="12.75" customHeight="1" x14ac:dyDescent="0.2"/>
    <row r="8010" ht="12.75" customHeight="1" x14ac:dyDescent="0.2"/>
    <row r="8011" ht="12.75" customHeight="1" x14ac:dyDescent="0.2"/>
    <row r="8012" ht="12.75" customHeight="1" x14ac:dyDescent="0.2"/>
    <row r="8013" ht="12.75" customHeight="1" x14ac:dyDescent="0.2"/>
    <row r="8014" ht="12.75" customHeight="1" x14ac:dyDescent="0.2"/>
    <row r="8015" ht="12.75" customHeight="1" x14ac:dyDescent="0.2"/>
    <row r="8016" ht="12.75" customHeight="1" x14ac:dyDescent="0.2"/>
    <row r="8017" ht="12.75" customHeight="1" x14ac:dyDescent="0.2"/>
    <row r="8018" ht="12.75" customHeight="1" x14ac:dyDescent="0.2"/>
    <row r="8019" ht="12.75" customHeight="1" x14ac:dyDescent="0.2"/>
    <row r="8020" ht="12.75" customHeight="1" x14ac:dyDescent="0.2"/>
    <row r="8021" ht="12.75" customHeight="1" x14ac:dyDescent="0.2"/>
    <row r="8022" ht="12.75" customHeight="1" x14ac:dyDescent="0.2"/>
    <row r="8023" ht="12.75" customHeight="1" x14ac:dyDescent="0.2"/>
    <row r="8024" ht="12.75" customHeight="1" x14ac:dyDescent="0.2"/>
    <row r="8025" ht="12.75" customHeight="1" x14ac:dyDescent="0.2"/>
    <row r="8026" ht="12.75" customHeight="1" x14ac:dyDescent="0.2"/>
    <row r="8027" ht="12.75" customHeight="1" x14ac:dyDescent="0.2"/>
    <row r="8028" ht="12.75" customHeight="1" x14ac:dyDescent="0.2"/>
    <row r="8029" ht="12.75" customHeight="1" x14ac:dyDescent="0.2"/>
    <row r="8030" ht="12.75" customHeight="1" x14ac:dyDescent="0.2"/>
    <row r="8031" ht="12.75" customHeight="1" x14ac:dyDescent="0.2"/>
    <row r="8032" ht="12.75" customHeight="1" x14ac:dyDescent="0.2"/>
    <row r="8033" ht="12.75" customHeight="1" x14ac:dyDescent="0.2"/>
    <row r="8034" ht="12.75" customHeight="1" x14ac:dyDescent="0.2"/>
    <row r="8035" ht="12.75" customHeight="1" x14ac:dyDescent="0.2"/>
    <row r="8036" ht="12.75" customHeight="1" x14ac:dyDescent="0.2"/>
    <row r="8037" ht="12.75" customHeight="1" x14ac:dyDescent="0.2"/>
    <row r="8038" ht="12.75" customHeight="1" x14ac:dyDescent="0.2"/>
    <row r="8039" ht="12.75" customHeight="1" x14ac:dyDescent="0.2"/>
    <row r="8040" ht="12.75" customHeight="1" x14ac:dyDescent="0.2"/>
    <row r="8041" ht="12.75" customHeight="1" x14ac:dyDescent="0.2"/>
    <row r="8042" ht="12.75" customHeight="1" x14ac:dyDescent="0.2"/>
    <row r="8043" ht="12.75" customHeight="1" x14ac:dyDescent="0.2"/>
    <row r="8044" ht="12.75" customHeight="1" x14ac:dyDescent="0.2"/>
    <row r="8045" ht="12.75" customHeight="1" x14ac:dyDescent="0.2"/>
    <row r="8046" ht="12.75" customHeight="1" x14ac:dyDescent="0.2"/>
    <row r="8047" ht="12.75" customHeight="1" x14ac:dyDescent="0.2"/>
    <row r="8048" ht="12.75" customHeight="1" x14ac:dyDescent="0.2"/>
    <row r="8049" ht="12.75" customHeight="1" x14ac:dyDescent="0.2"/>
    <row r="8050" ht="12.75" customHeight="1" x14ac:dyDescent="0.2"/>
    <row r="8051" ht="12.75" customHeight="1" x14ac:dyDescent="0.2"/>
    <row r="8052" ht="12.75" customHeight="1" x14ac:dyDescent="0.2"/>
    <row r="8053" ht="12.75" customHeight="1" x14ac:dyDescent="0.2"/>
    <row r="8054" ht="12.75" customHeight="1" x14ac:dyDescent="0.2"/>
    <row r="8055" ht="12.75" customHeight="1" x14ac:dyDescent="0.2"/>
    <row r="8056" ht="12.75" customHeight="1" x14ac:dyDescent="0.2"/>
    <row r="8057" ht="12.75" customHeight="1" x14ac:dyDescent="0.2"/>
    <row r="8058" ht="12.75" customHeight="1" x14ac:dyDescent="0.2"/>
    <row r="8059" ht="12.75" customHeight="1" x14ac:dyDescent="0.2"/>
    <row r="8060" ht="12.75" customHeight="1" x14ac:dyDescent="0.2"/>
    <row r="8061" ht="12.75" customHeight="1" x14ac:dyDescent="0.2"/>
    <row r="8062" ht="12.75" customHeight="1" x14ac:dyDescent="0.2"/>
    <row r="8063" ht="12.75" customHeight="1" x14ac:dyDescent="0.2"/>
    <row r="8064" ht="12.75" customHeight="1" x14ac:dyDescent="0.2"/>
    <row r="8065" ht="12.75" customHeight="1" x14ac:dyDescent="0.2"/>
    <row r="8066" ht="12.75" customHeight="1" x14ac:dyDescent="0.2"/>
    <row r="8067" ht="12.75" customHeight="1" x14ac:dyDescent="0.2"/>
    <row r="8068" ht="12.75" customHeight="1" x14ac:dyDescent="0.2"/>
    <row r="8069" ht="12.75" customHeight="1" x14ac:dyDescent="0.2"/>
    <row r="8070" ht="12.75" customHeight="1" x14ac:dyDescent="0.2"/>
    <row r="8071" ht="12.75" customHeight="1" x14ac:dyDescent="0.2"/>
    <row r="8072" ht="12.75" customHeight="1" x14ac:dyDescent="0.2"/>
    <row r="8073" ht="12.75" customHeight="1" x14ac:dyDescent="0.2"/>
    <row r="8074" ht="12.75" customHeight="1" x14ac:dyDescent="0.2"/>
    <row r="8075" ht="12.75" customHeight="1" x14ac:dyDescent="0.2"/>
    <row r="8076" ht="12.75" customHeight="1" x14ac:dyDescent="0.2"/>
    <row r="8077" ht="12.75" customHeight="1" x14ac:dyDescent="0.2"/>
    <row r="8078" ht="12.75" customHeight="1" x14ac:dyDescent="0.2"/>
    <row r="8079" ht="12.75" customHeight="1" x14ac:dyDescent="0.2"/>
    <row r="8080" ht="12.75" customHeight="1" x14ac:dyDescent="0.2"/>
    <row r="8081" ht="12.75" customHeight="1" x14ac:dyDescent="0.2"/>
    <row r="8082" ht="12.75" customHeight="1" x14ac:dyDescent="0.2"/>
    <row r="8083" ht="12.75" customHeight="1" x14ac:dyDescent="0.2"/>
    <row r="8084" ht="12.75" customHeight="1" x14ac:dyDescent="0.2"/>
    <row r="8085" ht="12.75" customHeight="1" x14ac:dyDescent="0.2"/>
    <row r="8086" ht="12.75" customHeight="1" x14ac:dyDescent="0.2"/>
    <row r="8087" ht="12.75" customHeight="1" x14ac:dyDescent="0.2"/>
    <row r="8088" ht="12.75" customHeight="1" x14ac:dyDescent="0.2"/>
    <row r="8089" ht="12.75" customHeight="1" x14ac:dyDescent="0.2"/>
    <row r="8090" ht="12.75" customHeight="1" x14ac:dyDescent="0.2"/>
    <row r="8091" ht="12.75" customHeight="1" x14ac:dyDescent="0.2"/>
    <row r="8092" ht="12.75" customHeight="1" x14ac:dyDescent="0.2"/>
    <row r="8093" ht="12.75" customHeight="1" x14ac:dyDescent="0.2"/>
    <row r="8094" ht="12.75" customHeight="1" x14ac:dyDescent="0.2"/>
    <row r="8095" ht="12.75" customHeight="1" x14ac:dyDescent="0.2"/>
    <row r="8096" ht="12.75" customHeight="1" x14ac:dyDescent="0.2"/>
    <row r="8097" ht="12.75" customHeight="1" x14ac:dyDescent="0.2"/>
    <row r="8098" ht="12.75" customHeight="1" x14ac:dyDescent="0.2"/>
    <row r="8099" ht="12.75" customHeight="1" x14ac:dyDescent="0.2"/>
    <row r="8100" ht="12.75" customHeight="1" x14ac:dyDescent="0.2"/>
    <row r="8101" ht="12.75" customHeight="1" x14ac:dyDescent="0.2"/>
    <row r="8102" ht="12.75" customHeight="1" x14ac:dyDescent="0.2"/>
    <row r="8103" ht="12.75" customHeight="1" x14ac:dyDescent="0.2"/>
    <row r="8104" ht="12.75" customHeight="1" x14ac:dyDescent="0.2"/>
    <row r="8105" ht="12.75" customHeight="1" x14ac:dyDescent="0.2"/>
    <row r="8106" ht="12.75" customHeight="1" x14ac:dyDescent="0.2"/>
    <row r="8107" ht="12.75" customHeight="1" x14ac:dyDescent="0.2"/>
    <row r="8108" ht="12.75" customHeight="1" x14ac:dyDescent="0.2"/>
    <row r="8109" ht="12.75" customHeight="1" x14ac:dyDescent="0.2"/>
    <row r="8110" ht="12.75" customHeight="1" x14ac:dyDescent="0.2"/>
    <row r="8111" ht="12.75" customHeight="1" x14ac:dyDescent="0.2"/>
    <row r="8112" ht="12.75" customHeight="1" x14ac:dyDescent="0.2"/>
    <row r="8113" ht="12.75" customHeight="1" x14ac:dyDescent="0.2"/>
    <row r="8114" ht="12.75" customHeight="1" x14ac:dyDescent="0.2"/>
    <row r="8115" ht="12.75" customHeight="1" x14ac:dyDescent="0.2"/>
    <row r="8116" ht="12.75" customHeight="1" x14ac:dyDescent="0.2"/>
    <row r="8117" ht="12.75" customHeight="1" x14ac:dyDescent="0.2"/>
    <row r="8118" ht="12.75" customHeight="1" x14ac:dyDescent="0.2"/>
    <row r="8119" ht="12.75" customHeight="1" x14ac:dyDescent="0.2"/>
    <row r="8120" ht="12.75" customHeight="1" x14ac:dyDescent="0.2"/>
    <row r="8121" ht="12.75" customHeight="1" x14ac:dyDescent="0.2"/>
    <row r="8122" ht="12.75" customHeight="1" x14ac:dyDescent="0.2"/>
    <row r="8123" ht="12.75" customHeight="1" x14ac:dyDescent="0.2"/>
    <row r="8124" ht="12.75" customHeight="1" x14ac:dyDescent="0.2"/>
    <row r="8125" ht="12.75" customHeight="1" x14ac:dyDescent="0.2"/>
    <row r="8126" ht="12.75" customHeight="1" x14ac:dyDescent="0.2"/>
    <row r="8127" ht="12.75" customHeight="1" x14ac:dyDescent="0.2"/>
    <row r="8128" ht="12.75" customHeight="1" x14ac:dyDescent="0.2"/>
    <row r="8129" ht="12.75" customHeight="1" x14ac:dyDescent="0.2"/>
    <row r="8130" ht="12.75" customHeight="1" x14ac:dyDescent="0.2"/>
    <row r="8131" ht="12.75" customHeight="1" x14ac:dyDescent="0.2"/>
    <row r="8132" ht="12.75" customHeight="1" x14ac:dyDescent="0.2"/>
    <row r="8133" ht="12.75" customHeight="1" x14ac:dyDescent="0.2"/>
    <row r="8134" ht="12.75" customHeight="1" x14ac:dyDescent="0.2"/>
    <row r="8135" ht="12.75" customHeight="1" x14ac:dyDescent="0.2"/>
    <row r="8136" ht="12.75" customHeight="1" x14ac:dyDescent="0.2"/>
    <row r="8137" ht="12.75" customHeight="1" x14ac:dyDescent="0.2"/>
    <row r="8138" ht="12.75" customHeight="1" x14ac:dyDescent="0.2"/>
    <row r="8139" ht="12.75" customHeight="1" x14ac:dyDescent="0.2"/>
    <row r="8140" ht="12.75" customHeight="1" x14ac:dyDescent="0.2"/>
    <row r="8141" ht="12.75" customHeight="1" x14ac:dyDescent="0.2"/>
    <row r="8142" ht="12.75" customHeight="1" x14ac:dyDescent="0.2"/>
    <row r="8143" ht="12.75" customHeight="1" x14ac:dyDescent="0.2"/>
    <row r="8144" ht="12.75" customHeight="1" x14ac:dyDescent="0.2"/>
    <row r="8145" ht="12.75" customHeight="1" x14ac:dyDescent="0.2"/>
    <row r="8146" ht="12.75" customHeight="1" x14ac:dyDescent="0.2"/>
    <row r="8147" ht="12.75" customHeight="1" x14ac:dyDescent="0.2"/>
    <row r="8148" ht="12.75" customHeight="1" x14ac:dyDescent="0.2"/>
    <row r="8149" ht="12.75" customHeight="1" x14ac:dyDescent="0.2"/>
    <row r="8150" ht="12.75" customHeight="1" x14ac:dyDescent="0.2"/>
    <row r="8151" ht="12.75" customHeight="1" x14ac:dyDescent="0.2"/>
    <row r="8152" ht="12.75" customHeight="1" x14ac:dyDescent="0.2"/>
    <row r="8153" ht="12.75" customHeight="1" x14ac:dyDescent="0.2"/>
    <row r="8154" ht="12.75" customHeight="1" x14ac:dyDescent="0.2"/>
    <row r="8155" ht="12.75" customHeight="1" x14ac:dyDescent="0.2"/>
    <row r="8156" ht="12.75" customHeight="1" x14ac:dyDescent="0.2"/>
    <row r="8157" ht="12.75" customHeight="1" x14ac:dyDescent="0.2"/>
    <row r="8158" ht="12.75" customHeight="1" x14ac:dyDescent="0.2"/>
    <row r="8159" ht="12.75" customHeight="1" x14ac:dyDescent="0.2"/>
    <row r="8160" ht="12.75" customHeight="1" x14ac:dyDescent="0.2"/>
    <row r="8161" ht="12.75" customHeight="1" x14ac:dyDescent="0.2"/>
    <row r="8162" ht="12.75" customHeight="1" x14ac:dyDescent="0.2"/>
    <row r="8163" ht="12.75" customHeight="1" x14ac:dyDescent="0.2"/>
    <row r="8164" ht="12.75" customHeight="1" x14ac:dyDescent="0.2"/>
    <row r="8165" ht="12.75" customHeight="1" x14ac:dyDescent="0.2"/>
    <row r="8166" ht="12.75" customHeight="1" x14ac:dyDescent="0.2"/>
    <row r="8167" ht="12.75" customHeight="1" x14ac:dyDescent="0.2"/>
    <row r="8168" ht="12.75" customHeight="1" x14ac:dyDescent="0.2"/>
    <row r="8169" ht="12.75" customHeight="1" x14ac:dyDescent="0.2"/>
    <row r="8170" ht="12.75" customHeight="1" x14ac:dyDescent="0.2"/>
    <row r="8171" ht="12.75" customHeight="1" x14ac:dyDescent="0.2"/>
    <row r="8172" ht="12.75" customHeight="1" x14ac:dyDescent="0.2"/>
    <row r="8173" ht="12.75" customHeight="1" x14ac:dyDescent="0.2"/>
    <row r="8174" ht="12.75" customHeight="1" x14ac:dyDescent="0.2"/>
    <row r="8175" ht="12.75" customHeight="1" x14ac:dyDescent="0.2"/>
    <row r="8176" ht="12.75" customHeight="1" x14ac:dyDescent="0.2"/>
    <row r="8177" ht="12.75" customHeight="1" x14ac:dyDescent="0.2"/>
    <row r="8178" ht="12.75" customHeight="1" x14ac:dyDescent="0.2"/>
    <row r="8179" ht="12.75" customHeight="1" x14ac:dyDescent="0.2"/>
    <row r="8180" ht="12.75" customHeight="1" x14ac:dyDescent="0.2"/>
    <row r="8181" ht="12.75" customHeight="1" x14ac:dyDescent="0.2"/>
    <row r="8182" ht="12.75" customHeight="1" x14ac:dyDescent="0.2"/>
    <row r="8183" ht="12.75" customHeight="1" x14ac:dyDescent="0.2"/>
    <row r="8184" ht="12.75" customHeight="1" x14ac:dyDescent="0.2"/>
    <row r="8185" ht="12.75" customHeight="1" x14ac:dyDescent="0.2"/>
    <row r="8186" ht="12.75" customHeight="1" x14ac:dyDescent="0.2"/>
    <row r="8187" ht="12.75" customHeight="1" x14ac:dyDescent="0.2"/>
    <row r="8188" ht="12.75" customHeight="1" x14ac:dyDescent="0.2"/>
    <row r="8189" ht="12.75" customHeight="1" x14ac:dyDescent="0.2"/>
    <row r="8190" ht="12.75" customHeight="1" x14ac:dyDescent="0.2"/>
    <row r="8191" ht="12.75" customHeight="1" x14ac:dyDescent="0.2"/>
    <row r="8192" ht="12.75" customHeight="1" x14ac:dyDescent="0.2"/>
    <row r="8193" ht="12.75" customHeight="1" x14ac:dyDescent="0.2"/>
    <row r="8194" ht="12.75" customHeight="1" x14ac:dyDescent="0.2"/>
    <row r="8195" ht="12.75" customHeight="1" x14ac:dyDescent="0.2"/>
    <row r="8196" ht="12.75" customHeight="1" x14ac:dyDescent="0.2"/>
    <row r="8197" ht="12.75" customHeight="1" x14ac:dyDescent="0.2"/>
    <row r="8198" ht="12.75" customHeight="1" x14ac:dyDescent="0.2"/>
    <row r="8199" ht="12.75" customHeight="1" x14ac:dyDescent="0.2"/>
    <row r="8200" ht="12.75" customHeight="1" x14ac:dyDescent="0.2"/>
    <row r="8201" ht="12.75" customHeight="1" x14ac:dyDescent="0.2"/>
    <row r="8202" ht="12.75" customHeight="1" x14ac:dyDescent="0.2"/>
    <row r="8203" ht="12.75" customHeight="1" x14ac:dyDescent="0.2"/>
    <row r="8204" ht="12.75" customHeight="1" x14ac:dyDescent="0.2"/>
    <row r="8205" ht="12.75" customHeight="1" x14ac:dyDescent="0.2"/>
    <row r="8206" ht="12.75" customHeight="1" x14ac:dyDescent="0.2"/>
    <row r="8207" ht="12.75" customHeight="1" x14ac:dyDescent="0.2"/>
    <row r="8208" ht="12.75" customHeight="1" x14ac:dyDescent="0.2"/>
    <row r="8209" ht="12.75" customHeight="1" x14ac:dyDescent="0.2"/>
    <row r="8210" ht="12.75" customHeight="1" x14ac:dyDescent="0.2"/>
    <row r="8211" ht="12.75" customHeight="1" x14ac:dyDescent="0.2"/>
    <row r="8212" ht="12.75" customHeight="1" x14ac:dyDescent="0.2"/>
    <row r="8213" ht="12.75" customHeight="1" x14ac:dyDescent="0.2"/>
    <row r="8214" ht="12.75" customHeight="1" x14ac:dyDescent="0.2"/>
    <row r="8215" ht="12.75" customHeight="1" x14ac:dyDescent="0.2"/>
    <row r="8216" ht="12.75" customHeight="1" x14ac:dyDescent="0.2"/>
    <row r="8217" ht="12.75" customHeight="1" x14ac:dyDescent="0.2"/>
    <row r="8218" ht="12.75" customHeight="1" x14ac:dyDescent="0.2"/>
    <row r="8219" ht="12.75" customHeight="1" x14ac:dyDescent="0.2"/>
    <row r="8220" ht="12.75" customHeight="1" x14ac:dyDescent="0.2"/>
    <row r="8221" ht="12.75" customHeight="1" x14ac:dyDescent="0.2"/>
    <row r="8222" ht="12.75" customHeight="1" x14ac:dyDescent="0.2"/>
    <row r="8223" ht="12.75" customHeight="1" x14ac:dyDescent="0.2"/>
    <row r="8224" ht="12.75" customHeight="1" x14ac:dyDescent="0.2"/>
    <row r="8225" ht="12.75" customHeight="1" x14ac:dyDescent="0.2"/>
    <row r="8226" ht="12.75" customHeight="1" x14ac:dyDescent="0.2"/>
    <row r="8227" ht="12.75" customHeight="1" x14ac:dyDescent="0.2"/>
    <row r="8228" ht="12.75" customHeight="1" x14ac:dyDescent="0.2"/>
    <row r="8229" ht="12.75" customHeight="1" x14ac:dyDescent="0.2"/>
    <row r="8230" ht="12.75" customHeight="1" x14ac:dyDescent="0.2"/>
    <row r="8231" ht="12.75" customHeight="1" x14ac:dyDescent="0.2"/>
    <row r="8232" ht="12.75" customHeight="1" x14ac:dyDescent="0.2"/>
    <row r="8233" ht="12.75" customHeight="1" x14ac:dyDescent="0.2"/>
    <row r="8234" ht="12.75" customHeight="1" x14ac:dyDescent="0.2"/>
    <row r="8235" ht="12.75" customHeight="1" x14ac:dyDescent="0.2"/>
    <row r="8236" ht="12.75" customHeight="1" x14ac:dyDescent="0.2"/>
    <row r="8237" ht="12.75" customHeight="1" x14ac:dyDescent="0.2"/>
    <row r="8238" ht="12.75" customHeight="1" x14ac:dyDescent="0.2"/>
    <row r="8239" ht="12.75" customHeight="1" x14ac:dyDescent="0.2"/>
    <row r="8240" ht="12.75" customHeight="1" x14ac:dyDescent="0.2"/>
    <row r="8241" ht="12.75" customHeight="1" x14ac:dyDescent="0.2"/>
    <row r="8242" ht="12.75" customHeight="1" x14ac:dyDescent="0.2"/>
    <row r="8243" ht="12.75" customHeight="1" x14ac:dyDescent="0.2"/>
    <row r="8244" ht="12.75" customHeight="1" x14ac:dyDescent="0.2"/>
    <row r="8245" ht="12.75" customHeight="1" x14ac:dyDescent="0.2"/>
    <row r="8246" ht="12.75" customHeight="1" x14ac:dyDescent="0.2"/>
    <row r="8247" ht="12.75" customHeight="1" x14ac:dyDescent="0.2"/>
    <row r="8248" ht="12.75" customHeight="1" x14ac:dyDescent="0.2"/>
    <row r="8249" ht="12.75" customHeight="1" x14ac:dyDescent="0.2"/>
    <row r="8250" ht="12.75" customHeight="1" x14ac:dyDescent="0.2"/>
    <row r="8251" ht="12.75" customHeight="1" x14ac:dyDescent="0.2"/>
    <row r="8252" ht="12.75" customHeight="1" x14ac:dyDescent="0.2"/>
    <row r="8253" ht="12.75" customHeight="1" x14ac:dyDescent="0.2"/>
    <row r="8254" ht="12.75" customHeight="1" x14ac:dyDescent="0.2"/>
    <row r="8255" ht="12.75" customHeight="1" x14ac:dyDescent="0.2"/>
    <row r="8256" ht="12.75" customHeight="1" x14ac:dyDescent="0.2"/>
    <row r="8257" ht="12.75" customHeight="1" x14ac:dyDescent="0.2"/>
    <row r="8258" ht="12.75" customHeight="1" x14ac:dyDescent="0.2"/>
    <row r="8259" ht="12.75" customHeight="1" x14ac:dyDescent="0.2"/>
    <row r="8260" ht="12.75" customHeight="1" x14ac:dyDescent="0.2"/>
    <row r="8261" ht="12.75" customHeight="1" x14ac:dyDescent="0.2"/>
    <row r="8262" ht="12.75" customHeight="1" x14ac:dyDescent="0.2"/>
    <row r="8263" ht="12.75" customHeight="1" x14ac:dyDescent="0.2"/>
    <row r="8264" ht="12.75" customHeight="1" x14ac:dyDescent="0.2"/>
    <row r="8265" ht="12.75" customHeight="1" x14ac:dyDescent="0.2"/>
    <row r="8266" ht="12.75" customHeight="1" x14ac:dyDescent="0.2"/>
    <row r="8267" ht="12.75" customHeight="1" x14ac:dyDescent="0.2"/>
    <row r="8268" ht="12.75" customHeight="1" x14ac:dyDescent="0.2"/>
    <row r="8269" ht="12.75" customHeight="1" x14ac:dyDescent="0.2"/>
    <row r="8270" ht="12.75" customHeight="1" x14ac:dyDescent="0.2"/>
    <row r="8271" ht="12.75" customHeight="1" x14ac:dyDescent="0.2"/>
    <row r="8272" ht="12.75" customHeight="1" x14ac:dyDescent="0.2"/>
    <row r="8273" ht="12.75" customHeight="1" x14ac:dyDescent="0.2"/>
    <row r="8274" ht="12.75" customHeight="1" x14ac:dyDescent="0.2"/>
    <row r="8275" ht="12.75" customHeight="1" x14ac:dyDescent="0.2"/>
    <row r="8276" ht="12.75" customHeight="1" x14ac:dyDescent="0.2"/>
    <row r="8277" ht="12.75" customHeight="1" x14ac:dyDescent="0.2"/>
    <row r="8278" ht="12.75" customHeight="1" x14ac:dyDescent="0.2"/>
    <row r="8279" ht="12.75" customHeight="1" x14ac:dyDescent="0.2"/>
    <row r="8280" ht="12.75" customHeight="1" x14ac:dyDescent="0.2"/>
    <row r="8281" ht="12.75" customHeight="1" x14ac:dyDescent="0.2"/>
    <row r="8282" ht="12.75" customHeight="1" x14ac:dyDescent="0.2"/>
    <row r="8283" ht="12.75" customHeight="1" x14ac:dyDescent="0.2"/>
    <row r="8284" ht="12.75" customHeight="1" x14ac:dyDescent="0.2"/>
    <row r="8285" ht="12.75" customHeight="1" x14ac:dyDescent="0.2"/>
    <row r="8286" ht="12.75" customHeight="1" x14ac:dyDescent="0.2"/>
    <row r="8287" ht="12.75" customHeight="1" x14ac:dyDescent="0.2"/>
    <row r="8288" ht="12.75" customHeight="1" x14ac:dyDescent="0.2"/>
    <row r="8289" ht="12.75" customHeight="1" x14ac:dyDescent="0.2"/>
    <row r="8290" ht="12.75" customHeight="1" x14ac:dyDescent="0.2"/>
    <row r="8291" ht="12.75" customHeight="1" x14ac:dyDescent="0.2"/>
    <row r="8292" ht="12.75" customHeight="1" x14ac:dyDescent="0.2"/>
    <row r="8293" ht="12.75" customHeight="1" x14ac:dyDescent="0.2"/>
    <row r="8294" ht="12.75" customHeight="1" x14ac:dyDescent="0.2"/>
    <row r="8295" ht="12.75" customHeight="1" x14ac:dyDescent="0.2"/>
    <row r="8296" ht="12.75" customHeight="1" x14ac:dyDescent="0.2"/>
    <row r="8297" ht="12.75" customHeight="1" x14ac:dyDescent="0.2"/>
    <row r="8298" ht="12.75" customHeight="1" x14ac:dyDescent="0.2"/>
    <row r="8299" ht="12.75" customHeight="1" x14ac:dyDescent="0.2"/>
    <row r="8300" ht="12.75" customHeight="1" x14ac:dyDescent="0.2"/>
    <row r="8301" ht="12.75" customHeight="1" x14ac:dyDescent="0.2"/>
    <row r="8302" ht="12.75" customHeight="1" x14ac:dyDescent="0.2"/>
    <row r="8303" ht="12.75" customHeight="1" x14ac:dyDescent="0.2"/>
    <row r="8304" ht="12.75" customHeight="1" x14ac:dyDescent="0.2"/>
    <row r="8305" ht="12.75" customHeight="1" x14ac:dyDescent="0.2"/>
    <row r="8306" ht="12.75" customHeight="1" x14ac:dyDescent="0.2"/>
    <row r="8307" ht="12.75" customHeight="1" x14ac:dyDescent="0.2"/>
    <row r="8308" ht="12.75" customHeight="1" x14ac:dyDescent="0.2"/>
    <row r="8309" ht="12.75" customHeight="1" x14ac:dyDescent="0.2"/>
    <row r="8310" ht="12.75" customHeight="1" x14ac:dyDescent="0.2"/>
    <row r="8311" ht="12.75" customHeight="1" x14ac:dyDescent="0.2"/>
    <row r="8312" ht="12.75" customHeight="1" x14ac:dyDescent="0.2"/>
    <row r="8313" ht="12.75" customHeight="1" x14ac:dyDescent="0.2"/>
    <row r="8314" ht="12.75" customHeight="1" x14ac:dyDescent="0.2"/>
    <row r="8315" ht="12.75" customHeight="1" x14ac:dyDescent="0.2"/>
    <row r="8316" ht="12.75" customHeight="1" x14ac:dyDescent="0.2"/>
    <row r="8317" ht="12.75" customHeight="1" x14ac:dyDescent="0.2"/>
    <row r="8318" ht="12.75" customHeight="1" x14ac:dyDescent="0.2"/>
    <row r="8319" ht="12.75" customHeight="1" x14ac:dyDescent="0.2"/>
    <row r="8320" ht="12.75" customHeight="1" x14ac:dyDescent="0.2"/>
    <row r="8321" ht="12.75" customHeight="1" x14ac:dyDescent="0.2"/>
    <row r="8322" ht="12.75" customHeight="1" x14ac:dyDescent="0.2"/>
    <row r="8323" ht="12.75" customHeight="1" x14ac:dyDescent="0.2"/>
    <row r="8324" ht="12.75" customHeight="1" x14ac:dyDescent="0.2"/>
    <row r="8325" ht="12.75" customHeight="1" x14ac:dyDescent="0.2"/>
    <row r="8326" ht="12.75" customHeight="1" x14ac:dyDescent="0.2"/>
    <row r="8327" ht="12.75" customHeight="1" x14ac:dyDescent="0.2"/>
    <row r="8328" ht="12.75" customHeight="1" x14ac:dyDescent="0.2"/>
    <row r="8329" ht="12.75" customHeight="1" x14ac:dyDescent="0.2"/>
    <row r="8330" ht="12.75" customHeight="1" x14ac:dyDescent="0.2"/>
    <row r="8331" ht="12.75" customHeight="1" x14ac:dyDescent="0.2"/>
    <row r="8332" ht="12.75" customHeight="1" x14ac:dyDescent="0.2"/>
    <row r="8333" ht="12.75" customHeight="1" x14ac:dyDescent="0.2"/>
    <row r="8334" ht="12.75" customHeight="1" x14ac:dyDescent="0.2"/>
    <row r="8335" ht="12.75" customHeight="1" x14ac:dyDescent="0.2"/>
    <row r="8336" ht="12.75" customHeight="1" x14ac:dyDescent="0.2"/>
    <row r="8337" ht="12.75" customHeight="1" x14ac:dyDescent="0.2"/>
    <row r="8338" ht="12.75" customHeight="1" x14ac:dyDescent="0.2"/>
    <row r="8339" ht="12.75" customHeight="1" x14ac:dyDescent="0.2"/>
    <row r="8340" ht="12.75" customHeight="1" x14ac:dyDescent="0.2"/>
    <row r="8341" ht="12.75" customHeight="1" x14ac:dyDescent="0.2"/>
    <row r="8342" ht="12.75" customHeight="1" x14ac:dyDescent="0.2"/>
    <row r="8343" ht="12.75" customHeight="1" x14ac:dyDescent="0.2"/>
    <row r="8344" ht="12.75" customHeight="1" x14ac:dyDescent="0.2"/>
    <row r="8345" ht="12.75" customHeight="1" x14ac:dyDescent="0.2"/>
    <row r="8346" ht="12.75" customHeight="1" x14ac:dyDescent="0.2"/>
    <row r="8347" ht="12.75" customHeight="1" x14ac:dyDescent="0.2"/>
    <row r="8348" ht="12.75" customHeight="1" x14ac:dyDescent="0.2"/>
    <row r="8349" ht="12.75" customHeight="1" x14ac:dyDescent="0.2"/>
    <row r="8350" ht="12.75" customHeight="1" x14ac:dyDescent="0.2"/>
    <row r="8351" ht="12.75" customHeight="1" x14ac:dyDescent="0.2"/>
    <row r="8352" ht="12.75" customHeight="1" x14ac:dyDescent="0.2"/>
    <row r="8353" ht="12.75" customHeight="1" x14ac:dyDescent="0.2"/>
    <row r="8354" ht="12.75" customHeight="1" x14ac:dyDescent="0.2"/>
    <row r="8355" ht="12.75" customHeight="1" x14ac:dyDescent="0.2"/>
    <row r="8356" ht="12.75" customHeight="1" x14ac:dyDescent="0.2"/>
    <row r="8357" ht="12.75" customHeight="1" x14ac:dyDescent="0.2"/>
    <row r="8358" ht="12.75" customHeight="1" x14ac:dyDescent="0.2"/>
    <row r="8359" ht="12.75" customHeight="1" x14ac:dyDescent="0.2"/>
    <row r="8360" ht="12.75" customHeight="1" x14ac:dyDescent="0.2"/>
    <row r="8361" ht="12.75" customHeight="1" x14ac:dyDescent="0.2"/>
    <row r="8362" ht="12.75" customHeight="1" x14ac:dyDescent="0.2"/>
    <row r="8363" ht="12.75" customHeight="1" x14ac:dyDescent="0.2"/>
    <row r="8364" ht="12.75" customHeight="1" x14ac:dyDescent="0.2"/>
    <row r="8365" ht="12.75" customHeight="1" x14ac:dyDescent="0.2"/>
    <row r="8366" ht="12.75" customHeight="1" x14ac:dyDescent="0.2"/>
    <row r="8367" ht="12.75" customHeight="1" x14ac:dyDescent="0.2"/>
    <row r="8368" ht="12.75" customHeight="1" x14ac:dyDescent="0.2"/>
    <row r="8369" ht="12.75" customHeight="1" x14ac:dyDescent="0.2"/>
    <row r="8370" ht="12.75" customHeight="1" x14ac:dyDescent="0.2"/>
    <row r="8371" ht="12.75" customHeight="1" x14ac:dyDescent="0.2"/>
    <row r="8372" ht="12.75" customHeight="1" x14ac:dyDescent="0.2"/>
    <row r="8373" ht="12.75" customHeight="1" x14ac:dyDescent="0.2"/>
    <row r="8374" ht="12.75" customHeight="1" x14ac:dyDescent="0.2"/>
    <row r="8375" ht="12.75" customHeight="1" x14ac:dyDescent="0.2"/>
    <row r="8376" ht="12.75" customHeight="1" x14ac:dyDescent="0.2"/>
    <row r="8377" ht="12.75" customHeight="1" x14ac:dyDescent="0.2"/>
    <row r="8378" ht="12.75" customHeight="1" x14ac:dyDescent="0.2"/>
    <row r="8379" ht="12.75" customHeight="1" x14ac:dyDescent="0.2"/>
    <row r="8380" ht="12.75" customHeight="1" x14ac:dyDescent="0.2"/>
    <row r="8381" ht="12.75" customHeight="1" x14ac:dyDescent="0.2"/>
    <row r="8382" ht="12.75" customHeight="1" x14ac:dyDescent="0.2"/>
    <row r="8383" ht="12.75" customHeight="1" x14ac:dyDescent="0.2"/>
    <row r="8384" ht="12.75" customHeight="1" x14ac:dyDescent="0.2"/>
    <row r="8385" ht="12.75" customHeight="1" x14ac:dyDescent="0.2"/>
    <row r="8386" ht="12.75" customHeight="1" x14ac:dyDescent="0.2"/>
    <row r="8387" ht="12.75" customHeight="1" x14ac:dyDescent="0.2"/>
    <row r="8388" ht="12.75" customHeight="1" x14ac:dyDescent="0.2"/>
    <row r="8389" ht="12.75" customHeight="1" x14ac:dyDescent="0.2"/>
    <row r="8390" ht="12.75" customHeight="1" x14ac:dyDescent="0.2"/>
    <row r="8391" ht="12.75" customHeight="1" x14ac:dyDescent="0.2"/>
    <row r="8392" ht="12.75" customHeight="1" x14ac:dyDescent="0.2"/>
    <row r="8393" ht="12.75" customHeight="1" x14ac:dyDescent="0.2"/>
    <row r="8394" ht="12.75" customHeight="1" x14ac:dyDescent="0.2"/>
    <row r="8395" ht="12.75" customHeight="1" x14ac:dyDescent="0.2"/>
    <row r="8396" ht="12.75" customHeight="1" x14ac:dyDescent="0.2"/>
    <row r="8397" ht="12.75" customHeight="1" x14ac:dyDescent="0.2"/>
    <row r="8398" ht="12.75" customHeight="1" x14ac:dyDescent="0.2"/>
    <row r="8399" ht="12.75" customHeight="1" x14ac:dyDescent="0.2"/>
    <row r="8400" ht="12.75" customHeight="1" x14ac:dyDescent="0.2"/>
    <row r="8401" ht="12.75" customHeight="1" x14ac:dyDescent="0.2"/>
    <row r="8402" ht="12.75" customHeight="1" x14ac:dyDescent="0.2"/>
    <row r="8403" ht="12.75" customHeight="1" x14ac:dyDescent="0.2"/>
    <row r="8404" ht="12.75" customHeight="1" x14ac:dyDescent="0.2"/>
    <row r="8405" ht="12.75" customHeight="1" x14ac:dyDescent="0.2"/>
    <row r="8406" ht="12.75" customHeight="1" x14ac:dyDescent="0.2"/>
    <row r="8407" ht="12.75" customHeight="1" x14ac:dyDescent="0.2"/>
    <row r="8408" ht="12.75" customHeight="1" x14ac:dyDescent="0.2"/>
    <row r="8409" ht="12.75" customHeight="1" x14ac:dyDescent="0.2"/>
    <row r="8410" ht="12.75" customHeight="1" x14ac:dyDescent="0.2"/>
    <row r="8411" ht="12.75" customHeight="1" x14ac:dyDescent="0.2"/>
    <row r="8412" ht="12.75" customHeight="1" x14ac:dyDescent="0.2"/>
    <row r="8413" ht="12.75" customHeight="1" x14ac:dyDescent="0.2"/>
    <row r="8414" ht="12.75" customHeight="1" x14ac:dyDescent="0.2"/>
    <row r="8415" ht="12.75" customHeight="1" x14ac:dyDescent="0.2"/>
    <row r="8416" ht="12.75" customHeight="1" x14ac:dyDescent="0.2"/>
    <row r="8417" ht="12.75" customHeight="1" x14ac:dyDescent="0.2"/>
    <row r="8418" ht="12.75" customHeight="1" x14ac:dyDescent="0.2"/>
    <row r="8419" ht="12.75" customHeight="1" x14ac:dyDescent="0.2"/>
    <row r="8420" ht="12.75" customHeight="1" x14ac:dyDescent="0.2"/>
    <row r="8421" ht="12.75" customHeight="1" x14ac:dyDescent="0.2"/>
    <row r="8422" ht="12.75" customHeight="1" x14ac:dyDescent="0.2"/>
    <row r="8423" ht="12.75" customHeight="1" x14ac:dyDescent="0.2"/>
    <row r="8424" ht="12.75" customHeight="1" x14ac:dyDescent="0.2"/>
    <row r="8425" ht="12.75" customHeight="1" x14ac:dyDescent="0.2"/>
    <row r="8426" ht="12.75" customHeight="1" x14ac:dyDescent="0.2"/>
    <row r="8427" ht="12.75" customHeight="1" x14ac:dyDescent="0.2"/>
    <row r="8428" ht="12.75" customHeight="1" x14ac:dyDescent="0.2"/>
    <row r="8429" ht="12.75" customHeight="1" x14ac:dyDescent="0.2"/>
    <row r="8430" ht="12.75" customHeight="1" x14ac:dyDescent="0.2"/>
    <row r="8431" ht="12.75" customHeight="1" x14ac:dyDescent="0.2"/>
    <row r="8432" ht="12.75" customHeight="1" x14ac:dyDescent="0.2"/>
    <row r="8433" ht="12.75" customHeight="1" x14ac:dyDescent="0.2"/>
    <row r="8434" ht="12.75" customHeight="1" x14ac:dyDescent="0.2"/>
    <row r="8435" ht="12.75" customHeight="1" x14ac:dyDescent="0.2"/>
    <row r="8436" ht="12.75" customHeight="1" x14ac:dyDescent="0.2"/>
    <row r="8437" ht="12.75" customHeight="1" x14ac:dyDescent="0.2"/>
    <row r="8438" ht="12.75" customHeight="1" x14ac:dyDescent="0.2"/>
    <row r="8439" ht="12.75" customHeight="1" x14ac:dyDescent="0.2"/>
    <row r="8440" ht="12.75" customHeight="1" x14ac:dyDescent="0.2"/>
    <row r="8441" ht="12.75" customHeight="1" x14ac:dyDescent="0.2"/>
    <row r="8442" ht="12.75" customHeight="1" x14ac:dyDescent="0.2"/>
    <row r="8443" ht="12.75" customHeight="1" x14ac:dyDescent="0.2"/>
    <row r="8444" ht="12.75" customHeight="1" x14ac:dyDescent="0.2"/>
    <row r="8445" ht="12.75" customHeight="1" x14ac:dyDescent="0.2"/>
    <row r="8446" ht="12.75" customHeight="1" x14ac:dyDescent="0.2"/>
    <row r="8447" ht="12.75" customHeight="1" x14ac:dyDescent="0.2"/>
    <row r="8448" ht="12.75" customHeight="1" x14ac:dyDescent="0.2"/>
    <row r="8449" ht="12.75" customHeight="1" x14ac:dyDescent="0.2"/>
    <row r="8450" ht="12.75" customHeight="1" x14ac:dyDescent="0.2"/>
    <row r="8451" ht="12.75" customHeight="1" x14ac:dyDescent="0.2"/>
    <row r="8452" ht="12.75" customHeight="1" x14ac:dyDescent="0.2"/>
    <row r="8453" ht="12.75" customHeight="1" x14ac:dyDescent="0.2"/>
    <row r="8454" ht="12.75" customHeight="1" x14ac:dyDescent="0.2"/>
    <row r="8455" ht="12.75" customHeight="1" x14ac:dyDescent="0.2"/>
    <row r="8456" ht="12.75" customHeight="1" x14ac:dyDescent="0.2"/>
    <row r="8457" ht="12.75" customHeight="1" x14ac:dyDescent="0.2"/>
    <row r="8458" ht="12.75" customHeight="1" x14ac:dyDescent="0.2"/>
    <row r="8459" ht="12.75" customHeight="1" x14ac:dyDescent="0.2"/>
    <row r="8460" ht="12.75" customHeight="1" x14ac:dyDescent="0.2"/>
    <row r="8461" ht="12.75" customHeight="1" x14ac:dyDescent="0.2"/>
    <row r="8462" ht="12.75" customHeight="1" x14ac:dyDescent="0.2"/>
    <row r="8463" ht="12.75" customHeight="1" x14ac:dyDescent="0.2"/>
    <row r="8464" ht="12.75" customHeight="1" x14ac:dyDescent="0.2"/>
    <row r="8465" ht="12.75" customHeight="1" x14ac:dyDescent="0.2"/>
    <row r="8466" ht="12.75" customHeight="1" x14ac:dyDescent="0.2"/>
    <row r="8467" ht="12.75" customHeight="1" x14ac:dyDescent="0.2"/>
    <row r="8468" ht="12.75" customHeight="1" x14ac:dyDescent="0.2"/>
    <row r="8469" ht="12.75" customHeight="1" x14ac:dyDescent="0.2"/>
    <row r="8470" ht="12.75" customHeight="1" x14ac:dyDescent="0.2"/>
    <row r="8471" ht="12.75" customHeight="1" x14ac:dyDescent="0.2"/>
    <row r="8472" ht="12.75" customHeight="1" x14ac:dyDescent="0.2"/>
    <row r="8473" ht="12.75" customHeight="1" x14ac:dyDescent="0.2"/>
    <row r="8474" ht="12.75" customHeight="1" x14ac:dyDescent="0.2"/>
    <row r="8475" ht="12.75" customHeight="1" x14ac:dyDescent="0.2"/>
    <row r="8476" ht="12.75" customHeight="1" x14ac:dyDescent="0.2"/>
    <row r="8477" ht="12.75" customHeight="1" x14ac:dyDescent="0.2"/>
    <row r="8478" ht="12.75" customHeight="1" x14ac:dyDescent="0.2"/>
    <row r="8479" ht="12.75" customHeight="1" x14ac:dyDescent="0.2"/>
    <row r="8480" ht="12.75" customHeight="1" x14ac:dyDescent="0.2"/>
    <row r="8481" ht="12.75" customHeight="1" x14ac:dyDescent="0.2"/>
    <row r="8482" ht="12.75" customHeight="1" x14ac:dyDescent="0.2"/>
    <row r="8483" ht="12.75" customHeight="1" x14ac:dyDescent="0.2"/>
    <row r="8484" ht="12.75" customHeight="1" x14ac:dyDescent="0.2"/>
    <row r="8485" ht="12.75" customHeight="1" x14ac:dyDescent="0.2"/>
    <row r="8486" ht="12.75" customHeight="1" x14ac:dyDescent="0.2"/>
    <row r="8487" ht="12.75" customHeight="1" x14ac:dyDescent="0.2"/>
    <row r="8488" ht="12.75" customHeight="1" x14ac:dyDescent="0.2"/>
    <row r="8489" ht="12.75" customHeight="1" x14ac:dyDescent="0.2"/>
    <row r="8490" ht="12.75" customHeight="1" x14ac:dyDescent="0.2"/>
    <row r="8491" ht="12.75" customHeight="1" x14ac:dyDescent="0.2"/>
    <row r="8492" ht="12.75" customHeight="1" x14ac:dyDescent="0.2"/>
    <row r="8493" ht="12.75" customHeight="1" x14ac:dyDescent="0.2"/>
    <row r="8494" ht="12.75" customHeight="1" x14ac:dyDescent="0.2"/>
    <row r="8495" ht="12.75" customHeight="1" x14ac:dyDescent="0.2"/>
    <row r="8496" ht="12.75" customHeight="1" x14ac:dyDescent="0.2"/>
    <row r="8497" ht="12.75" customHeight="1" x14ac:dyDescent="0.2"/>
    <row r="8498" ht="12.75" customHeight="1" x14ac:dyDescent="0.2"/>
    <row r="8499" ht="12.75" customHeight="1" x14ac:dyDescent="0.2"/>
    <row r="8500" ht="12.75" customHeight="1" x14ac:dyDescent="0.2"/>
    <row r="8501" ht="12.75" customHeight="1" x14ac:dyDescent="0.2"/>
    <row r="8502" ht="12.75" customHeight="1" x14ac:dyDescent="0.2"/>
    <row r="8503" ht="12.75" customHeight="1" x14ac:dyDescent="0.2"/>
    <row r="8504" ht="12.75" customHeight="1" x14ac:dyDescent="0.2"/>
    <row r="8505" ht="12.75" customHeight="1" x14ac:dyDescent="0.2"/>
    <row r="8506" ht="12.75" customHeight="1" x14ac:dyDescent="0.2"/>
    <row r="8507" ht="12.75" customHeight="1" x14ac:dyDescent="0.2"/>
    <row r="8508" ht="12.75" customHeight="1" x14ac:dyDescent="0.2"/>
    <row r="8509" ht="12.75" customHeight="1" x14ac:dyDescent="0.2"/>
    <row r="8510" ht="12.75" customHeight="1" x14ac:dyDescent="0.2"/>
    <row r="8511" ht="12.75" customHeight="1" x14ac:dyDescent="0.2"/>
    <row r="8512" ht="12.75" customHeight="1" x14ac:dyDescent="0.2"/>
    <row r="8513" ht="12.75" customHeight="1" x14ac:dyDescent="0.2"/>
    <row r="8514" ht="12.75" customHeight="1" x14ac:dyDescent="0.2"/>
    <row r="8515" ht="12.75" customHeight="1" x14ac:dyDescent="0.2"/>
    <row r="8516" ht="12.75" customHeight="1" x14ac:dyDescent="0.2"/>
    <row r="8517" ht="12.75" customHeight="1" x14ac:dyDescent="0.2"/>
    <row r="8518" ht="12.75" customHeight="1" x14ac:dyDescent="0.2"/>
    <row r="8519" ht="12.75" customHeight="1" x14ac:dyDescent="0.2"/>
    <row r="8520" ht="12.75" customHeight="1" x14ac:dyDescent="0.2"/>
    <row r="8521" ht="12.75" customHeight="1" x14ac:dyDescent="0.2"/>
    <row r="8522" ht="12.75" customHeight="1" x14ac:dyDescent="0.2"/>
    <row r="8523" ht="12.75" customHeight="1" x14ac:dyDescent="0.2"/>
    <row r="8524" ht="12.75" customHeight="1" x14ac:dyDescent="0.2"/>
    <row r="8525" ht="12.75" customHeight="1" x14ac:dyDescent="0.2"/>
    <row r="8526" ht="12.75" customHeight="1" x14ac:dyDescent="0.2"/>
    <row r="8527" ht="12.75" customHeight="1" x14ac:dyDescent="0.2"/>
    <row r="8528" ht="12.75" customHeight="1" x14ac:dyDescent="0.2"/>
    <row r="8529" ht="12.75" customHeight="1" x14ac:dyDescent="0.2"/>
    <row r="8530" ht="12.75" customHeight="1" x14ac:dyDescent="0.2"/>
    <row r="8531" ht="12.75" customHeight="1" x14ac:dyDescent="0.2"/>
    <row r="8532" ht="12.75" customHeight="1" x14ac:dyDescent="0.2"/>
    <row r="8533" ht="12.75" customHeight="1" x14ac:dyDescent="0.2"/>
    <row r="8534" ht="12.75" customHeight="1" x14ac:dyDescent="0.2"/>
    <row r="8535" ht="12.75" customHeight="1" x14ac:dyDescent="0.2"/>
    <row r="8536" ht="12.75" customHeight="1" x14ac:dyDescent="0.2"/>
    <row r="8537" ht="12.75" customHeight="1" x14ac:dyDescent="0.2"/>
    <row r="8538" ht="12.75" customHeight="1" x14ac:dyDescent="0.2"/>
    <row r="8539" ht="12.75" customHeight="1" x14ac:dyDescent="0.2"/>
    <row r="8540" ht="12.75" customHeight="1" x14ac:dyDescent="0.2"/>
    <row r="8541" ht="12.75" customHeight="1" x14ac:dyDescent="0.2"/>
    <row r="8542" ht="12.75" customHeight="1" x14ac:dyDescent="0.2"/>
    <row r="8543" ht="12.75" customHeight="1" x14ac:dyDescent="0.2"/>
    <row r="8544" ht="12.75" customHeight="1" x14ac:dyDescent="0.2"/>
    <row r="8545" ht="12.75" customHeight="1" x14ac:dyDescent="0.2"/>
    <row r="8546" ht="12.75" customHeight="1" x14ac:dyDescent="0.2"/>
    <row r="8547" ht="12.75" customHeight="1" x14ac:dyDescent="0.2"/>
    <row r="8548" ht="12.75" customHeight="1" x14ac:dyDescent="0.2"/>
    <row r="8549" ht="12.75" customHeight="1" x14ac:dyDescent="0.2"/>
    <row r="8550" ht="12.75" customHeight="1" x14ac:dyDescent="0.2"/>
    <row r="8551" ht="12.75" customHeight="1" x14ac:dyDescent="0.2"/>
    <row r="8552" ht="12.75" customHeight="1" x14ac:dyDescent="0.2"/>
    <row r="8553" ht="12.75" customHeight="1" x14ac:dyDescent="0.2"/>
    <row r="8554" ht="12.75" customHeight="1" x14ac:dyDescent="0.2"/>
    <row r="8555" ht="12.75" customHeight="1" x14ac:dyDescent="0.2"/>
    <row r="8556" ht="12.75" customHeight="1" x14ac:dyDescent="0.2"/>
    <row r="8557" ht="12.75" customHeight="1" x14ac:dyDescent="0.2"/>
    <row r="8558" ht="12.75" customHeight="1" x14ac:dyDescent="0.2"/>
    <row r="8559" ht="12.75" customHeight="1" x14ac:dyDescent="0.2"/>
    <row r="8560" ht="12.75" customHeight="1" x14ac:dyDescent="0.2"/>
    <row r="8561" ht="12.75" customHeight="1" x14ac:dyDescent="0.2"/>
    <row r="8562" ht="12.75" customHeight="1" x14ac:dyDescent="0.2"/>
    <row r="8563" ht="12.75" customHeight="1" x14ac:dyDescent="0.2"/>
    <row r="8564" ht="12.75" customHeight="1" x14ac:dyDescent="0.2"/>
    <row r="8565" ht="12.75" customHeight="1" x14ac:dyDescent="0.2"/>
    <row r="8566" ht="12.75" customHeight="1" x14ac:dyDescent="0.2"/>
    <row r="8567" ht="12.75" customHeight="1" x14ac:dyDescent="0.2"/>
    <row r="8568" ht="12.75" customHeight="1" x14ac:dyDescent="0.2"/>
    <row r="8569" ht="12.75" customHeight="1" x14ac:dyDescent="0.2"/>
    <row r="8570" ht="12.75" customHeight="1" x14ac:dyDescent="0.2"/>
    <row r="8571" ht="12.75" customHeight="1" x14ac:dyDescent="0.2"/>
    <row r="8572" ht="12.75" customHeight="1" x14ac:dyDescent="0.2"/>
    <row r="8573" ht="12.75" customHeight="1" x14ac:dyDescent="0.2"/>
    <row r="8574" ht="12.75" customHeight="1" x14ac:dyDescent="0.2"/>
    <row r="8575" ht="12.75" customHeight="1" x14ac:dyDescent="0.2"/>
    <row r="8576" ht="12.75" customHeight="1" x14ac:dyDescent="0.2"/>
    <row r="8577" ht="12.75" customHeight="1" x14ac:dyDescent="0.2"/>
    <row r="8578" ht="12.75" customHeight="1" x14ac:dyDescent="0.2"/>
    <row r="8579" ht="12.75" customHeight="1" x14ac:dyDescent="0.2"/>
    <row r="8580" ht="12.75" customHeight="1" x14ac:dyDescent="0.2"/>
    <row r="8581" ht="12.75" customHeight="1" x14ac:dyDescent="0.2"/>
    <row r="8582" ht="12.75" customHeight="1" x14ac:dyDescent="0.2"/>
    <row r="8583" ht="12.75" customHeight="1" x14ac:dyDescent="0.2"/>
    <row r="8584" ht="12.75" customHeight="1" x14ac:dyDescent="0.2"/>
    <row r="8585" ht="12.75" customHeight="1" x14ac:dyDescent="0.2"/>
    <row r="8586" ht="12.75" customHeight="1" x14ac:dyDescent="0.2"/>
    <row r="8587" ht="12.75" customHeight="1" x14ac:dyDescent="0.2"/>
    <row r="8588" ht="12.75" customHeight="1" x14ac:dyDescent="0.2"/>
    <row r="8589" ht="12.75" customHeight="1" x14ac:dyDescent="0.2"/>
    <row r="8590" ht="12.75" customHeight="1" x14ac:dyDescent="0.2"/>
    <row r="8591" ht="12.75" customHeight="1" x14ac:dyDescent="0.2"/>
    <row r="8592" ht="12.75" customHeight="1" x14ac:dyDescent="0.2"/>
    <row r="8593" ht="12.75" customHeight="1" x14ac:dyDescent="0.2"/>
    <row r="8594" ht="12.75" customHeight="1" x14ac:dyDescent="0.2"/>
    <row r="8595" ht="12.75" customHeight="1" x14ac:dyDescent="0.2"/>
    <row r="8596" ht="12.75" customHeight="1" x14ac:dyDescent="0.2"/>
    <row r="8597" ht="12.75" customHeight="1" x14ac:dyDescent="0.2"/>
    <row r="8598" ht="12.75" customHeight="1" x14ac:dyDescent="0.2"/>
    <row r="8599" ht="12.75" customHeight="1" x14ac:dyDescent="0.2"/>
    <row r="8600" ht="12.75" customHeight="1" x14ac:dyDescent="0.2"/>
    <row r="8601" ht="12.75" customHeight="1" x14ac:dyDescent="0.2"/>
    <row r="8602" ht="12.75" customHeight="1" x14ac:dyDescent="0.2"/>
    <row r="8603" ht="12.75" customHeight="1" x14ac:dyDescent="0.2"/>
    <row r="8604" ht="12.75" customHeight="1" x14ac:dyDescent="0.2"/>
    <row r="8605" ht="12.75" customHeight="1" x14ac:dyDescent="0.2"/>
    <row r="8606" ht="12.75" customHeight="1" x14ac:dyDescent="0.2"/>
    <row r="8607" ht="12.75" customHeight="1" x14ac:dyDescent="0.2"/>
    <row r="8608" ht="12.75" customHeight="1" x14ac:dyDescent="0.2"/>
    <row r="8609" ht="12.75" customHeight="1" x14ac:dyDescent="0.2"/>
    <row r="8610" ht="12.75" customHeight="1" x14ac:dyDescent="0.2"/>
    <row r="8611" ht="12.75" customHeight="1" x14ac:dyDescent="0.2"/>
    <row r="8612" ht="12.75" customHeight="1" x14ac:dyDescent="0.2"/>
    <row r="8613" ht="12.75" customHeight="1" x14ac:dyDescent="0.2"/>
    <row r="8614" ht="12.75" customHeight="1" x14ac:dyDescent="0.2"/>
    <row r="8615" ht="12.75" customHeight="1" x14ac:dyDescent="0.2"/>
    <row r="8616" ht="12.75" customHeight="1" x14ac:dyDescent="0.2"/>
    <row r="8617" ht="12.75" customHeight="1" x14ac:dyDescent="0.2"/>
    <row r="8618" ht="12.75" customHeight="1" x14ac:dyDescent="0.2"/>
    <row r="8619" ht="12.75" customHeight="1" x14ac:dyDescent="0.2"/>
    <row r="8620" ht="12.75" customHeight="1" x14ac:dyDescent="0.2"/>
    <row r="8621" ht="12.75" customHeight="1" x14ac:dyDescent="0.2"/>
    <row r="8622" ht="12.75" customHeight="1" x14ac:dyDescent="0.2"/>
    <row r="8623" ht="12.75" customHeight="1" x14ac:dyDescent="0.2"/>
    <row r="8624" ht="12.75" customHeight="1" x14ac:dyDescent="0.2"/>
    <row r="8625" ht="12.75" customHeight="1" x14ac:dyDescent="0.2"/>
    <row r="8626" ht="12.75" customHeight="1" x14ac:dyDescent="0.2"/>
    <row r="8627" ht="12.75" customHeight="1" x14ac:dyDescent="0.2"/>
    <row r="8628" ht="12.75" customHeight="1" x14ac:dyDescent="0.2"/>
    <row r="8629" ht="12.75" customHeight="1" x14ac:dyDescent="0.2"/>
    <row r="8630" ht="12.75" customHeight="1" x14ac:dyDescent="0.2"/>
    <row r="8631" ht="12.75" customHeight="1" x14ac:dyDescent="0.2"/>
    <row r="8632" ht="12.75" customHeight="1" x14ac:dyDescent="0.2"/>
    <row r="8633" ht="12.75" customHeight="1" x14ac:dyDescent="0.2"/>
    <row r="8634" ht="12.75" customHeight="1" x14ac:dyDescent="0.2"/>
    <row r="8635" ht="12.75" customHeight="1" x14ac:dyDescent="0.2"/>
    <row r="8636" ht="12.75" customHeight="1" x14ac:dyDescent="0.2"/>
    <row r="8637" ht="12.75" customHeight="1" x14ac:dyDescent="0.2"/>
    <row r="8638" ht="12.75" customHeight="1" x14ac:dyDescent="0.2"/>
    <row r="8639" ht="12.75" customHeight="1" x14ac:dyDescent="0.2"/>
    <row r="8640" ht="12.75" customHeight="1" x14ac:dyDescent="0.2"/>
    <row r="8641" ht="12.75" customHeight="1" x14ac:dyDescent="0.2"/>
    <row r="8642" ht="12.75" customHeight="1" x14ac:dyDescent="0.2"/>
    <row r="8643" ht="12.75" customHeight="1" x14ac:dyDescent="0.2"/>
    <row r="8644" ht="12.75" customHeight="1" x14ac:dyDescent="0.2"/>
    <row r="8645" ht="12.75" customHeight="1" x14ac:dyDescent="0.2"/>
    <row r="8646" ht="12.75" customHeight="1" x14ac:dyDescent="0.2"/>
    <row r="8647" ht="12.75" customHeight="1" x14ac:dyDescent="0.2"/>
    <row r="8648" ht="12.75" customHeight="1" x14ac:dyDescent="0.2"/>
    <row r="8649" ht="12.75" customHeight="1" x14ac:dyDescent="0.2"/>
    <row r="8650" ht="12.75" customHeight="1" x14ac:dyDescent="0.2"/>
    <row r="8651" ht="12.75" customHeight="1" x14ac:dyDescent="0.2"/>
    <row r="8652" ht="12.75" customHeight="1" x14ac:dyDescent="0.2"/>
    <row r="8653" ht="12.75" customHeight="1" x14ac:dyDescent="0.2"/>
    <row r="8654" ht="12.75" customHeight="1" x14ac:dyDescent="0.2"/>
    <row r="8655" ht="12.75" customHeight="1" x14ac:dyDescent="0.2"/>
    <row r="8656" ht="12.75" customHeight="1" x14ac:dyDescent="0.2"/>
    <row r="8657" ht="12.75" customHeight="1" x14ac:dyDescent="0.2"/>
    <row r="8658" ht="12.75" customHeight="1" x14ac:dyDescent="0.2"/>
    <row r="8659" ht="12.75" customHeight="1" x14ac:dyDescent="0.2"/>
    <row r="8660" ht="12.75" customHeight="1" x14ac:dyDescent="0.2"/>
    <row r="8661" ht="12.75" customHeight="1" x14ac:dyDescent="0.2"/>
    <row r="8662" ht="12.75" customHeight="1" x14ac:dyDescent="0.2"/>
    <row r="8663" ht="12.75" customHeight="1" x14ac:dyDescent="0.2"/>
    <row r="8664" ht="12.75" customHeight="1" x14ac:dyDescent="0.2"/>
    <row r="8665" ht="12.75" customHeight="1" x14ac:dyDescent="0.2"/>
    <row r="8666" ht="12.75" customHeight="1" x14ac:dyDescent="0.2"/>
    <row r="8667" ht="12.75" customHeight="1" x14ac:dyDescent="0.2"/>
    <row r="8668" ht="12.75" customHeight="1" x14ac:dyDescent="0.2"/>
    <row r="8669" ht="12.75" customHeight="1" x14ac:dyDescent="0.2"/>
    <row r="8670" ht="12.75" customHeight="1" x14ac:dyDescent="0.2"/>
    <row r="8671" ht="12.75" customHeight="1" x14ac:dyDescent="0.2"/>
    <row r="8672" ht="12.75" customHeight="1" x14ac:dyDescent="0.2"/>
    <row r="8673" ht="12.75" customHeight="1" x14ac:dyDescent="0.2"/>
    <row r="8674" ht="12.75" customHeight="1" x14ac:dyDescent="0.2"/>
    <row r="8675" ht="12.75" customHeight="1" x14ac:dyDescent="0.2"/>
    <row r="8676" ht="12.75" customHeight="1" x14ac:dyDescent="0.2"/>
    <row r="8677" ht="12.75" customHeight="1" x14ac:dyDescent="0.2"/>
    <row r="8678" ht="12.75" customHeight="1" x14ac:dyDescent="0.2"/>
    <row r="8679" ht="12.75" customHeight="1" x14ac:dyDescent="0.2"/>
    <row r="8680" ht="12.75" customHeight="1" x14ac:dyDescent="0.2"/>
    <row r="8681" ht="12.75" customHeight="1" x14ac:dyDescent="0.2"/>
    <row r="8682" ht="12.75" customHeight="1" x14ac:dyDescent="0.2"/>
    <row r="8683" ht="12.75" customHeight="1" x14ac:dyDescent="0.2"/>
    <row r="8684" ht="12.75" customHeight="1" x14ac:dyDescent="0.2"/>
    <row r="8685" ht="12.75" customHeight="1" x14ac:dyDescent="0.2"/>
    <row r="8686" ht="12.75" customHeight="1" x14ac:dyDescent="0.2"/>
    <row r="8687" ht="12.75" customHeight="1" x14ac:dyDescent="0.2"/>
    <row r="8688" ht="12.75" customHeight="1" x14ac:dyDescent="0.2"/>
    <row r="8689" ht="12.75" customHeight="1" x14ac:dyDescent="0.2"/>
    <row r="8690" ht="12.75" customHeight="1" x14ac:dyDescent="0.2"/>
    <row r="8691" ht="12.75" customHeight="1" x14ac:dyDescent="0.2"/>
    <row r="8692" ht="12.75" customHeight="1" x14ac:dyDescent="0.2"/>
    <row r="8693" ht="12.75" customHeight="1" x14ac:dyDescent="0.2"/>
    <row r="8694" ht="12.75" customHeight="1" x14ac:dyDescent="0.2"/>
    <row r="8695" ht="12.75" customHeight="1" x14ac:dyDescent="0.2"/>
    <row r="8696" ht="12.75" customHeight="1" x14ac:dyDescent="0.2"/>
    <row r="8697" ht="12.75" customHeight="1" x14ac:dyDescent="0.2"/>
    <row r="8698" ht="12.75" customHeight="1" x14ac:dyDescent="0.2"/>
    <row r="8699" ht="12.75" customHeight="1" x14ac:dyDescent="0.2"/>
    <row r="8700" ht="12.75" customHeight="1" x14ac:dyDescent="0.2"/>
    <row r="8701" ht="12.75" customHeight="1" x14ac:dyDescent="0.2"/>
    <row r="8702" ht="12.75" customHeight="1" x14ac:dyDescent="0.2"/>
    <row r="8703" ht="12.75" customHeight="1" x14ac:dyDescent="0.2"/>
    <row r="8704" ht="12.75" customHeight="1" x14ac:dyDescent="0.2"/>
    <row r="8705" ht="12.75" customHeight="1" x14ac:dyDescent="0.2"/>
    <row r="8706" ht="12.75" customHeight="1" x14ac:dyDescent="0.2"/>
    <row r="8707" ht="12.75" customHeight="1" x14ac:dyDescent="0.2"/>
    <row r="8708" ht="12.75" customHeight="1" x14ac:dyDescent="0.2"/>
    <row r="8709" ht="12.75" customHeight="1" x14ac:dyDescent="0.2"/>
    <row r="8710" ht="12.75" customHeight="1" x14ac:dyDescent="0.2"/>
    <row r="8711" ht="12.75" customHeight="1" x14ac:dyDescent="0.2"/>
    <row r="8712" ht="12.75" customHeight="1" x14ac:dyDescent="0.2"/>
    <row r="8713" ht="12.75" customHeight="1" x14ac:dyDescent="0.2"/>
    <row r="8714" ht="12.75" customHeight="1" x14ac:dyDescent="0.2"/>
    <row r="8715" ht="12.75" customHeight="1" x14ac:dyDescent="0.2"/>
    <row r="8716" ht="12.75" customHeight="1" x14ac:dyDescent="0.2"/>
    <row r="8717" ht="12.75" customHeight="1" x14ac:dyDescent="0.2"/>
    <row r="8718" ht="12.75" customHeight="1" x14ac:dyDescent="0.2"/>
    <row r="8719" ht="12.75" customHeight="1" x14ac:dyDescent="0.2"/>
    <row r="8720" ht="12.75" customHeight="1" x14ac:dyDescent="0.2"/>
    <row r="8721" ht="12.75" customHeight="1" x14ac:dyDescent="0.2"/>
    <row r="8722" ht="12.75" customHeight="1" x14ac:dyDescent="0.2"/>
    <row r="8723" ht="12.75" customHeight="1" x14ac:dyDescent="0.2"/>
    <row r="8724" ht="12.75" customHeight="1" x14ac:dyDescent="0.2"/>
    <row r="8725" ht="12.75" customHeight="1" x14ac:dyDescent="0.2"/>
    <row r="8726" ht="12.75" customHeight="1" x14ac:dyDescent="0.2"/>
    <row r="8727" ht="12.75" customHeight="1" x14ac:dyDescent="0.2"/>
    <row r="8728" ht="12.75" customHeight="1" x14ac:dyDescent="0.2"/>
    <row r="8729" ht="12.75" customHeight="1" x14ac:dyDescent="0.2"/>
    <row r="8730" ht="12.75" customHeight="1" x14ac:dyDescent="0.2"/>
    <row r="8731" ht="12.75" customHeight="1" x14ac:dyDescent="0.2"/>
    <row r="8732" ht="12.75" customHeight="1" x14ac:dyDescent="0.2"/>
    <row r="8733" ht="12.75" customHeight="1" x14ac:dyDescent="0.2"/>
    <row r="8734" ht="12.75" customHeight="1" x14ac:dyDescent="0.2"/>
    <row r="8735" ht="12.75" customHeight="1" x14ac:dyDescent="0.2"/>
    <row r="8736" ht="12.75" customHeight="1" x14ac:dyDescent="0.2"/>
    <row r="8737" ht="12.75" customHeight="1" x14ac:dyDescent="0.2"/>
    <row r="8738" ht="12.75" customHeight="1" x14ac:dyDescent="0.2"/>
    <row r="8739" ht="12.75" customHeight="1" x14ac:dyDescent="0.2"/>
    <row r="8740" ht="12.75" customHeight="1" x14ac:dyDescent="0.2"/>
    <row r="8741" ht="12.75" customHeight="1" x14ac:dyDescent="0.2"/>
    <row r="8742" ht="12.75" customHeight="1" x14ac:dyDescent="0.2"/>
    <row r="8743" ht="12.75" customHeight="1" x14ac:dyDescent="0.2"/>
    <row r="8744" ht="12.75" customHeight="1" x14ac:dyDescent="0.2"/>
    <row r="8745" ht="12.75" customHeight="1" x14ac:dyDescent="0.2"/>
    <row r="8746" ht="12.75" customHeight="1" x14ac:dyDescent="0.2"/>
    <row r="8747" ht="12.75" customHeight="1" x14ac:dyDescent="0.2"/>
    <row r="8748" ht="12.75" customHeight="1" x14ac:dyDescent="0.2"/>
    <row r="8749" ht="12.75" customHeight="1" x14ac:dyDescent="0.2"/>
    <row r="8750" ht="12.75" customHeight="1" x14ac:dyDescent="0.2"/>
    <row r="8751" ht="12.75" customHeight="1" x14ac:dyDescent="0.2"/>
    <row r="8752" ht="12.75" customHeight="1" x14ac:dyDescent="0.2"/>
    <row r="8753" ht="12.75" customHeight="1" x14ac:dyDescent="0.2"/>
    <row r="8754" ht="12.75" customHeight="1" x14ac:dyDescent="0.2"/>
    <row r="8755" ht="12.75" customHeight="1" x14ac:dyDescent="0.2"/>
    <row r="8756" ht="12.75" customHeight="1" x14ac:dyDescent="0.2"/>
    <row r="8757" ht="12.75" customHeight="1" x14ac:dyDescent="0.2"/>
    <row r="8758" ht="12.75" customHeight="1" x14ac:dyDescent="0.2"/>
    <row r="8759" ht="12.75" customHeight="1" x14ac:dyDescent="0.2"/>
    <row r="8760" ht="12.75" customHeight="1" x14ac:dyDescent="0.2"/>
    <row r="8761" ht="12.75" customHeight="1" x14ac:dyDescent="0.2"/>
    <row r="8762" ht="12.75" customHeight="1" x14ac:dyDescent="0.2"/>
    <row r="8763" ht="12.75" customHeight="1" x14ac:dyDescent="0.2"/>
    <row r="8764" ht="12.75" customHeight="1" x14ac:dyDescent="0.2"/>
    <row r="8765" ht="12.75" customHeight="1" x14ac:dyDescent="0.2"/>
    <row r="8766" ht="12.75" customHeight="1" x14ac:dyDescent="0.2"/>
    <row r="8767" ht="12.75" customHeight="1" x14ac:dyDescent="0.2"/>
    <row r="8768" ht="12.75" customHeight="1" x14ac:dyDescent="0.2"/>
    <row r="8769" ht="12.75" customHeight="1" x14ac:dyDescent="0.2"/>
    <row r="8770" ht="12.75" customHeight="1" x14ac:dyDescent="0.2"/>
    <row r="8771" ht="12.75" customHeight="1" x14ac:dyDescent="0.2"/>
    <row r="8772" ht="12.75" customHeight="1" x14ac:dyDescent="0.2"/>
    <row r="8773" ht="12.75" customHeight="1" x14ac:dyDescent="0.2"/>
    <row r="8774" ht="12.75" customHeight="1" x14ac:dyDescent="0.2"/>
    <row r="8775" ht="12.75" customHeight="1" x14ac:dyDescent="0.2"/>
    <row r="8776" ht="12.75" customHeight="1" x14ac:dyDescent="0.2"/>
    <row r="8777" ht="12.75" customHeight="1" x14ac:dyDescent="0.2"/>
    <row r="8778" ht="12.75" customHeight="1" x14ac:dyDescent="0.2"/>
    <row r="8779" ht="12.75" customHeight="1" x14ac:dyDescent="0.2"/>
    <row r="8780" ht="12.75" customHeight="1" x14ac:dyDescent="0.2"/>
    <row r="8781" ht="12.75" customHeight="1" x14ac:dyDescent="0.2"/>
    <row r="8782" ht="12.75" customHeight="1" x14ac:dyDescent="0.2"/>
    <row r="8783" ht="12.75" customHeight="1" x14ac:dyDescent="0.2"/>
    <row r="8784" ht="12.75" customHeight="1" x14ac:dyDescent="0.2"/>
    <row r="8785" ht="12.75" customHeight="1" x14ac:dyDescent="0.2"/>
    <row r="8786" ht="12.75" customHeight="1" x14ac:dyDescent="0.2"/>
    <row r="8787" ht="12.75" customHeight="1" x14ac:dyDescent="0.2"/>
    <row r="8788" ht="12.75" customHeight="1" x14ac:dyDescent="0.2"/>
    <row r="8789" ht="12.75" customHeight="1" x14ac:dyDescent="0.2"/>
    <row r="8790" ht="12.75" customHeight="1" x14ac:dyDescent="0.2"/>
    <row r="8791" ht="12.75" customHeight="1" x14ac:dyDescent="0.2"/>
    <row r="8792" ht="12.75" customHeight="1" x14ac:dyDescent="0.2"/>
    <row r="8793" ht="12.75" customHeight="1" x14ac:dyDescent="0.2"/>
    <row r="8794" ht="12.75" customHeight="1" x14ac:dyDescent="0.2"/>
    <row r="8795" ht="12.75" customHeight="1" x14ac:dyDescent="0.2"/>
    <row r="8796" ht="12.75" customHeight="1" x14ac:dyDescent="0.2"/>
    <row r="8797" ht="12.75" customHeight="1" x14ac:dyDescent="0.2"/>
    <row r="8798" ht="12.75" customHeight="1" x14ac:dyDescent="0.2"/>
    <row r="8799" ht="12.75" customHeight="1" x14ac:dyDescent="0.2"/>
    <row r="8800" ht="12.75" customHeight="1" x14ac:dyDescent="0.2"/>
    <row r="8801" ht="12.75" customHeight="1" x14ac:dyDescent="0.2"/>
    <row r="8802" ht="12.75" customHeight="1" x14ac:dyDescent="0.2"/>
    <row r="8803" ht="12.75" customHeight="1" x14ac:dyDescent="0.2"/>
    <row r="8804" ht="12.75" customHeight="1" x14ac:dyDescent="0.2"/>
    <row r="8805" ht="12.75" customHeight="1" x14ac:dyDescent="0.2"/>
    <row r="8806" ht="12.75" customHeight="1" x14ac:dyDescent="0.2"/>
    <row r="8807" ht="12.75" customHeight="1" x14ac:dyDescent="0.2"/>
    <row r="8808" ht="12.75" customHeight="1" x14ac:dyDescent="0.2"/>
    <row r="8809" ht="12.75" customHeight="1" x14ac:dyDescent="0.2"/>
    <row r="8810" ht="12.75" customHeight="1" x14ac:dyDescent="0.2"/>
    <row r="8811" ht="12.75" customHeight="1" x14ac:dyDescent="0.2"/>
    <row r="8812" ht="12.75" customHeight="1" x14ac:dyDescent="0.2"/>
    <row r="8813" ht="12.75" customHeight="1" x14ac:dyDescent="0.2"/>
    <row r="8814" ht="12.75" customHeight="1" x14ac:dyDescent="0.2"/>
    <row r="8815" ht="12.75" customHeight="1" x14ac:dyDescent="0.2"/>
    <row r="8816" ht="12.75" customHeight="1" x14ac:dyDescent="0.2"/>
    <row r="8817" ht="12.75" customHeight="1" x14ac:dyDescent="0.2"/>
    <row r="8818" ht="12.75" customHeight="1" x14ac:dyDescent="0.2"/>
    <row r="8819" ht="12.75" customHeight="1" x14ac:dyDescent="0.2"/>
    <row r="8820" ht="12.75" customHeight="1" x14ac:dyDescent="0.2"/>
    <row r="8821" ht="12.75" customHeight="1" x14ac:dyDescent="0.2"/>
    <row r="8822" ht="12.75" customHeight="1" x14ac:dyDescent="0.2"/>
    <row r="8823" ht="12.75" customHeight="1" x14ac:dyDescent="0.2"/>
    <row r="8824" ht="12.75" customHeight="1" x14ac:dyDescent="0.2"/>
    <row r="8825" ht="12.75" customHeight="1" x14ac:dyDescent="0.2"/>
    <row r="8826" ht="12.75" customHeight="1" x14ac:dyDescent="0.2"/>
    <row r="8827" ht="12.75" customHeight="1" x14ac:dyDescent="0.2"/>
    <row r="8828" ht="12.75" customHeight="1" x14ac:dyDescent="0.2"/>
    <row r="8829" ht="12.75" customHeight="1" x14ac:dyDescent="0.2"/>
    <row r="8830" ht="12.75" customHeight="1" x14ac:dyDescent="0.2"/>
    <row r="8831" ht="12.75" customHeight="1" x14ac:dyDescent="0.2"/>
    <row r="8832" ht="12.75" customHeight="1" x14ac:dyDescent="0.2"/>
    <row r="8833" ht="12.75" customHeight="1" x14ac:dyDescent="0.2"/>
    <row r="8834" ht="12.75" customHeight="1" x14ac:dyDescent="0.2"/>
    <row r="8835" ht="12.75" customHeight="1" x14ac:dyDescent="0.2"/>
    <row r="8836" ht="12.75" customHeight="1" x14ac:dyDescent="0.2"/>
    <row r="8837" ht="12.75" customHeight="1" x14ac:dyDescent="0.2"/>
    <row r="8838" ht="12.75" customHeight="1" x14ac:dyDescent="0.2"/>
    <row r="8839" ht="12.75" customHeight="1" x14ac:dyDescent="0.2"/>
    <row r="8840" ht="12.75" customHeight="1" x14ac:dyDescent="0.2"/>
    <row r="8841" ht="12.75" customHeight="1" x14ac:dyDescent="0.2"/>
    <row r="8842" ht="12.75" customHeight="1" x14ac:dyDescent="0.2"/>
    <row r="8843" ht="12.75" customHeight="1" x14ac:dyDescent="0.2"/>
    <row r="8844" ht="12.75" customHeight="1" x14ac:dyDescent="0.2"/>
    <row r="8845" ht="12.75" customHeight="1" x14ac:dyDescent="0.2"/>
    <row r="8846" ht="12.75" customHeight="1" x14ac:dyDescent="0.2"/>
    <row r="8847" ht="12.75" customHeight="1" x14ac:dyDescent="0.2"/>
    <row r="8848" ht="12.75" customHeight="1" x14ac:dyDescent="0.2"/>
    <row r="8849" ht="12.75" customHeight="1" x14ac:dyDescent="0.2"/>
    <row r="8850" ht="12.75" customHeight="1" x14ac:dyDescent="0.2"/>
    <row r="8851" ht="12.75" customHeight="1" x14ac:dyDescent="0.2"/>
    <row r="8852" ht="12.75" customHeight="1" x14ac:dyDescent="0.2"/>
    <row r="8853" ht="12.75" customHeight="1" x14ac:dyDescent="0.2"/>
    <row r="8854" ht="12.75" customHeight="1" x14ac:dyDescent="0.2"/>
    <row r="8855" ht="12.75" customHeight="1" x14ac:dyDescent="0.2"/>
    <row r="8856" ht="12.75" customHeight="1" x14ac:dyDescent="0.2"/>
    <row r="8857" ht="12.75" customHeight="1" x14ac:dyDescent="0.2"/>
    <row r="8858" ht="12.75" customHeight="1" x14ac:dyDescent="0.2"/>
    <row r="8859" ht="12.75" customHeight="1" x14ac:dyDescent="0.2"/>
    <row r="8860" ht="12.75" customHeight="1" x14ac:dyDescent="0.2"/>
    <row r="8861" ht="12.75" customHeight="1" x14ac:dyDescent="0.2"/>
    <row r="8862" ht="12.75" customHeight="1" x14ac:dyDescent="0.2"/>
    <row r="8863" ht="12.75" customHeight="1" x14ac:dyDescent="0.2"/>
    <row r="8864" ht="12.75" customHeight="1" x14ac:dyDescent="0.2"/>
    <row r="8865" ht="12.75" customHeight="1" x14ac:dyDescent="0.2"/>
    <row r="8866" ht="12.75" customHeight="1" x14ac:dyDescent="0.2"/>
    <row r="8867" ht="12.75" customHeight="1" x14ac:dyDescent="0.2"/>
    <row r="8868" ht="12.75" customHeight="1" x14ac:dyDescent="0.2"/>
    <row r="8869" ht="12.75" customHeight="1" x14ac:dyDescent="0.2"/>
    <row r="8870" ht="12.75" customHeight="1" x14ac:dyDescent="0.2"/>
    <row r="8871" ht="12.75" customHeight="1" x14ac:dyDescent="0.2"/>
    <row r="8872" ht="12.75" customHeight="1" x14ac:dyDescent="0.2"/>
    <row r="8873" ht="12.75" customHeight="1" x14ac:dyDescent="0.2"/>
    <row r="8874" ht="12.75" customHeight="1" x14ac:dyDescent="0.2"/>
    <row r="8875" ht="12.75" customHeight="1" x14ac:dyDescent="0.2"/>
    <row r="8876" ht="12.75" customHeight="1" x14ac:dyDescent="0.2"/>
    <row r="8877" ht="12.75" customHeight="1" x14ac:dyDescent="0.2"/>
    <row r="8878" ht="12.75" customHeight="1" x14ac:dyDescent="0.2"/>
    <row r="8879" ht="12.75" customHeight="1" x14ac:dyDescent="0.2"/>
    <row r="8880" ht="12.75" customHeight="1" x14ac:dyDescent="0.2"/>
    <row r="8881" ht="12.75" customHeight="1" x14ac:dyDescent="0.2"/>
    <row r="8882" ht="12.75" customHeight="1" x14ac:dyDescent="0.2"/>
    <row r="8883" ht="12.75" customHeight="1" x14ac:dyDescent="0.2"/>
    <row r="8884" ht="12.75" customHeight="1" x14ac:dyDescent="0.2"/>
    <row r="8885" ht="12.75" customHeight="1" x14ac:dyDescent="0.2"/>
    <row r="8886" ht="12.75" customHeight="1" x14ac:dyDescent="0.2"/>
    <row r="8887" ht="12.75" customHeight="1" x14ac:dyDescent="0.2"/>
    <row r="8888" ht="12.75" customHeight="1" x14ac:dyDescent="0.2"/>
    <row r="8889" ht="12.75" customHeight="1" x14ac:dyDescent="0.2"/>
    <row r="8890" ht="12.75" customHeight="1" x14ac:dyDescent="0.2"/>
    <row r="8891" ht="12.75" customHeight="1" x14ac:dyDescent="0.2"/>
    <row r="8892" ht="12.75" customHeight="1" x14ac:dyDescent="0.2"/>
    <row r="8893" ht="12.75" customHeight="1" x14ac:dyDescent="0.2"/>
    <row r="8894" ht="12.75" customHeight="1" x14ac:dyDescent="0.2"/>
    <row r="8895" ht="12.75" customHeight="1" x14ac:dyDescent="0.2"/>
    <row r="8896" ht="12.75" customHeight="1" x14ac:dyDescent="0.2"/>
    <row r="8897" ht="12.75" customHeight="1" x14ac:dyDescent="0.2"/>
    <row r="8898" ht="12.75" customHeight="1" x14ac:dyDescent="0.2"/>
    <row r="8899" ht="12.75" customHeight="1" x14ac:dyDescent="0.2"/>
    <row r="8900" ht="12.75" customHeight="1" x14ac:dyDescent="0.2"/>
    <row r="8901" ht="12.75" customHeight="1" x14ac:dyDescent="0.2"/>
    <row r="8902" ht="12.75" customHeight="1" x14ac:dyDescent="0.2"/>
    <row r="8903" ht="12.75" customHeight="1" x14ac:dyDescent="0.2"/>
    <row r="8904" ht="12.75" customHeight="1" x14ac:dyDescent="0.2"/>
    <row r="8905" ht="12.75" customHeight="1" x14ac:dyDescent="0.2"/>
    <row r="8906" ht="12.75" customHeight="1" x14ac:dyDescent="0.2"/>
    <row r="8907" ht="12.75" customHeight="1" x14ac:dyDescent="0.2"/>
    <row r="8908" ht="12.75" customHeight="1" x14ac:dyDescent="0.2"/>
    <row r="8909" ht="12.75" customHeight="1" x14ac:dyDescent="0.2"/>
    <row r="8910" ht="12.75" customHeight="1" x14ac:dyDescent="0.2"/>
    <row r="8911" ht="12.75" customHeight="1" x14ac:dyDescent="0.2"/>
    <row r="8912" ht="12.75" customHeight="1" x14ac:dyDescent="0.2"/>
    <row r="8913" ht="12.75" customHeight="1" x14ac:dyDescent="0.2"/>
    <row r="8914" ht="12.75" customHeight="1" x14ac:dyDescent="0.2"/>
    <row r="8915" ht="12.75" customHeight="1" x14ac:dyDescent="0.2"/>
    <row r="8916" ht="12.75" customHeight="1" x14ac:dyDescent="0.2"/>
    <row r="8917" ht="12.75" customHeight="1" x14ac:dyDescent="0.2"/>
    <row r="8918" ht="12.75" customHeight="1" x14ac:dyDescent="0.2"/>
    <row r="8919" ht="12.75" customHeight="1" x14ac:dyDescent="0.2"/>
    <row r="8920" ht="12.75" customHeight="1" x14ac:dyDescent="0.2"/>
    <row r="8921" ht="12.75" customHeight="1" x14ac:dyDescent="0.2"/>
    <row r="8922" ht="12.75" customHeight="1" x14ac:dyDescent="0.2"/>
    <row r="8923" ht="12.75" customHeight="1" x14ac:dyDescent="0.2"/>
    <row r="8924" ht="12.75" customHeight="1" x14ac:dyDescent="0.2"/>
    <row r="8925" ht="12.75" customHeight="1" x14ac:dyDescent="0.2"/>
    <row r="8926" ht="12.75" customHeight="1" x14ac:dyDescent="0.2"/>
    <row r="8927" ht="12.75" customHeight="1" x14ac:dyDescent="0.2"/>
    <row r="8928" ht="12.75" customHeight="1" x14ac:dyDescent="0.2"/>
    <row r="8929" ht="12.75" customHeight="1" x14ac:dyDescent="0.2"/>
    <row r="8930" ht="12.75" customHeight="1" x14ac:dyDescent="0.2"/>
    <row r="8931" ht="12.75" customHeight="1" x14ac:dyDescent="0.2"/>
    <row r="8932" ht="12.75" customHeight="1" x14ac:dyDescent="0.2"/>
    <row r="8933" ht="12.75" customHeight="1" x14ac:dyDescent="0.2"/>
    <row r="8934" ht="12.75" customHeight="1" x14ac:dyDescent="0.2"/>
    <row r="8935" ht="12.75" customHeight="1" x14ac:dyDescent="0.2"/>
    <row r="8936" ht="12.75" customHeight="1" x14ac:dyDescent="0.2"/>
    <row r="8937" ht="12.75" customHeight="1" x14ac:dyDescent="0.2"/>
    <row r="8938" ht="12.75" customHeight="1" x14ac:dyDescent="0.2"/>
    <row r="8939" ht="12.75" customHeight="1" x14ac:dyDescent="0.2"/>
    <row r="8940" ht="12.75" customHeight="1" x14ac:dyDescent="0.2"/>
    <row r="8941" ht="12.75" customHeight="1" x14ac:dyDescent="0.2"/>
    <row r="8942" ht="12.75" customHeight="1" x14ac:dyDescent="0.2"/>
    <row r="8943" ht="12.75" customHeight="1" x14ac:dyDescent="0.2"/>
    <row r="8944" ht="12.75" customHeight="1" x14ac:dyDescent="0.2"/>
    <row r="8945" ht="12.75" customHeight="1" x14ac:dyDescent="0.2"/>
    <row r="8946" ht="12.75" customHeight="1" x14ac:dyDescent="0.2"/>
    <row r="8947" ht="12.75" customHeight="1" x14ac:dyDescent="0.2"/>
    <row r="8948" ht="12.75" customHeight="1" x14ac:dyDescent="0.2"/>
    <row r="8949" ht="12.75" customHeight="1" x14ac:dyDescent="0.2"/>
    <row r="8950" ht="12.75" customHeight="1" x14ac:dyDescent="0.2"/>
    <row r="8951" ht="12.75" customHeight="1" x14ac:dyDescent="0.2"/>
    <row r="8952" ht="12.75" customHeight="1" x14ac:dyDescent="0.2"/>
    <row r="8953" ht="12.75" customHeight="1" x14ac:dyDescent="0.2"/>
    <row r="8954" ht="12.75" customHeight="1" x14ac:dyDescent="0.2"/>
    <row r="8955" ht="12.75" customHeight="1" x14ac:dyDescent="0.2"/>
    <row r="8956" ht="12.75" customHeight="1" x14ac:dyDescent="0.2"/>
    <row r="8957" ht="12.75" customHeight="1" x14ac:dyDescent="0.2"/>
    <row r="8958" ht="12.75" customHeight="1" x14ac:dyDescent="0.2"/>
    <row r="8959" ht="12.75" customHeight="1" x14ac:dyDescent="0.2"/>
    <row r="8960" ht="12.75" customHeight="1" x14ac:dyDescent="0.2"/>
    <row r="8961" ht="12.75" customHeight="1" x14ac:dyDescent="0.2"/>
    <row r="8962" ht="12.75" customHeight="1" x14ac:dyDescent="0.2"/>
    <row r="8963" ht="12.75" customHeight="1" x14ac:dyDescent="0.2"/>
    <row r="8964" ht="12.75" customHeight="1" x14ac:dyDescent="0.2"/>
    <row r="8965" ht="12.75" customHeight="1" x14ac:dyDescent="0.2"/>
    <row r="8966" ht="12.75" customHeight="1" x14ac:dyDescent="0.2"/>
    <row r="8967" ht="12.75" customHeight="1" x14ac:dyDescent="0.2"/>
    <row r="8968" ht="12.75" customHeight="1" x14ac:dyDescent="0.2"/>
    <row r="8969" ht="12.75" customHeight="1" x14ac:dyDescent="0.2"/>
    <row r="8970" ht="12.75" customHeight="1" x14ac:dyDescent="0.2"/>
    <row r="8971" ht="12.75" customHeight="1" x14ac:dyDescent="0.2"/>
    <row r="8972" ht="12.75" customHeight="1" x14ac:dyDescent="0.2"/>
    <row r="8973" ht="12.75" customHeight="1" x14ac:dyDescent="0.2"/>
    <row r="8974" ht="12.75" customHeight="1" x14ac:dyDescent="0.2"/>
    <row r="8975" ht="12.75" customHeight="1" x14ac:dyDescent="0.2"/>
    <row r="8976" ht="12.75" customHeight="1" x14ac:dyDescent="0.2"/>
    <row r="8977" ht="12.75" customHeight="1" x14ac:dyDescent="0.2"/>
    <row r="8978" ht="12.75" customHeight="1" x14ac:dyDescent="0.2"/>
    <row r="8979" ht="12.75" customHeight="1" x14ac:dyDescent="0.2"/>
    <row r="8980" ht="12.75" customHeight="1" x14ac:dyDescent="0.2"/>
    <row r="8981" ht="12.75" customHeight="1" x14ac:dyDescent="0.2"/>
    <row r="8982" ht="12.75" customHeight="1" x14ac:dyDescent="0.2"/>
    <row r="8983" ht="12.75" customHeight="1" x14ac:dyDescent="0.2"/>
    <row r="8984" ht="12.75" customHeight="1" x14ac:dyDescent="0.2"/>
    <row r="8985" ht="12.75" customHeight="1" x14ac:dyDescent="0.2"/>
    <row r="8986" ht="12.75" customHeight="1" x14ac:dyDescent="0.2"/>
    <row r="8987" ht="12.75" customHeight="1" x14ac:dyDescent="0.2"/>
    <row r="8988" ht="12.75" customHeight="1" x14ac:dyDescent="0.2"/>
    <row r="8989" ht="12.75" customHeight="1" x14ac:dyDescent="0.2"/>
    <row r="8990" ht="12.75" customHeight="1" x14ac:dyDescent="0.2"/>
    <row r="8991" ht="12.75" customHeight="1" x14ac:dyDescent="0.2"/>
    <row r="8992" ht="12.75" customHeight="1" x14ac:dyDescent="0.2"/>
    <row r="8993" ht="12.75" customHeight="1" x14ac:dyDescent="0.2"/>
    <row r="8994" ht="12.75" customHeight="1" x14ac:dyDescent="0.2"/>
    <row r="8995" ht="12.75" customHeight="1" x14ac:dyDescent="0.2"/>
    <row r="8996" ht="12.75" customHeight="1" x14ac:dyDescent="0.2"/>
    <row r="8997" ht="12.75" customHeight="1" x14ac:dyDescent="0.2"/>
    <row r="8998" ht="12.75" customHeight="1" x14ac:dyDescent="0.2"/>
    <row r="8999" ht="12.75" customHeight="1" x14ac:dyDescent="0.2"/>
    <row r="9000" ht="12.75" customHeight="1" x14ac:dyDescent="0.2"/>
    <row r="9001" ht="12.75" customHeight="1" x14ac:dyDescent="0.2"/>
    <row r="9002" ht="12.75" customHeight="1" x14ac:dyDescent="0.2"/>
    <row r="9003" ht="12.75" customHeight="1" x14ac:dyDescent="0.2"/>
    <row r="9004" ht="12.75" customHeight="1" x14ac:dyDescent="0.2"/>
    <row r="9005" ht="12.75" customHeight="1" x14ac:dyDescent="0.2"/>
    <row r="9006" ht="12.75" customHeight="1" x14ac:dyDescent="0.2"/>
    <row r="9007" ht="12.75" customHeight="1" x14ac:dyDescent="0.2"/>
    <row r="9008" ht="12.75" customHeight="1" x14ac:dyDescent="0.2"/>
    <row r="9009" ht="12.75" customHeight="1" x14ac:dyDescent="0.2"/>
    <row r="9010" ht="12.75" customHeight="1" x14ac:dyDescent="0.2"/>
    <row r="9011" ht="12.75" customHeight="1" x14ac:dyDescent="0.2"/>
    <row r="9012" ht="12.75" customHeight="1" x14ac:dyDescent="0.2"/>
    <row r="9013" ht="12.75" customHeight="1" x14ac:dyDescent="0.2"/>
    <row r="9014" ht="12.75" customHeight="1" x14ac:dyDescent="0.2"/>
    <row r="9015" ht="12.75" customHeight="1" x14ac:dyDescent="0.2"/>
    <row r="9016" ht="12.75" customHeight="1" x14ac:dyDescent="0.2"/>
    <row r="9017" ht="12.75" customHeight="1" x14ac:dyDescent="0.2"/>
    <row r="9018" ht="12.75" customHeight="1" x14ac:dyDescent="0.2"/>
    <row r="9019" ht="12.75" customHeight="1" x14ac:dyDescent="0.2"/>
    <row r="9020" ht="12.75" customHeight="1" x14ac:dyDescent="0.2"/>
    <row r="9021" ht="12.75" customHeight="1" x14ac:dyDescent="0.2"/>
    <row r="9022" ht="12.75" customHeight="1" x14ac:dyDescent="0.2"/>
    <row r="9023" ht="12.75" customHeight="1" x14ac:dyDescent="0.2"/>
    <row r="9024" ht="12.75" customHeight="1" x14ac:dyDescent="0.2"/>
    <row r="9025" ht="12.75" customHeight="1" x14ac:dyDescent="0.2"/>
    <row r="9026" ht="12.75" customHeight="1" x14ac:dyDescent="0.2"/>
    <row r="9027" ht="12.75" customHeight="1" x14ac:dyDescent="0.2"/>
    <row r="9028" ht="12.75" customHeight="1" x14ac:dyDescent="0.2"/>
    <row r="9029" ht="12.75" customHeight="1" x14ac:dyDescent="0.2"/>
    <row r="9030" ht="12.75" customHeight="1" x14ac:dyDescent="0.2"/>
    <row r="9031" ht="12.75" customHeight="1" x14ac:dyDescent="0.2"/>
    <row r="9032" ht="12.75" customHeight="1" x14ac:dyDescent="0.2"/>
    <row r="9033" ht="12.75" customHeight="1" x14ac:dyDescent="0.2"/>
    <row r="9034" ht="12.75" customHeight="1" x14ac:dyDescent="0.2"/>
    <row r="9035" ht="12.75" customHeight="1" x14ac:dyDescent="0.2"/>
    <row r="9036" ht="12.75" customHeight="1" x14ac:dyDescent="0.2"/>
    <row r="9037" ht="12.75" customHeight="1" x14ac:dyDescent="0.2"/>
    <row r="9038" ht="12.75" customHeight="1" x14ac:dyDescent="0.2"/>
    <row r="9039" ht="12.75" customHeight="1" x14ac:dyDescent="0.2"/>
    <row r="9040" ht="12.75" customHeight="1" x14ac:dyDescent="0.2"/>
    <row r="9041" ht="12.75" customHeight="1" x14ac:dyDescent="0.2"/>
    <row r="9042" ht="12.75" customHeight="1" x14ac:dyDescent="0.2"/>
    <row r="9043" ht="12.75" customHeight="1" x14ac:dyDescent="0.2"/>
    <row r="9044" ht="12.75" customHeight="1" x14ac:dyDescent="0.2"/>
    <row r="9045" ht="12.75" customHeight="1" x14ac:dyDescent="0.2"/>
    <row r="9046" ht="12.75" customHeight="1" x14ac:dyDescent="0.2"/>
    <row r="9047" ht="12.75" customHeight="1" x14ac:dyDescent="0.2"/>
    <row r="9048" ht="12.75" customHeight="1" x14ac:dyDescent="0.2"/>
    <row r="9049" ht="12.75" customHeight="1" x14ac:dyDescent="0.2"/>
    <row r="9050" ht="12.75" customHeight="1" x14ac:dyDescent="0.2"/>
    <row r="9051" ht="12.75" customHeight="1" x14ac:dyDescent="0.2"/>
    <row r="9052" ht="12.75" customHeight="1" x14ac:dyDescent="0.2"/>
    <row r="9053" ht="12.75" customHeight="1" x14ac:dyDescent="0.2"/>
    <row r="9054" ht="12.75" customHeight="1" x14ac:dyDescent="0.2"/>
    <row r="9055" ht="12.75" customHeight="1" x14ac:dyDescent="0.2"/>
    <row r="9056" ht="12.75" customHeight="1" x14ac:dyDescent="0.2"/>
    <row r="9057" ht="12.75" customHeight="1" x14ac:dyDescent="0.2"/>
    <row r="9058" ht="12.75" customHeight="1" x14ac:dyDescent="0.2"/>
    <row r="9059" ht="12.75" customHeight="1" x14ac:dyDescent="0.2"/>
    <row r="9060" ht="12.75" customHeight="1" x14ac:dyDescent="0.2"/>
    <row r="9061" ht="12.75" customHeight="1" x14ac:dyDescent="0.2"/>
    <row r="9062" ht="12.75" customHeight="1" x14ac:dyDescent="0.2"/>
    <row r="9063" ht="12.75" customHeight="1" x14ac:dyDescent="0.2"/>
    <row r="9064" ht="12.75" customHeight="1" x14ac:dyDescent="0.2"/>
    <row r="9065" ht="12.75" customHeight="1" x14ac:dyDescent="0.2"/>
    <row r="9066" ht="12.75" customHeight="1" x14ac:dyDescent="0.2"/>
    <row r="9067" ht="12.75" customHeight="1" x14ac:dyDescent="0.2"/>
    <row r="9068" ht="12.75" customHeight="1" x14ac:dyDescent="0.2"/>
    <row r="9069" ht="12.75" customHeight="1" x14ac:dyDescent="0.2"/>
    <row r="9070" ht="12.75" customHeight="1" x14ac:dyDescent="0.2"/>
    <row r="9071" ht="12.75" customHeight="1" x14ac:dyDescent="0.2"/>
    <row r="9072" ht="12.75" customHeight="1" x14ac:dyDescent="0.2"/>
    <row r="9073" ht="12.75" customHeight="1" x14ac:dyDescent="0.2"/>
    <row r="9074" ht="12.75" customHeight="1" x14ac:dyDescent="0.2"/>
    <row r="9075" ht="12.75" customHeight="1" x14ac:dyDescent="0.2"/>
    <row r="9076" ht="12.75" customHeight="1" x14ac:dyDescent="0.2"/>
    <row r="9077" ht="12.75" customHeight="1" x14ac:dyDescent="0.2"/>
    <row r="9078" ht="12.75" customHeight="1" x14ac:dyDescent="0.2"/>
    <row r="9079" ht="12.75" customHeight="1" x14ac:dyDescent="0.2"/>
    <row r="9080" ht="12.75" customHeight="1" x14ac:dyDescent="0.2"/>
    <row r="9081" ht="12.75" customHeight="1" x14ac:dyDescent="0.2"/>
    <row r="9082" ht="12.75" customHeight="1" x14ac:dyDescent="0.2"/>
    <row r="9083" ht="12.75" customHeight="1" x14ac:dyDescent="0.2"/>
    <row r="9084" ht="12.75" customHeight="1" x14ac:dyDescent="0.2"/>
    <row r="9085" ht="12.75" customHeight="1" x14ac:dyDescent="0.2"/>
    <row r="9086" ht="12.75" customHeight="1" x14ac:dyDescent="0.2"/>
    <row r="9087" ht="12.75" customHeight="1" x14ac:dyDescent="0.2"/>
    <row r="9088" ht="12.75" customHeight="1" x14ac:dyDescent="0.2"/>
    <row r="9089" ht="12.75" customHeight="1" x14ac:dyDescent="0.2"/>
    <row r="9090" ht="12.75" customHeight="1" x14ac:dyDescent="0.2"/>
    <row r="9091" ht="12.75" customHeight="1" x14ac:dyDescent="0.2"/>
    <row r="9092" ht="12.75" customHeight="1" x14ac:dyDescent="0.2"/>
    <row r="9093" ht="12.75" customHeight="1" x14ac:dyDescent="0.2"/>
    <row r="9094" ht="12.75" customHeight="1" x14ac:dyDescent="0.2"/>
    <row r="9095" ht="12.75" customHeight="1" x14ac:dyDescent="0.2"/>
    <row r="9096" ht="12.75" customHeight="1" x14ac:dyDescent="0.2"/>
    <row r="9097" ht="12.75" customHeight="1" x14ac:dyDescent="0.2"/>
    <row r="9098" ht="12.75" customHeight="1" x14ac:dyDescent="0.2"/>
    <row r="9099" ht="12.75" customHeight="1" x14ac:dyDescent="0.2"/>
    <row r="9100" ht="12.75" customHeight="1" x14ac:dyDescent="0.2"/>
    <row r="9101" ht="12.75" customHeight="1" x14ac:dyDescent="0.2"/>
    <row r="9102" ht="12.75" customHeight="1" x14ac:dyDescent="0.2"/>
    <row r="9103" ht="12.75" customHeight="1" x14ac:dyDescent="0.2"/>
    <row r="9104" ht="12.75" customHeight="1" x14ac:dyDescent="0.2"/>
    <row r="9105" ht="12.75" customHeight="1" x14ac:dyDescent="0.2"/>
    <row r="9106" ht="12.75" customHeight="1" x14ac:dyDescent="0.2"/>
    <row r="9107" ht="12.75" customHeight="1" x14ac:dyDescent="0.2"/>
    <row r="9108" ht="12.75" customHeight="1" x14ac:dyDescent="0.2"/>
    <row r="9109" ht="12.75" customHeight="1" x14ac:dyDescent="0.2"/>
    <row r="9110" ht="12.75" customHeight="1" x14ac:dyDescent="0.2"/>
    <row r="9111" ht="12.75" customHeight="1" x14ac:dyDescent="0.2"/>
    <row r="9112" ht="12.75" customHeight="1" x14ac:dyDescent="0.2"/>
    <row r="9113" ht="12.75" customHeight="1" x14ac:dyDescent="0.2"/>
    <row r="9114" ht="12.75" customHeight="1" x14ac:dyDescent="0.2"/>
    <row r="9115" ht="12.75" customHeight="1" x14ac:dyDescent="0.2"/>
    <row r="9116" ht="12.75" customHeight="1" x14ac:dyDescent="0.2"/>
    <row r="9117" ht="12.75" customHeight="1" x14ac:dyDescent="0.2"/>
    <row r="9118" ht="12.75" customHeight="1" x14ac:dyDescent="0.2"/>
    <row r="9119" ht="12.75" customHeight="1" x14ac:dyDescent="0.2"/>
    <row r="9120" ht="12.75" customHeight="1" x14ac:dyDescent="0.2"/>
    <row r="9121" ht="12.75" customHeight="1" x14ac:dyDescent="0.2"/>
    <row r="9122" ht="12.75" customHeight="1" x14ac:dyDescent="0.2"/>
    <row r="9123" ht="12.75" customHeight="1" x14ac:dyDescent="0.2"/>
    <row r="9124" ht="12.75" customHeight="1" x14ac:dyDescent="0.2"/>
    <row r="9125" ht="12.75" customHeight="1" x14ac:dyDescent="0.2"/>
    <row r="9126" ht="12.75" customHeight="1" x14ac:dyDescent="0.2"/>
    <row r="9127" ht="12.75" customHeight="1" x14ac:dyDescent="0.2"/>
    <row r="9128" ht="12.75" customHeight="1" x14ac:dyDescent="0.2"/>
    <row r="9129" ht="12.75" customHeight="1" x14ac:dyDescent="0.2"/>
    <row r="9130" ht="12.75" customHeight="1" x14ac:dyDescent="0.2"/>
    <row r="9131" ht="12.75" customHeight="1" x14ac:dyDescent="0.2"/>
    <row r="9132" ht="12.75" customHeight="1" x14ac:dyDescent="0.2"/>
    <row r="9133" ht="12.75" customHeight="1" x14ac:dyDescent="0.2"/>
    <row r="9134" ht="12.75" customHeight="1" x14ac:dyDescent="0.2"/>
    <row r="9135" ht="12.75" customHeight="1" x14ac:dyDescent="0.2"/>
    <row r="9136" ht="12.75" customHeight="1" x14ac:dyDescent="0.2"/>
    <row r="9137" ht="12.75" customHeight="1" x14ac:dyDescent="0.2"/>
    <row r="9138" ht="12.75" customHeight="1" x14ac:dyDescent="0.2"/>
    <row r="9139" ht="12.75" customHeight="1" x14ac:dyDescent="0.2"/>
    <row r="9140" ht="12.75" customHeight="1" x14ac:dyDescent="0.2"/>
    <row r="9141" ht="12.75" customHeight="1" x14ac:dyDescent="0.2"/>
    <row r="9142" ht="12.75" customHeight="1" x14ac:dyDescent="0.2"/>
    <row r="9143" ht="12.75" customHeight="1" x14ac:dyDescent="0.2"/>
    <row r="9144" ht="12.75" customHeight="1" x14ac:dyDescent="0.2"/>
    <row r="9145" ht="12.75" customHeight="1" x14ac:dyDescent="0.2"/>
    <row r="9146" ht="12.75" customHeight="1" x14ac:dyDescent="0.2"/>
    <row r="9147" ht="12.75" customHeight="1" x14ac:dyDescent="0.2"/>
    <row r="9148" ht="12.75" customHeight="1" x14ac:dyDescent="0.2"/>
    <row r="9149" ht="12.75" customHeight="1" x14ac:dyDescent="0.2"/>
    <row r="9150" ht="12.75" customHeight="1" x14ac:dyDescent="0.2"/>
    <row r="9151" ht="12.75" customHeight="1" x14ac:dyDescent="0.2"/>
    <row r="9152" ht="12.75" customHeight="1" x14ac:dyDescent="0.2"/>
    <row r="9153" ht="12.75" customHeight="1" x14ac:dyDescent="0.2"/>
    <row r="9154" ht="12.75" customHeight="1" x14ac:dyDescent="0.2"/>
    <row r="9155" ht="12.75" customHeight="1" x14ac:dyDescent="0.2"/>
    <row r="9156" ht="12.75" customHeight="1" x14ac:dyDescent="0.2"/>
    <row r="9157" ht="12.75" customHeight="1" x14ac:dyDescent="0.2"/>
    <row r="9158" ht="12.75" customHeight="1" x14ac:dyDescent="0.2"/>
    <row r="9159" ht="12.75" customHeight="1" x14ac:dyDescent="0.2"/>
    <row r="9160" ht="12.75" customHeight="1" x14ac:dyDescent="0.2"/>
    <row r="9161" ht="12.75" customHeight="1" x14ac:dyDescent="0.2"/>
    <row r="9162" ht="12.75" customHeight="1" x14ac:dyDescent="0.2"/>
    <row r="9163" ht="12.75" customHeight="1" x14ac:dyDescent="0.2"/>
    <row r="9164" ht="12.75" customHeight="1" x14ac:dyDescent="0.2"/>
    <row r="9165" ht="12.75" customHeight="1" x14ac:dyDescent="0.2"/>
    <row r="9166" ht="12.75" customHeight="1" x14ac:dyDescent="0.2"/>
    <row r="9167" ht="12.75" customHeight="1" x14ac:dyDescent="0.2"/>
    <row r="9168" ht="12.75" customHeight="1" x14ac:dyDescent="0.2"/>
    <row r="9169" ht="12.75" customHeight="1" x14ac:dyDescent="0.2"/>
    <row r="9170" ht="12.75" customHeight="1" x14ac:dyDescent="0.2"/>
    <row r="9171" ht="12.75" customHeight="1" x14ac:dyDescent="0.2"/>
    <row r="9172" ht="12.75" customHeight="1" x14ac:dyDescent="0.2"/>
    <row r="9173" ht="12.75" customHeight="1" x14ac:dyDescent="0.2"/>
    <row r="9174" ht="12.75" customHeight="1" x14ac:dyDescent="0.2"/>
    <row r="9175" ht="12.75" customHeight="1" x14ac:dyDescent="0.2"/>
    <row r="9176" ht="12.75" customHeight="1" x14ac:dyDescent="0.2"/>
    <row r="9177" ht="12.75" customHeight="1" x14ac:dyDescent="0.2"/>
    <row r="9178" ht="12.75" customHeight="1" x14ac:dyDescent="0.2"/>
    <row r="9179" ht="12.75" customHeight="1" x14ac:dyDescent="0.2"/>
    <row r="9180" ht="12.75" customHeight="1" x14ac:dyDescent="0.2"/>
    <row r="9181" ht="12.75" customHeight="1" x14ac:dyDescent="0.2"/>
    <row r="9182" ht="12.75" customHeight="1" x14ac:dyDescent="0.2"/>
    <row r="9183" ht="12.75" customHeight="1" x14ac:dyDescent="0.2"/>
    <row r="9184" ht="12.75" customHeight="1" x14ac:dyDescent="0.2"/>
    <row r="9185" ht="12.75" customHeight="1" x14ac:dyDescent="0.2"/>
    <row r="9186" ht="12.75" customHeight="1" x14ac:dyDescent="0.2"/>
    <row r="9187" ht="12.75" customHeight="1" x14ac:dyDescent="0.2"/>
    <row r="9188" ht="12.75" customHeight="1" x14ac:dyDescent="0.2"/>
    <row r="9189" ht="12.75" customHeight="1" x14ac:dyDescent="0.2"/>
    <row r="9190" ht="12.75" customHeight="1" x14ac:dyDescent="0.2"/>
    <row r="9191" ht="12.75" customHeight="1" x14ac:dyDescent="0.2"/>
    <row r="9192" ht="12.75" customHeight="1" x14ac:dyDescent="0.2"/>
    <row r="9193" ht="12.75" customHeight="1" x14ac:dyDescent="0.2"/>
    <row r="9194" ht="12.75" customHeight="1" x14ac:dyDescent="0.2"/>
    <row r="9195" ht="12.75" customHeight="1" x14ac:dyDescent="0.2"/>
    <row r="9196" ht="12.75" customHeight="1" x14ac:dyDescent="0.2"/>
    <row r="9197" ht="12.75" customHeight="1" x14ac:dyDescent="0.2"/>
    <row r="9198" ht="12.75" customHeight="1" x14ac:dyDescent="0.2"/>
    <row r="9199" ht="12.75" customHeight="1" x14ac:dyDescent="0.2"/>
    <row r="9200" ht="12.75" customHeight="1" x14ac:dyDescent="0.2"/>
    <row r="9201" ht="12.75" customHeight="1" x14ac:dyDescent="0.2"/>
    <row r="9202" ht="12.75" customHeight="1" x14ac:dyDescent="0.2"/>
    <row r="9203" ht="12.75" customHeight="1" x14ac:dyDescent="0.2"/>
    <row r="9204" ht="12.75" customHeight="1" x14ac:dyDescent="0.2"/>
    <row r="9205" ht="12.75" customHeight="1" x14ac:dyDescent="0.2"/>
    <row r="9206" ht="12.75" customHeight="1" x14ac:dyDescent="0.2"/>
    <row r="9207" ht="12.75" customHeight="1" x14ac:dyDescent="0.2"/>
    <row r="9208" ht="12.75" customHeight="1" x14ac:dyDescent="0.2"/>
    <row r="9209" ht="12.75" customHeight="1" x14ac:dyDescent="0.2"/>
    <row r="9210" ht="12.75" customHeight="1" x14ac:dyDescent="0.2"/>
    <row r="9211" ht="12.75" customHeight="1" x14ac:dyDescent="0.2"/>
    <row r="9212" ht="12.75" customHeight="1" x14ac:dyDescent="0.2"/>
    <row r="9213" ht="12.75" customHeight="1" x14ac:dyDescent="0.2"/>
    <row r="9214" ht="12.75" customHeight="1" x14ac:dyDescent="0.2"/>
    <row r="9215" ht="12.75" customHeight="1" x14ac:dyDescent="0.2"/>
    <row r="9216" ht="12.75" customHeight="1" x14ac:dyDescent="0.2"/>
    <row r="9217" ht="12.75" customHeight="1" x14ac:dyDescent="0.2"/>
    <row r="9218" ht="12.75" customHeight="1" x14ac:dyDescent="0.2"/>
    <row r="9219" ht="12.75" customHeight="1" x14ac:dyDescent="0.2"/>
    <row r="9220" ht="12.75" customHeight="1" x14ac:dyDescent="0.2"/>
    <row r="9221" ht="12.75" customHeight="1" x14ac:dyDescent="0.2"/>
    <row r="9222" ht="12.75" customHeight="1" x14ac:dyDescent="0.2"/>
    <row r="9223" ht="12.75" customHeight="1" x14ac:dyDescent="0.2"/>
    <row r="9224" ht="12.75" customHeight="1" x14ac:dyDescent="0.2"/>
    <row r="9225" ht="12.75" customHeight="1" x14ac:dyDescent="0.2"/>
    <row r="9226" ht="12.75" customHeight="1" x14ac:dyDescent="0.2"/>
    <row r="9227" ht="12.75" customHeight="1" x14ac:dyDescent="0.2"/>
    <row r="9228" ht="12.75" customHeight="1" x14ac:dyDescent="0.2"/>
    <row r="9229" ht="12.75" customHeight="1" x14ac:dyDescent="0.2"/>
    <row r="9230" ht="12.75" customHeight="1" x14ac:dyDescent="0.2"/>
    <row r="9231" ht="12.75" customHeight="1" x14ac:dyDescent="0.2"/>
    <row r="9232" ht="12.75" customHeight="1" x14ac:dyDescent="0.2"/>
    <row r="9233" ht="12.75" customHeight="1" x14ac:dyDescent="0.2"/>
    <row r="9234" ht="12.75" customHeight="1" x14ac:dyDescent="0.2"/>
    <row r="9235" ht="12.75" customHeight="1" x14ac:dyDescent="0.2"/>
    <row r="9236" ht="12.75" customHeight="1" x14ac:dyDescent="0.2"/>
    <row r="9237" ht="12.75" customHeight="1" x14ac:dyDescent="0.2"/>
    <row r="9238" ht="12.75" customHeight="1" x14ac:dyDescent="0.2"/>
    <row r="9239" ht="12.75" customHeight="1" x14ac:dyDescent="0.2"/>
    <row r="9240" ht="12.75" customHeight="1" x14ac:dyDescent="0.2"/>
    <row r="9241" ht="12.75" customHeight="1" x14ac:dyDescent="0.2"/>
    <row r="9242" ht="12.75" customHeight="1" x14ac:dyDescent="0.2"/>
    <row r="9243" ht="12.75" customHeight="1" x14ac:dyDescent="0.2"/>
    <row r="9244" ht="12.75" customHeight="1" x14ac:dyDescent="0.2"/>
    <row r="9245" ht="12.75" customHeight="1" x14ac:dyDescent="0.2"/>
    <row r="9246" ht="12.75" customHeight="1" x14ac:dyDescent="0.2"/>
    <row r="9247" ht="12.75" customHeight="1" x14ac:dyDescent="0.2"/>
    <row r="9248" ht="12.75" customHeight="1" x14ac:dyDescent="0.2"/>
    <row r="9249" ht="12.75" customHeight="1" x14ac:dyDescent="0.2"/>
    <row r="9250" ht="12.75" customHeight="1" x14ac:dyDescent="0.2"/>
    <row r="9251" ht="12.75" customHeight="1" x14ac:dyDescent="0.2"/>
    <row r="9252" ht="12.75" customHeight="1" x14ac:dyDescent="0.2"/>
    <row r="9253" ht="12.75" customHeight="1" x14ac:dyDescent="0.2"/>
    <row r="9254" ht="12.75" customHeight="1" x14ac:dyDescent="0.2"/>
    <row r="9255" ht="12.75" customHeight="1" x14ac:dyDescent="0.2"/>
    <row r="9256" ht="12.75" customHeight="1" x14ac:dyDescent="0.2"/>
    <row r="9257" ht="12.75" customHeight="1" x14ac:dyDescent="0.2"/>
    <row r="9258" ht="12.75" customHeight="1" x14ac:dyDescent="0.2"/>
    <row r="9259" ht="12.75" customHeight="1" x14ac:dyDescent="0.2"/>
    <row r="9260" ht="12.75" customHeight="1" x14ac:dyDescent="0.2"/>
    <row r="9261" ht="12.75" customHeight="1" x14ac:dyDescent="0.2"/>
    <row r="9262" ht="12.75" customHeight="1" x14ac:dyDescent="0.2"/>
    <row r="9263" ht="12.75" customHeight="1" x14ac:dyDescent="0.2"/>
    <row r="9264" ht="12.75" customHeight="1" x14ac:dyDescent="0.2"/>
    <row r="9265" ht="12.75" customHeight="1" x14ac:dyDescent="0.2"/>
    <row r="9266" ht="12.75" customHeight="1" x14ac:dyDescent="0.2"/>
    <row r="9267" ht="12.75" customHeight="1" x14ac:dyDescent="0.2"/>
    <row r="9268" ht="12.75" customHeight="1" x14ac:dyDescent="0.2"/>
    <row r="9269" ht="12.75" customHeight="1" x14ac:dyDescent="0.2"/>
    <row r="9270" ht="12.75" customHeight="1" x14ac:dyDescent="0.2"/>
    <row r="9271" ht="12.75" customHeight="1" x14ac:dyDescent="0.2"/>
    <row r="9272" ht="12.75" customHeight="1" x14ac:dyDescent="0.2"/>
    <row r="9273" ht="12.75" customHeight="1" x14ac:dyDescent="0.2"/>
    <row r="9274" ht="12.75" customHeight="1" x14ac:dyDescent="0.2"/>
    <row r="9275" ht="12.75" customHeight="1" x14ac:dyDescent="0.2"/>
    <row r="9276" ht="12.75" customHeight="1" x14ac:dyDescent="0.2"/>
    <row r="9277" ht="12.75" customHeight="1" x14ac:dyDescent="0.2"/>
    <row r="9278" ht="12.75" customHeight="1" x14ac:dyDescent="0.2"/>
    <row r="9279" ht="12.75" customHeight="1" x14ac:dyDescent="0.2"/>
    <row r="9280" ht="12.75" customHeight="1" x14ac:dyDescent="0.2"/>
    <row r="9281" ht="12.75" customHeight="1" x14ac:dyDescent="0.2"/>
    <row r="9282" ht="12.75" customHeight="1" x14ac:dyDescent="0.2"/>
    <row r="9283" ht="12.75" customHeight="1" x14ac:dyDescent="0.2"/>
    <row r="9284" ht="12.75" customHeight="1" x14ac:dyDescent="0.2"/>
    <row r="9285" ht="12.75" customHeight="1" x14ac:dyDescent="0.2"/>
    <row r="9286" ht="12.75" customHeight="1" x14ac:dyDescent="0.2"/>
    <row r="9287" ht="12.75" customHeight="1" x14ac:dyDescent="0.2"/>
    <row r="9288" ht="12.75" customHeight="1" x14ac:dyDescent="0.2"/>
    <row r="9289" ht="12.75" customHeight="1" x14ac:dyDescent="0.2"/>
    <row r="9290" ht="12.75" customHeight="1" x14ac:dyDescent="0.2"/>
    <row r="9291" ht="12.75" customHeight="1" x14ac:dyDescent="0.2"/>
    <row r="9292" ht="12.75" customHeight="1" x14ac:dyDescent="0.2"/>
    <row r="9293" ht="12.75" customHeight="1" x14ac:dyDescent="0.2"/>
    <row r="9294" ht="12.75" customHeight="1" x14ac:dyDescent="0.2"/>
    <row r="9295" ht="12.75" customHeight="1" x14ac:dyDescent="0.2"/>
    <row r="9296" ht="12.75" customHeight="1" x14ac:dyDescent="0.2"/>
    <row r="9297" ht="12.75" customHeight="1" x14ac:dyDescent="0.2"/>
    <row r="9298" ht="12.75" customHeight="1" x14ac:dyDescent="0.2"/>
    <row r="9299" ht="12.75" customHeight="1" x14ac:dyDescent="0.2"/>
    <row r="9300" ht="12.75" customHeight="1" x14ac:dyDescent="0.2"/>
    <row r="9301" ht="12.75" customHeight="1" x14ac:dyDescent="0.2"/>
    <row r="9302" ht="12.75" customHeight="1" x14ac:dyDescent="0.2"/>
    <row r="9303" ht="12.75" customHeight="1" x14ac:dyDescent="0.2"/>
    <row r="9304" ht="12.75" customHeight="1" x14ac:dyDescent="0.2"/>
    <row r="9305" ht="12.75" customHeight="1" x14ac:dyDescent="0.2"/>
    <row r="9306" ht="12.75" customHeight="1" x14ac:dyDescent="0.2"/>
    <row r="9307" ht="12.75" customHeight="1" x14ac:dyDescent="0.2"/>
    <row r="9308" ht="12.75" customHeight="1" x14ac:dyDescent="0.2"/>
    <row r="9309" ht="12.75" customHeight="1" x14ac:dyDescent="0.2"/>
    <row r="9310" ht="12.75" customHeight="1" x14ac:dyDescent="0.2"/>
    <row r="9311" ht="12.75" customHeight="1" x14ac:dyDescent="0.2"/>
    <row r="9312" ht="12.75" customHeight="1" x14ac:dyDescent="0.2"/>
    <row r="9313" ht="12.75" customHeight="1" x14ac:dyDescent="0.2"/>
    <row r="9314" ht="12.75" customHeight="1" x14ac:dyDescent="0.2"/>
    <row r="9315" ht="12.75" customHeight="1" x14ac:dyDescent="0.2"/>
    <row r="9316" ht="12.75" customHeight="1" x14ac:dyDescent="0.2"/>
    <row r="9317" ht="12.75" customHeight="1" x14ac:dyDescent="0.2"/>
    <row r="9318" ht="12.75" customHeight="1" x14ac:dyDescent="0.2"/>
    <row r="9319" ht="12.75" customHeight="1" x14ac:dyDescent="0.2"/>
    <row r="9320" ht="12.75" customHeight="1" x14ac:dyDescent="0.2"/>
    <row r="9321" ht="12.75" customHeight="1" x14ac:dyDescent="0.2"/>
    <row r="9322" ht="12.75" customHeight="1" x14ac:dyDescent="0.2"/>
    <row r="9323" ht="12.75" customHeight="1" x14ac:dyDescent="0.2"/>
    <row r="9324" ht="12.75" customHeight="1" x14ac:dyDescent="0.2"/>
    <row r="9325" ht="12.75" customHeight="1" x14ac:dyDescent="0.2"/>
    <row r="9326" ht="12.75" customHeight="1" x14ac:dyDescent="0.2"/>
    <row r="9327" ht="12.75" customHeight="1" x14ac:dyDescent="0.2"/>
    <row r="9328" ht="12.75" customHeight="1" x14ac:dyDescent="0.2"/>
    <row r="9329" ht="12.75" customHeight="1" x14ac:dyDescent="0.2"/>
    <row r="9330" ht="12.75" customHeight="1" x14ac:dyDescent="0.2"/>
    <row r="9331" ht="12.75" customHeight="1" x14ac:dyDescent="0.2"/>
    <row r="9332" ht="12.75" customHeight="1" x14ac:dyDescent="0.2"/>
    <row r="9333" ht="12.75" customHeight="1" x14ac:dyDescent="0.2"/>
    <row r="9334" ht="12.75" customHeight="1" x14ac:dyDescent="0.2"/>
    <row r="9335" ht="12.75" customHeight="1" x14ac:dyDescent="0.2"/>
    <row r="9336" ht="12.75" customHeight="1" x14ac:dyDescent="0.2"/>
    <row r="9337" ht="12.75" customHeight="1" x14ac:dyDescent="0.2"/>
    <row r="9338" ht="12.75" customHeight="1" x14ac:dyDescent="0.2"/>
    <row r="9339" ht="12.75" customHeight="1" x14ac:dyDescent="0.2"/>
    <row r="9340" ht="12.75" customHeight="1" x14ac:dyDescent="0.2"/>
    <row r="9341" ht="12.75" customHeight="1" x14ac:dyDescent="0.2"/>
    <row r="9342" ht="12.75" customHeight="1" x14ac:dyDescent="0.2"/>
    <row r="9343" ht="12.75" customHeight="1" x14ac:dyDescent="0.2"/>
    <row r="9344" ht="12.75" customHeight="1" x14ac:dyDescent="0.2"/>
    <row r="9345" ht="12.75" customHeight="1" x14ac:dyDescent="0.2"/>
    <row r="9346" ht="12.75" customHeight="1" x14ac:dyDescent="0.2"/>
    <row r="9347" ht="12.75" customHeight="1" x14ac:dyDescent="0.2"/>
    <row r="9348" ht="12.75" customHeight="1" x14ac:dyDescent="0.2"/>
    <row r="9349" ht="12.75" customHeight="1" x14ac:dyDescent="0.2"/>
    <row r="9350" ht="12.75" customHeight="1" x14ac:dyDescent="0.2"/>
    <row r="9351" ht="12.75" customHeight="1" x14ac:dyDescent="0.2"/>
    <row r="9352" ht="12.75" customHeight="1" x14ac:dyDescent="0.2"/>
    <row r="9353" ht="12.75" customHeight="1" x14ac:dyDescent="0.2"/>
    <row r="9354" ht="12.75" customHeight="1" x14ac:dyDescent="0.2"/>
    <row r="9355" ht="12.75" customHeight="1" x14ac:dyDescent="0.2"/>
    <row r="9356" ht="12.75" customHeight="1" x14ac:dyDescent="0.2"/>
    <row r="9357" ht="12.75" customHeight="1" x14ac:dyDescent="0.2"/>
    <row r="9358" ht="12.75" customHeight="1" x14ac:dyDescent="0.2"/>
    <row r="9359" ht="12.75" customHeight="1" x14ac:dyDescent="0.2"/>
    <row r="9360" ht="12.75" customHeight="1" x14ac:dyDescent="0.2"/>
    <row r="9361" ht="12.75" customHeight="1" x14ac:dyDescent="0.2"/>
    <row r="9362" ht="12.75" customHeight="1" x14ac:dyDescent="0.2"/>
    <row r="9363" ht="12.75" customHeight="1" x14ac:dyDescent="0.2"/>
    <row r="9364" ht="12.75" customHeight="1" x14ac:dyDescent="0.2"/>
    <row r="9365" ht="12.75" customHeight="1" x14ac:dyDescent="0.2"/>
    <row r="9366" ht="12.75" customHeight="1" x14ac:dyDescent="0.2"/>
    <row r="9367" ht="12.75" customHeight="1" x14ac:dyDescent="0.2"/>
    <row r="9368" ht="12.75" customHeight="1" x14ac:dyDescent="0.2"/>
    <row r="9369" ht="12.75" customHeight="1" x14ac:dyDescent="0.2"/>
    <row r="9370" ht="12.75" customHeight="1" x14ac:dyDescent="0.2"/>
    <row r="9371" ht="12.75" customHeight="1" x14ac:dyDescent="0.2"/>
    <row r="9372" ht="12.75" customHeight="1" x14ac:dyDescent="0.2"/>
    <row r="9373" ht="12.75" customHeight="1" x14ac:dyDescent="0.2"/>
    <row r="9374" ht="12.75" customHeight="1" x14ac:dyDescent="0.2"/>
    <row r="9375" ht="12.75" customHeight="1" x14ac:dyDescent="0.2"/>
    <row r="9376" ht="12.75" customHeight="1" x14ac:dyDescent="0.2"/>
    <row r="9377" ht="12.75" customHeight="1" x14ac:dyDescent="0.2"/>
    <row r="9378" ht="12.75" customHeight="1" x14ac:dyDescent="0.2"/>
    <row r="9379" ht="12.75" customHeight="1" x14ac:dyDescent="0.2"/>
    <row r="9380" ht="12.75" customHeight="1" x14ac:dyDescent="0.2"/>
    <row r="9381" ht="12.75" customHeight="1" x14ac:dyDescent="0.2"/>
    <row r="9382" ht="12.75" customHeight="1" x14ac:dyDescent="0.2"/>
    <row r="9383" ht="12.75" customHeight="1" x14ac:dyDescent="0.2"/>
    <row r="9384" ht="12.75" customHeight="1" x14ac:dyDescent="0.2"/>
    <row r="9385" ht="12.75" customHeight="1" x14ac:dyDescent="0.2"/>
    <row r="9386" ht="12.75" customHeight="1" x14ac:dyDescent="0.2"/>
    <row r="9387" ht="12.75" customHeight="1" x14ac:dyDescent="0.2"/>
    <row r="9388" ht="12.75" customHeight="1" x14ac:dyDescent="0.2"/>
    <row r="9389" ht="12.75" customHeight="1" x14ac:dyDescent="0.2"/>
    <row r="9390" ht="12.75" customHeight="1" x14ac:dyDescent="0.2"/>
    <row r="9391" ht="12.75" customHeight="1" x14ac:dyDescent="0.2"/>
    <row r="9392" ht="12.75" customHeight="1" x14ac:dyDescent="0.2"/>
    <row r="9393" ht="12.75" customHeight="1" x14ac:dyDescent="0.2"/>
    <row r="9394" ht="12.75" customHeight="1" x14ac:dyDescent="0.2"/>
    <row r="9395" ht="12.75" customHeight="1" x14ac:dyDescent="0.2"/>
    <row r="9396" ht="12.75" customHeight="1" x14ac:dyDescent="0.2"/>
    <row r="9397" ht="12.75" customHeight="1" x14ac:dyDescent="0.2"/>
    <row r="9398" ht="12.75" customHeight="1" x14ac:dyDescent="0.2"/>
    <row r="9399" ht="12.75" customHeight="1" x14ac:dyDescent="0.2"/>
    <row r="9400" ht="12.75" customHeight="1" x14ac:dyDescent="0.2"/>
    <row r="9401" ht="12.75" customHeight="1" x14ac:dyDescent="0.2"/>
    <row r="9402" ht="12.75" customHeight="1" x14ac:dyDescent="0.2"/>
    <row r="9403" ht="12.75" customHeight="1" x14ac:dyDescent="0.2"/>
    <row r="9404" ht="12.75" customHeight="1" x14ac:dyDescent="0.2"/>
    <row r="9405" ht="12.75" customHeight="1" x14ac:dyDescent="0.2"/>
    <row r="9406" ht="12.75" customHeight="1" x14ac:dyDescent="0.2"/>
    <row r="9407" ht="12.75" customHeight="1" x14ac:dyDescent="0.2"/>
    <row r="9408" ht="12.75" customHeight="1" x14ac:dyDescent="0.2"/>
    <row r="9409" ht="12.75" customHeight="1" x14ac:dyDescent="0.2"/>
    <row r="9410" ht="12.75" customHeight="1" x14ac:dyDescent="0.2"/>
    <row r="9411" ht="12.75" customHeight="1" x14ac:dyDescent="0.2"/>
    <row r="9412" ht="12.75" customHeight="1" x14ac:dyDescent="0.2"/>
    <row r="9413" ht="12.75" customHeight="1" x14ac:dyDescent="0.2"/>
    <row r="9414" ht="12.75" customHeight="1" x14ac:dyDescent="0.2"/>
    <row r="9415" ht="12.75" customHeight="1" x14ac:dyDescent="0.2"/>
    <row r="9416" ht="12.75" customHeight="1" x14ac:dyDescent="0.2"/>
    <row r="9417" ht="12.75" customHeight="1" x14ac:dyDescent="0.2"/>
    <row r="9418" ht="12.75" customHeight="1" x14ac:dyDescent="0.2"/>
    <row r="9419" ht="12.75" customHeight="1" x14ac:dyDescent="0.2"/>
    <row r="9420" ht="12.75" customHeight="1" x14ac:dyDescent="0.2"/>
    <row r="9421" ht="12.75" customHeight="1" x14ac:dyDescent="0.2"/>
    <row r="9422" ht="12.75" customHeight="1" x14ac:dyDescent="0.2"/>
    <row r="9423" ht="12.75" customHeight="1" x14ac:dyDescent="0.2"/>
    <row r="9424" ht="12.75" customHeight="1" x14ac:dyDescent="0.2"/>
    <row r="9425" ht="12.75" customHeight="1" x14ac:dyDescent="0.2"/>
    <row r="9426" ht="12.75" customHeight="1" x14ac:dyDescent="0.2"/>
    <row r="9427" ht="12.75" customHeight="1" x14ac:dyDescent="0.2"/>
    <row r="9428" ht="12.75" customHeight="1" x14ac:dyDescent="0.2"/>
    <row r="9429" ht="12.75" customHeight="1" x14ac:dyDescent="0.2"/>
    <row r="9430" ht="12.75" customHeight="1" x14ac:dyDescent="0.2"/>
    <row r="9431" ht="12.75" customHeight="1" x14ac:dyDescent="0.2"/>
    <row r="9432" ht="12.75" customHeight="1" x14ac:dyDescent="0.2"/>
    <row r="9433" ht="12.75" customHeight="1" x14ac:dyDescent="0.2"/>
    <row r="9434" ht="12.75" customHeight="1" x14ac:dyDescent="0.2"/>
    <row r="9435" ht="12.75" customHeight="1" x14ac:dyDescent="0.2"/>
    <row r="9436" ht="12.75" customHeight="1" x14ac:dyDescent="0.2"/>
    <row r="9437" ht="12.75" customHeight="1" x14ac:dyDescent="0.2"/>
    <row r="9438" ht="12.75" customHeight="1" x14ac:dyDescent="0.2"/>
    <row r="9439" ht="12.75" customHeight="1" x14ac:dyDescent="0.2"/>
    <row r="9440" ht="12.75" customHeight="1" x14ac:dyDescent="0.2"/>
    <row r="9441" ht="12.75" customHeight="1" x14ac:dyDescent="0.2"/>
    <row r="9442" ht="12.75" customHeight="1" x14ac:dyDescent="0.2"/>
    <row r="9443" ht="12.75" customHeight="1" x14ac:dyDescent="0.2"/>
    <row r="9444" ht="12.75" customHeight="1" x14ac:dyDescent="0.2"/>
    <row r="9445" ht="12.75" customHeight="1" x14ac:dyDescent="0.2"/>
    <row r="9446" ht="12.75" customHeight="1" x14ac:dyDescent="0.2"/>
    <row r="9447" ht="12.75" customHeight="1" x14ac:dyDescent="0.2"/>
    <row r="9448" ht="12.75" customHeight="1" x14ac:dyDescent="0.2"/>
    <row r="9449" ht="12.75" customHeight="1" x14ac:dyDescent="0.2"/>
    <row r="9450" ht="12.75" customHeight="1" x14ac:dyDescent="0.2"/>
    <row r="9451" ht="12.75" customHeight="1" x14ac:dyDescent="0.2"/>
    <row r="9452" ht="12.75" customHeight="1" x14ac:dyDescent="0.2"/>
    <row r="9453" ht="12.75" customHeight="1" x14ac:dyDescent="0.2"/>
    <row r="9454" ht="12.75" customHeight="1" x14ac:dyDescent="0.2"/>
    <row r="9455" ht="12.75" customHeight="1" x14ac:dyDescent="0.2"/>
    <row r="9456" ht="12.75" customHeight="1" x14ac:dyDescent="0.2"/>
    <row r="9457" ht="12.75" customHeight="1" x14ac:dyDescent="0.2"/>
    <row r="9458" ht="12.75" customHeight="1" x14ac:dyDescent="0.2"/>
    <row r="9459" ht="12.75" customHeight="1" x14ac:dyDescent="0.2"/>
    <row r="9460" ht="12.75" customHeight="1" x14ac:dyDescent="0.2"/>
    <row r="9461" ht="12.75" customHeight="1" x14ac:dyDescent="0.2"/>
    <row r="9462" ht="12.75" customHeight="1" x14ac:dyDescent="0.2"/>
    <row r="9463" ht="12.75" customHeight="1" x14ac:dyDescent="0.2"/>
    <row r="9464" ht="12.75" customHeight="1" x14ac:dyDescent="0.2"/>
    <row r="9465" ht="12.75" customHeight="1" x14ac:dyDescent="0.2"/>
    <row r="9466" ht="12.75" customHeight="1" x14ac:dyDescent="0.2"/>
    <row r="9467" ht="12.75" customHeight="1" x14ac:dyDescent="0.2"/>
    <row r="9468" ht="12.75" customHeight="1" x14ac:dyDescent="0.2"/>
    <row r="9469" ht="12.75" customHeight="1" x14ac:dyDescent="0.2"/>
    <row r="9470" ht="12.75" customHeight="1" x14ac:dyDescent="0.2"/>
    <row r="9471" ht="12.75" customHeight="1" x14ac:dyDescent="0.2"/>
    <row r="9472" ht="12.75" customHeight="1" x14ac:dyDescent="0.2"/>
    <row r="9473" ht="12.75" customHeight="1" x14ac:dyDescent="0.2"/>
    <row r="9474" ht="12.75" customHeight="1" x14ac:dyDescent="0.2"/>
    <row r="9475" ht="12.75" customHeight="1" x14ac:dyDescent="0.2"/>
    <row r="9476" ht="12.75" customHeight="1" x14ac:dyDescent="0.2"/>
    <row r="9477" ht="12.75" customHeight="1" x14ac:dyDescent="0.2"/>
    <row r="9478" ht="12.75" customHeight="1" x14ac:dyDescent="0.2"/>
    <row r="9479" ht="12.75" customHeight="1" x14ac:dyDescent="0.2"/>
    <row r="9480" ht="12.75" customHeight="1" x14ac:dyDescent="0.2"/>
    <row r="9481" ht="12.75" customHeight="1" x14ac:dyDescent="0.2"/>
    <row r="9482" ht="12.75" customHeight="1" x14ac:dyDescent="0.2"/>
    <row r="9483" ht="12.75" customHeight="1" x14ac:dyDescent="0.2"/>
    <row r="9484" ht="12.75" customHeight="1" x14ac:dyDescent="0.2"/>
    <row r="9485" ht="12.75" customHeight="1" x14ac:dyDescent="0.2"/>
    <row r="9486" ht="12.75" customHeight="1" x14ac:dyDescent="0.2"/>
    <row r="9487" ht="12.75" customHeight="1" x14ac:dyDescent="0.2"/>
    <row r="9488" ht="12.75" customHeight="1" x14ac:dyDescent="0.2"/>
    <row r="9489" ht="12.75" customHeight="1" x14ac:dyDescent="0.2"/>
    <row r="9490" ht="12.75" customHeight="1" x14ac:dyDescent="0.2"/>
    <row r="9491" ht="12.75" customHeight="1" x14ac:dyDescent="0.2"/>
    <row r="9492" ht="12.75" customHeight="1" x14ac:dyDescent="0.2"/>
    <row r="9493" ht="12.75" customHeight="1" x14ac:dyDescent="0.2"/>
    <row r="9494" ht="12.75" customHeight="1" x14ac:dyDescent="0.2"/>
    <row r="9495" ht="12.75" customHeight="1" x14ac:dyDescent="0.2"/>
    <row r="9496" ht="12.75" customHeight="1" x14ac:dyDescent="0.2"/>
    <row r="9497" ht="12.75" customHeight="1" x14ac:dyDescent="0.2"/>
    <row r="9498" ht="12.75" customHeight="1" x14ac:dyDescent="0.2"/>
    <row r="9499" ht="12.75" customHeight="1" x14ac:dyDescent="0.2"/>
    <row r="9500" ht="12.75" customHeight="1" x14ac:dyDescent="0.2"/>
    <row r="9501" ht="12.75" customHeight="1" x14ac:dyDescent="0.2"/>
    <row r="9502" ht="12.75" customHeight="1" x14ac:dyDescent="0.2"/>
    <row r="9503" ht="12.75" customHeight="1" x14ac:dyDescent="0.2"/>
    <row r="9504" ht="12.75" customHeight="1" x14ac:dyDescent="0.2"/>
    <row r="9505" ht="12.75" customHeight="1" x14ac:dyDescent="0.2"/>
    <row r="9506" ht="12.75" customHeight="1" x14ac:dyDescent="0.2"/>
    <row r="9507" ht="12.75" customHeight="1" x14ac:dyDescent="0.2"/>
    <row r="9508" ht="12.75" customHeight="1" x14ac:dyDescent="0.2"/>
    <row r="9509" ht="12.75" customHeight="1" x14ac:dyDescent="0.2"/>
    <row r="9510" ht="12.75" customHeight="1" x14ac:dyDescent="0.2"/>
    <row r="9511" ht="12.75" customHeight="1" x14ac:dyDescent="0.2"/>
    <row r="9512" ht="12.75" customHeight="1" x14ac:dyDescent="0.2"/>
    <row r="9513" ht="12.75" customHeight="1" x14ac:dyDescent="0.2"/>
    <row r="9514" ht="12.75" customHeight="1" x14ac:dyDescent="0.2"/>
    <row r="9515" ht="12.75" customHeight="1" x14ac:dyDescent="0.2"/>
    <row r="9516" ht="12.75" customHeight="1" x14ac:dyDescent="0.2"/>
    <row r="9517" ht="12.75" customHeight="1" x14ac:dyDescent="0.2"/>
    <row r="9518" ht="12.75" customHeight="1" x14ac:dyDescent="0.2"/>
    <row r="9519" ht="12.75" customHeight="1" x14ac:dyDescent="0.2"/>
    <row r="9520" ht="12.75" customHeight="1" x14ac:dyDescent="0.2"/>
    <row r="9521" ht="12.75" customHeight="1" x14ac:dyDescent="0.2"/>
    <row r="9522" ht="12.75" customHeight="1" x14ac:dyDescent="0.2"/>
    <row r="9523" ht="12.75" customHeight="1" x14ac:dyDescent="0.2"/>
    <row r="9524" ht="12.75" customHeight="1" x14ac:dyDescent="0.2"/>
    <row r="9525" ht="12.75" customHeight="1" x14ac:dyDescent="0.2"/>
    <row r="9526" ht="12.75" customHeight="1" x14ac:dyDescent="0.2"/>
    <row r="9527" ht="12.75" customHeight="1" x14ac:dyDescent="0.2"/>
    <row r="9528" ht="12.75" customHeight="1" x14ac:dyDescent="0.2"/>
    <row r="9529" ht="12.75" customHeight="1" x14ac:dyDescent="0.2"/>
    <row r="9530" ht="12.75" customHeight="1" x14ac:dyDescent="0.2"/>
    <row r="9531" ht="12.75" customHeight="1" x14ac:dyDescent="0.2"/>
    <row r="9532" ht="12.75" customHeight="1" x14ac:dyDescent="0.2"/>
    <row r="9533" ht="12.75" customHeight="1" x14ac:dyDescent="0.2"/>
    <row r="9534" ht="12.75" customHeight="1" x14ac:dyDescent="0.2"/>
    <row r="9535" ht="12.75" customHeight="1" x14ac:dyDescent="0.2"/>
    <row r="9536" ht="12.75" customHeight="1" x14ac:dyDescent="0.2"/>
    <row r="9537" ht="12.75" customHeight="1" x14ac:dyDescent="0.2"/>
    <row r="9538" ht="12.75" customHeight="1" x14ac:dyDescent="0.2"/>
    <row r="9539" ht="12.75" customHeight="1" x14ac:dyDescent="0.2"/>
    <row r="9540" ht="12.75" customHeight="1" x14ac:dyDescent="0.2"/>
    <row r="9541" ht="12.75" customHeight="1" x14ac:dyDescent="0.2"/>
    <row r="9542" ht="12.75" customHeight="1" x14ac:dyDescent="0.2"/>
    <row r="9543" ht="12.75" customHeight="1" x14ac:dyDescent="0.2"/>
    <row r="9544" ht="12.75" customHeight="1" x14ac:dyDescent="0.2"/>
    <row r="9545" ht="12.75" customHeight="1" x14ac:dyDescent="0.2"/>
    <row r="9546" ht="12.75" customHeight="1" x14ac:dyDescent="0.2"/>
    <row r="9547" ht="12.75" customHeight="1" x14ac:dyDescent="0.2"/>
    <row r="9548" ht="12.75" customHeight="1" x14ac:dyDescent="0.2"/>
    <row r="9549" ht="12.75" customHeight="1" x14ac:dyDescent="0.2"/>
    <row r="9550" ht="12.75" customHeight="1" x14ac:dyDescent="0.2"/>
    <row r="9551" ht="12.75" customHeight="1" x14ac:dyDescent="0.2"/>
    <row r="9552" ht="12.75" customHeight="1" x14ac:dyDescent="0.2"/>
    <row r="9553" ht="12.75" customHeight="1" x14ac:dyDescent="0.2"/>
    <row r="9554" ht="12.75" customHeight="1" x14ac:dyDescent="0.2"/>
    <row r="9555" ht="12.75" customHeight="1" x14ac:dyDescent="0.2"/>
    <row r="9556" ht="12.75" customHeight="1" x14ac:dyDescent="0.2"/>
    <row r="9557" ht="12.75" customHeight="1" x14ac:dyDescent="0.2"/>
    <row r="9558" ht="12.75" customHeight="1" x14ac:dyDescent="0.2"/>
    <row r="9559" ht="12.75" customHeight="1" x14ac:dyDescent="0.2"/>
    <row r="9560" ht="12.75" customHeight="1" x14ac:dyDescent="0.2"/>
    <row r="9561" ht="12.75" customHeight="1" x14ac:dyDescent="0.2"/>
    <row r="9562" ht="12.75" customHeight="1" x14ac:dyDescent="0.2"/>
    <row r="9563" ht="12.75" customHeight="1" x14ac:dyDescent="0.2"/>
    <row r="9564" ht="12.75" customHeight="1" x14ac:dyDescent="0.2"/>
    <row r="9565" ht="12.75" customHeight="1" x14ac:dyDescent="0.2"/>
    <row r="9566" ht="12.75" customHeight="1" x14ac:dyDescent="0.2"/>
    <row r="9567" ht="12.75" customHeight="1" x14ac:dyDescent="0.2"/>
    <row r="9568" ht="12.75" customHeight="1" x14ac:dyDescent="0.2"/>
    <row r="9569" ht="12.75" customHeight="1" x14ac:dyDescent="0.2"/>
    <row r="9570" ht="12.75" customHeight="1" x14ac:dyDescent="0.2"/>
    <row r="9571" ht="12.75" customHeight="1" x14ac:dyDescent="0.2"/>
    <row r="9572" ht="12.75" customHeight="1" x14ac:dyDescent="0.2"/>
    <row r="9573" ht="12.75" customHeight="1" x14ac:dyDescent="0.2"/>
    <row r="9574" ht="12.75" customHeight="1" x14ac:dyDescent="0.2"/>
    <row r="9575" ht="12.75" customHeight="1" x14ac:dyDescent="0.2"/>
    <row r="9576" ht="12.75" customHeight="1" x14ac:dyDescent="0.2"/>
    <row r="9577" ht="12.75" customHeight="1" x14ac:dyDescent="0.2"/>
    <row r="9578" ht="12.75" customHeight="1" x14ac:dyDescent="0.2"/>
    <row r="9579" ht="12.75" customHeight="1" x14ac:dyDescent="0.2"/>
    <row r="9580" ht="12.75" customHeight="1" x14ac:dyDescent="0.2"/>
    <row r="9581" ht="12.75" customHeight="1" x14ac:dyDescent="0.2"/>
    <row r="9582" ht="12.75" customHeight="1" x14ac:dyDescent="0.2"/>
    <row r="9583" ht="12.75" customHeight="1" x14ac:dyDescent="0.2"/>
    <row r="9584" ht="12.75" customHeight="1" x14ac:dyDescent="0.2"/>
    <row r="9585" ht="12.75" customHeight="1" x14ac:dyDescent="0.2"/>
    <row r="9586" ht="12.75" customHeight="1" x14ac:dyDescent="0.2"/>
    <row r="9587" ht="12.75" customHeight="1" x14ac:dyDescent="0.2"/>
    <row r="9588" ht="12.75" customHeight="1" x14ac:dyDescent="0.2"/>
    <row r="9589" ht="12.75" customHeight="1" x14ac:dyDescent="0.2"/>
    <row r="9590" ht="12.75" customHeight="1" x14ac:dyDescent="0.2"/>
    <row r="9591" ht="12.75" customHeight="1" x14ac:dyDescent="0.2"/>
    <row r="9592" ht="12.75" customHeight="1" x14ac:dyDescent="0.2"/>
    <row r="9593" ht="12.75" customHeight="1" x14ac:dyDescent="0.2"/>
    <row r="9594" ht="12.75" customHeight="1" x14ac:dyDescent="0.2"/>
    <row r="9595" ht="12.75" customHeight="1" x14ac:dyDescent="0.2"/>
    <row r="9596" ht="12.75" customHeight="1" x14ac:dyDescent="0.2"/>
    <row r="9597" ht="12.75" customHeight="1" x14ac:dyDescent="0.2"/>
    <row r="9598" ht="12.75" customHeight="1" x14ac:dyDescent="0.2"/>
    <row r="9599" ht="12.75" customHeight="1" x14ac:dyDescent="0.2"/>
    <row r="9600" ht="12.75" customHeight="1" x14ac:dyDescent="0.2"/>
    <row r="9601" ht="12.75" customHeight="1" x14ac:dyDescent="0.2"/>
    <row r="9602" ht="12.75" customHeight="1" x14ac:dyDescent="0.2"/>
    <row r="9603" ht="12.75" customHeight="1" x14ac:dyDescent="0.2"/>
    <row r="9604" ht="12.75" customHeight="1" x14ac:dyDescent="0.2"/>
    <row r="9605" ht="12.75" customHeight="1" x14ac:dyDescent="0.2"/>
    <row r="9606" ht="12.75" customHeight="1" x14ac:dyDescent="0.2"/>
    <row r="9607" ht="12.75" customHeight="1" x14ac:dyDescent="0.2"/>
    <row r="9608" ht="12.75" customHeight="1" x14ac:dyDescent="0.2"/>
    <row r="9609" ht="12.75" customHeight="1" x14ac:dyDescent="0.2"/>
    <row r="9610" ht="12.75" customHeight="1" x14ac:dyDescent="0.2"/>
    <row r="9611" ht="12.75" customHeight="1" x14ac:dyDescent="0.2"/>
    <row r="9612" ht="12.75" customHeight="1" x14ac:dyDescent="0.2"/>
    <row r="9613" ht="12.75" customHeight="1" x14ac:dyDescent="0.2"/>
    <row r="9614" ht="12.75" customHeight="1" x14ac:dyDescent="0.2"/>
    <row r="9615" ht="12.75" customHeight="1" x14ac:dyDescent="0.2"/>
    <row r="9616" ht="12.75" customHeight="1" x14ac:dyDescent="0.2"/>
    <row r="9617" ht="12.75" customHeight="1" x14ac:dyDescent="0.2"/>
    <row r="9618" ht="12.75" customHeight="1" x14ac:dyDescent="0.2"/>
    <row r="9619" ht="12.75" customHeight="1" x14ac:dyDescent="0.2"/>
    <row r="9620" ht="12.75" customHeight="1" x14ac:dyDescent="0.2"/>
    <row r="9621" ht="12.75" customHeight="1" x14ac:dyDescent="0.2"/>
    <row r="9622" ht="12.75" customHeight="1" x14ac:dyDescent="0.2"/>
    <row r="9623" ht="12.75" customHeight="1" x14ac:dyDescent="0.2"/>
    <row r="9624" ht="12.75" customHeight="1" x14ac:dyDescent="0.2"/>
    <row r="9625" ht="12.75" customHeight="1" x14ac:dyDescent="0.2"/>
    <row r="9626" ht="12.75" customHeight="1" x14ac:dyDescent="0.2"/>
    <row r="9627" ht="12.75" customHeight="1" x14ac:dyDescent="0.2"/>
    <row r="9628" ht="12.75" customHeight="1" x14ac:dyDescent="0.2"/>
    <row r="9629" ht="12.75" customHeight="1" x14ac:dyDescent="0.2"/>
    <row r="9630" ht="12.75" customHeight="1" x14ac:dyDescent="0.2"/>
    <row r="9631" ht="12.75" customHeight="1" x14ac:dyDescent="0.2"/>
    <row r="9632" ht="12.75" customHeight="1" x14ac:dyDescent="0.2"/>
    <row r="9633" ht="12.75" customHeight="1" x14ac:dyDescent="0.2"/>
    <row r="9634" ht="12.75" customHeight="1" x14ac:dyDescent="0.2"/>
    <row r="9635" ht="12.75" customHeight="1" x14ac:dyDescent="0.2"/>
    <row r="9636" ht="12.75" customHeight="1" x14ac:dyDescent="0.2"/>
    <row r="9637" ht="12.75" customHeight="1" x14ac:dyDescent="0.2"/>
    <row r="9638" ht="12.75" customHeight="1" x14ac:dyDescent="0.2"/>
    <row r="9639" ht="12.75" customHeight="1" x14ac:dyDescent="0.2"/>
    <row r="9640" ht="12.75" customHeight="1" x14ac:dyDescent="0.2"/>
    <row r="9641" ht="12.75" customHeight="1" x14ac:dyDescent="0.2"/>
    <row r="9642" ht="12.75" customHeight="1" x14ac:dyDescent="0.2"/>
    <row r="9643" ht="12.75" customHeight="1" x14ac:dyDescent="0.2"/>
    <row r="9644" ht="12.75" customHeight="1" x14ac:dyDescent="0.2"/>
    <row r="9645" ht="12.75" customHeight="1" x14ac:dyDescent="0.2"/>
    <row r="9646" ht="12.75" customHeight="1" x14ac:dyDescent="0.2"/>
    <row r="9647" ht="12.75" customHeight="1" x14ac:dyDescent="0.2"/>
    <row r="9648" ht="12.75" customHeight="1" x14ac:dyDescent="0.2"/>
    <row r="9649" ht="12.75" customHeight="1" x14ac:dyDescent="0.2"/>
    <row r="9650" ht="12.75" customHeight="1" x14ac:dyDescent="0.2"/>
    <row r="9651" ht="12.75" customHeight="1" x14ac:dyDescent="0.2"/>
    <row r="9652" ht="12.75" customHeight="1" x14ac:dyDescent="0.2"/>
    <row r="9653" ht="12.75" customHeight="1" x14ac:dyDescent="0.2"/>
    <row r="9654" ht="12.75" customHeight="1" x14ac:dyDescent="0.2"/>
    <row r="9655" ht="12.75" customHeight="1" x14ac:dyDescent="0.2"/>
    <row r="9656" ht="12.75" customHeight="1" x14ac:dyDescent="0.2"/>
    <row r="9657" ht="12.75" customHeight="1" x14ac:dyDescent="0.2"/>
    <row r="9658" ht="12.75" customHeight="1" x14ac:dyDescent="0.2"/>
    <row r="9659" ht="12.75" customHeight="1" x14ac:dyDescent="0.2"/>
    <row r="9660" ht="12.75" customHeight="1" x14ac:dyDescent="0.2"/>
    <row r="9661" ht="12.75" customHeight="1" x14ac:dyDescent="0.2"/>
    <row r="9662" ht="12.75" customHeight="1" x14ac:dyDescent="0.2"/>
    <row r="9663" ht="12.75" customHeight="1" x14ac:dyDescent="0.2"/>
    <row r="9664" ht="12.75" customHeight="1" x14ac:dyDescent="0.2"/>
    <row r="9665" ht="12.75" customHeight="1" x14ac:dyDescent="0.2"/>
    <row r="9666" ht="12.75" customHeight="1" x14ac:dyDescent="0.2"/>
    <row r="9667" ht="12.75" customHeight="1" x14ac:dyDescent="0.2"/>
    <row r="9668" ht="12.75" customHeight="1" x14ac:dyDescent="0.2"/>
    <row r="9669" ht="12.75" customHeight="1" x14ac:dyDescent="0.2"/>
    <row r="9670" ht="12.75" customHeight="1" x14ac:dyDescent="0.2"/>
    <row r="9671" ht="12.75" customHeight="1" x14ac:dyDescent="0.2"/>
    <row r="9672" ht="12.75" customHeight="1" x14ac:dyDescent="0.2"/>
    <row r="9673" ht="12.75" customHeight="1" x14ac:dyDescent="0.2"/>
    <row r="9674" ht="12.75" customHeight="1" x14ac:dyDescent="0.2"/>
    <row r="9675" ht="12.75" customHeight="1" x14ac:dyDescent="0.2"/>
    <row r="9676" ht="12.75" customHeight="1" x14ac:dyDescent="0.2"/>
    <row r="9677" ht="12.75" customHeight="1" x14ac:dyDescent="0.2"/>
    <row r="9678" ht="12.75" customHeight="1" x14ac:dyDescent="0.2"/>
    <row r="9679" ht="12.75" customHeight="1" x14ac:dyDescent="0.2"/>
    <row r="9680" ht="12.75" customHeight="1" x14ac:dyDescent="0.2"/>
    <row r="9681" ht="12.75" customHeight="1" x14ac:dyDescent="0.2"/>
    <row r="9682" ht="12.75" customHeight="1" x14ac:dyDescent="0.2"/>
    <row r="9683" ht="12.75" customHeight="1" x14ac:dyDescent="0.2"/>
    <row r="9684" ht="12.75" customHeight="1" x14ac:dyDescent="0.2"/>
    <row r="9685" ht="12.75" customHeight="1" x14ac:dyDescent="0.2"/>
    <row r="9686" ht="12.75" customHeight="1" x14ac:dyDescent="0.2"/>
    <row r="9687" ht="12.75" customHeight="1" x14ac:dyDescent="0.2"/>
    <row r="9688" ht="12.75" customHeight="1" x14ac:dyDescent="0.2"/>
    <row r="9689" ht="12.75" customHeight="1" x14ac:dyDescent="0.2"/>
    <row r="9690" ht="12.75" customHeight="1" x14ac:dyDescent="0.2"/>
    <row r="9691" ht="12.75" customHeight="1" x14ac:dyDescent="0.2"/>
    <row r="9692" ht="12.75" customHeight="1" x14ac:dyDescent="0.2"/>
    <row r="9693" ht="12.75" customHeight="1" x14ac:dyDescent="0.2"/>
    <row r="9694" ht="12.75" customHeight="1" x14ac:dyDescent="0.2"/>
    <row r="9695" ht="12.75" customHeight="1" x14ac:dyDescent="0.2"/>
    <row r="9696" ht="12.75" customHeight="1" x14ac:dyDescent="0.2"/>
    <row r="9697" ht="12.75" customHeight="1" x14ac:dyDescent="0.2"/>
    <row r="9698" ht="12.75" customHeight="1" x14ac:dyDescent="0.2"/>
    <row r="9699" ht="12.75" customHeight="1" x14ac:dyDescent="0.2"/>
    <row r="9700" ht="12.75" customHeight="1" x14ac:dyDescent="0.2"/>
    <row r="9701" ht="12.75" customHeight="1" x14ac:dyDescent="0.2"/>
    <row r="9702" ht="12.75" customHeight="1" x14ac:dyDescent="0.2"/>
    <row r="9703" ht="12.75" customHeight="1" x14ac:dyDescent="0.2"/>
    <row r="9704" ht="12.75" customHeight="1" x14ac:dyDescent="0.2"/>
    <row r="9705" ht="12.75" customHeight="1" x14ac:dyDescent="0.2"/>
    <row r="9706" ht="12.75" customHeight="1" x14ac:dyDescent="0.2"/>
    <row r="9707" ht="12.75" customHeight="1" x14ac:dyDescent="0.2"/>
    <row r="9708" ht="12.75" customHeight="1" x14ac:dyDescent="0.2"/>
    <row r="9709" ht="12.75" customHeight="1" x14ac:dyDescent="0.2"/>
    <row r="9710" ht="12.75" customHeight="1" x14ac:dyDescent="0.2"/>
    <row r="9711" ht="12.75" customHeight="1" x14ac:dyDescent="0.2"/>
    <row r="9712" ht="12.75" customHeight="1" x14ac:dyDescent="0.2"/>
    <row r="9713" ht="12.75" customHeight="1" x14ac:dyDescent="0.2"/>
    <row r="9714" ht="12.75" customHeight="1" x14ac:dyDescent="0.2"/>
    <row r="9715" ht="12.75" customHeight="1" x14ac:dyDescent="0.2"/>
    <row r="9716" ht="12.75" customHeight="1" x14ac:dyDescent="0.2"/>
    <row r="9717" ht="12.75" customHeight="1" x14ac:dyDescent="0.2"/>
    <row r="9718" ht="12.75" customHeight="1" x14ac:dyDescent="0.2"/>
    <row r="9719" ht="12.75" customHeight="1" x14ac:dyDescent="0.2"/>
    <row r="9720" ht="12.75" customHeight="1" x14ac:dyDescent="0.2"/>
    <row r="9721" ht="12.75" customHeight="1" x14ac:dyDescent="0.2"/>
    <row r="9722" ht="12.75" customHeight="1" x14ac:dyDescent="0.2"/>
    <row r="9723" ht="12.75" customHeight="1" x14ac:dyDescent="0.2"/>
    <row r="9724" ht="12.75" customHeight="1" x14ac:dyDescent="0.2"/>
    <row r="9725" ht="12.75" customHeight="1" x14ac:dyDescent="0.2"/>
    <row r="9726" ht="12.75" customHeight="1" x14ac:dyDescent="0.2"/>
    <row r="9727" ht="12.75" customHeight="1" x14ac:dyDescent="0.2"/>
    <row r="9728" ht="12.75" customHeight="1" x14ac:dyDescent="0.2"/>
    <row r="9729" ht="12.75" customHeight="1" x14ac:dyDescent="0.2"/>
    <row r="9730" ht="12.75" customHeight="1" x14ac:dyDescent="0.2"/>
    <row r="9731" ht="12.75" customHeight="1" x14ac:dyDescent="0.2"/>
    <row r="9732" ht="12.75" customHeight="1" x14ac:dyDescent="0.2"/>
    <row r="9733" ht="12.75" customHeight="1" x14ac:dyDescent="0.2"/>
    <row r="9734" ht="12.75" customHeight="1" x14ac:dyDescent="0.2"/>
    <row r="9735" ht="12.75" customHeight="1" x14ac:dyDescent="0.2"/>
    <row r="9736" ht="12.75" customHeight="1" x14ac:dyDescent="0.2"/>
    <row r="9737" ht="12.75" customHeight="1" x14ac:dyDescent="0.2"/>
    <row r="9738" ht="12.75" customHeight="1" x14ac:dyDescent="0.2"/>
    <row r="9739" ht="12.75" customHeight="1" x14ac:dyDescent="0.2"/>
    <row r="9740" ht="12.75" customHeight="1" x14ac:dyDescent="0.2"/>
    <row r="9741" ht="12.75" customHeight="1" x14ac:dyDescent="0.2"/>
    <row r="9742" ht="12.75" customHeight="1" x14ac:dyDescent="0.2"/>
    <row r="9743" ht="12.75" customHeight="1" x14ac:dyDescent="0.2"/>
    <row r="9744" ht="12.75" customHeight="1" x14ac:dyDescent="0.2"/>
    <row r="9745" ht="12.75" customHeight="1" x14ac:dyDescent="0.2"/>
    <row r="9746" ht="12.75" customHeight="1" x14ac:dyDescent="0.2"/>
    <row r="9747" ht="12.75" customHeight="1" x14ac:dyDescent="0.2"/>
    <row r="9748" ht="12.75" customHeight="1" x14ac:dyDescent="0.2"/>
    <row r="9749" ht="12.75" customHeight="1" x14ac:dyDescent="0.2"/>
    <row r="9750" ht="12.75" customHeight="1" x14ac:dyDescent="0.2"/>
    <row r="9751" ht="12.75" customHeight="1" x14ac:dyDescent="0.2"/>
    <row r="9752" ht="12.75" customHeight="1" x14ac:dyDescent="0.2"/>
    <row r="9753" ht="12.75" customHeight="1" x14ac:dyDescent="0.2"/>
    <row r="9754" ht="12.75" customHeight="1" x14ac:dyDescent="0.2"/>
    <row r="9755" ht="12.75" customHeight="1" x14ac:dyDescent="0.2"/>
    <row r="9756" ht="12.75" customHeight="1" x14ac:dyDescent="0.2"/>
    <row r="9757" ht="12.75" customHeight="1" x14ac:dyDescent="0.2"/>
    <row r="9758" ht="12.75" customHeight="1" x14ac:dyDescent="0.2"/>
    <row r="9759" ht="12.75" customHeight="1" x14ac:dyDescent="0.2"/>
    <row r="9760" ht="12.75" customHeight="1" x14ac:dyDescent="0.2"/>
    <row r="9761" ht="12.75" customHeight="1" x14ac:dyDescent="0.2"/>
    <row r="9762" ht="12.75" customHeight="1" x14ac:dyDescent="0.2"/>
    <row r="9763" ht="12.75" customHeight="1" x14ac:dyDescent="0.2"/>
    <row r="9764" ht="12.75" customHeight="1" x14ac:dyDescent="0.2"/>
    <row r="9765" ht="12.75" customHeight="1" x14ac:dyDescent="0.2"/>
    <row r="9766" ht="12.75" customHeight="1" x14ac:dyDescent="0.2"/>
    <row r="9767" ht="12.75" customHeight="1" x14ac:dyDescent="0.2"/>
    <row r="9768" ht="12.75" customHeight="1" x14ac:dyDescent="0.2"/>
    <row r="9769" ht="12.75" customHeight="1" x14ac:dyDescent="0.2"/>
    <row r="9770" ht="12.75" customHeight="1" x14ac:dyDescent="0.2"/>
    <row r="9771" ht="12.75" customHeight="1" x14ac:dyDescent="0.2"/>
    <row r="9772" ht="12.75" customHeight="1" x14ac:dyDescent="0.2"/>
    <row r="9773" ht="12.75" customHeight="1" x14ac:dyDescent="0.2"/>
    <row r="9774" ht="12.75" customHeight="1" x14ac:dyDescent="0.2"/>
    <row r="9775" ht="12.75" customHeight="1" x14ac:dyDescent="0.2"/>
    <row r="9776" ht="12.75" customHeight="1" x14ac:dyDescent="0.2"/>
    <row r="9777" ht="12.75" customHeight="1" x14ac:dyDescent="0.2"/>
    <row r="9778" ht="12.75" customHeight="1" x14ac:dyDescent="0.2"/>
    <row r="9779" ht="12.75" customHeight="1" x14ac:dyDescent="0.2"/>
    <row r="9780" ht="12.75" customHeight="1" x14ac:dyDescent="0.2"/>
    <row r="9781" ht="12.75" customHeight="1" x14ac:dyDescent="0.2"/>
    <row r="9782" ht="12.75" customHeight="1" x14ac:dyDescent="0.2"/>
    <row r="9783" ht="12.75" customHeight="1" x14ac:dyDescent="0.2"/>
    <row r="9784" ht="12.75" customHeight="1" x14ac:dyDescent="0.2"/>
    <row r="9785" ht="12.75" customHeight="1" x14ac:dyDescent="0.2"/>
    <row r="9786" ht="12.75" customHeight="1" x14ac:dyDescent="0.2"/>
    <row r="9787" ht="12.75" customHeight="1" x14ac:dyDescent="0.2"/>
    <row r="9788" ht="12.75" customHeight="1" x14ac:dyDescent="0.2"/>
    <row r="9789" ht="12.75" customHeight="1" x14ac:dyDescent="0.2"/>
    <row r="9790" ht="12.75" customHeight="1" x14ac:dyDescent="0.2"/>
    <row r="9791" ht="12.75" customHeight="1" x14ac:dyDescent="0.2"/>
    <row r="9792" ht="12.75" customHeight="1" x14ac:dyDescent="0.2"/>
    <row r="9793" ht="12.75" customHeight="1" x14ac:dyDescent="0.2"/>
    <row r="9794" ht="12.75" customHeight="1" x14ac:dyDescent="0.2"/>
    <row r="9795" ht="12.75" customHeight="1" x14ac:dyDescent="0.2"/>
    <row r="9796" ht="12.75" customHeight="1" x14ac:dyDescent="0.2"/>
    <row r="9797" ht="12.75" customHeight="1" x14ac:dyDescent="0.2"/>
    <row r="9798" ht="12.75" customHeight="1" x14ac:dyDescent="0.2"/>
    <row r="9799" ht="12.75" customHeight="1" x14ac:dyDescent="0.2"/>
    <row r="9800" ht="12.75" customHeight="1" x14ac:dyDescent="0.2"/>
    <row r="9801" ht="12.75" customHeight="1" x14ac:dyDescent="0.2"/>
    <row r="9802" ht="12.75" customHeight="1" x14ac:dyDescent="0.2"/>
    <row r="9803" ht="12.75" customHeight="1" x14ac:dyDescent="0.2"/>
    <row r="9804" ht="12.75" customHeight="1" x14ac:dyDescent="0.2"/>
    <row r="9805" ht="12.75" customHeight="1" x14ac:dyDescent="0.2"/>
    <row r="9806" ht="12.75" customHeight="1" x14ac:dyDescent="0.2"/>
    <row r="9807" ht="12.75" customHeight="1" x14ac:dyDescent="0.2"/>
    <row r="9808" ht="12.75" customHeight="1" x14ac:dyDescent="0.2"/>
    <row r="9809" ht="12.75" customHeight="1" x14ac:dyDescent="0.2"/>
    <row r="9810" ht="12.75" customHeight="1" x14ac:dyDescent="0.2"/>
    <row r="9811" ht="12.75" customHeight="1" x14ac:dyDescent="0.2"/>
    <row r="9812" ht="12.75" customHeight="1" x14ac:dyDescent="0.2"/>
    <row r="9813" ht="12.75" customHeight="1" x14ac:dyDescent="0.2"/>
    <row r="9814" ht="12.75" customHeight="1" x14ac:dyDescent="0.2"/>
    <row r="9815" ht="12.75" customHeight="1" x14ac:dyDescent="0.2"/>
    <row r="9816" ht="12.75" customHeight="1" x14ac:dyDescent="0.2"/>
    <row r="9817" ht="12.75" customHeight="1" x14ac:dyDescent="0.2"/>
    <row r="9818" ht="12.75" customHeight="1" x14ac:dyDescent="0.2"/>
    <row r="9819" ht="12.75" customHeight="1" x14ac:dyDescent="0.2"/>
    <row r="9820" ht="12.75" customHeight="1" x14ac:dyDescent="0.2"/>
    <row r="9821" ht="12.75" customHeight="1" x14ac:dyDescent="0.2"/>
    <row r="9822" ht="12.75" customHeight="1" x14ac:dyDescent="0.2"/>
    <row r="9823" ht="12.75" customHeight="1" x14ac:dyDescent="0.2"/>
    <row r="9824" ht="12.75" customHeight="1" x14ac:dyDescent="0.2"/>
    <row r="9825" ht="12.75" customHeight="1" x14ac:dyDescent="0.2"/>
    <row r="9826" ht="12.75" customHeight="1" x14ac:dyDescent="0.2"/>
    <row r="9827" ht="12.75" customHeight="1" x14ac:dyDescent="0.2"/>
    <row r="9828" ht="12.75" customHeight="1" x14ac:dyDescent="0.2"/>
    <row r="9829" ht="12.75" customHeight="1" x14ac:dyDescent="0.2"/>
    <row r="9830" ht="12.75" customHeight="1" x14ac:dyDescent="0.2"/>
    <row r="9831" ht="12.75" customHeight="1" x14ac:dyDescent="0.2"/>
    <row r="9832" ht="12.75" customHeight="1" x14ac:dyDescent="0.2"/>
    <row r="9833" ht="12.75" customHeight="1" x14ac:dyDescent="0.2"/>
    <row r="9834" ht="12.75" customHeight="1" x14ac:dyDescent="0.2"/>
    <row r="9835" ht="12.75" customHeight="1" x14ac:dyDescent="0.2"/>
    <row r="9836" ht="12.75" customHeight="1" x14ac:dyDescent="0.2"/>
    <row r="9837" ht="12.75" customHeight="1" x14ac:dyDescent="0.2"/>
    <row r="9838" ht="12.75" customHeight="1" x14ac:dyDescent="0.2"/>
    <row r="9839" ht="12.75" customHeight="1" x14ac:dyDescent="0.2"/>
    <row r="9840" ht="12.75" customHeight="1" x14ac:dyDescent="0.2"/>
    <row r="9841" ht="12.75" customHeight="1" x14ac:dyDescent="0.2"/>
    <row r="9842" ht="12.75" customHeight="1" x14ac:dyDescent="0.2"/>
    <row r="9843" ht="12.75" customHeight="1" x14ac:dyDescent="0.2"/>
    <row r="9844" ht="12.75" customHeight="1" x14ac:dyDescent="0.2"/>
    <row r="9845" ht="12.75" customHeight="1" x14ac:dyDescent="0.2"/>
    <row r="9846" ht="12.75" customHeight="1" x14ac:dyDescent="0.2"/>
    <row r="9847" ht="12.75" customHeight="1" x14ac:dyDescent="0.2"/>
    <row r="9848" ht="12.75" customHeight="1" x14ac:dyDescent="0.2"/>
    <row r="9849" ht="12.75" customHeight="1" x14ac:dyDescent="0.2"/>
    <row r="9850" ht="12.75" customHeight="1" x14ac:dyDescent="0.2"/>
    <row r="9851" ht="12.75" customHeight="1" x14ac:dyDescent="0.2"/>
    <row r="9852" ht="12.75" customHeight="1" x14ac:dyDescent="0.2"/>
    <row r="9853" ht="12.75" customHeight="1" x14ac:dyDescent="0.2"/>
    <row r="9854" ht="12.75" customHeight="1" x14ac:dyDescent="0.2"/>
    <row r="9855" ht="12.75" customHeight="1" x14ac:dyDescent="0.2"/>
    <row r="9856" ht="12.75" customHeight="1" x14ac:dyDescent="0.2"/>
    <row r="9857" ht="12.75" customHeight="1" x14ac:dyDescent="0.2"/>
    <row r="9858" ht="12.75" customHeight="1" x14ac:dyDescent="0.2"/>
    <row r="9859" ht="12.75" customHeight="1" x14ac:dyDescent="0.2"/>
    <row r="9860" ht="12.75" customHeight="1" x14ac:dyDescent="0.2"/>
    <row r="9861" ht="12.75" customHeight="1" x14ac:dyDescent="0.2"/>
    <row r="9862" ht="12.75" customHeight="1" x14ac:dyDescent="0.2"/>
    <row r="9863" ht="12.75" customHeight="1" x14ac:dyDescent="0.2"/>
    <row r="9864" ht="12.75" customHeight="1" x14ac:dyDescent="0.2"/>
    <row r="9865" ht="12.75" customHeight="1" x14ac:dyDescent="0.2"/>
    <row r="9866" ht="12.75" customHeight="1" x14ac:dyDescent="0.2"/>
    <row r="9867" ht="12.75" customHeight="1" x14ac:dyDescent="0.2"/>
    <row r="9868" ht="12.75" customHeight="1" x14ac:dyDescent="0.2"/>
    <row r="9869" ht="12.75" customHeight="1" x14ac:dyDescent="0.2"/>
    <row r="9870" ht="12.75" customHeight="1" x14ac:dyDescent="0.2"/>
    <row r="9871" ht="12.75" customHeight="1" x14ac:dyDescent="0.2"/>
    <row r="9872" ht="12.75" customHeight="1" x14ac:dyDescent="0.2"/>
    <row r="9873" ht="12.75" customHeight="1" x14ac:dyDescent="0.2"/>
    <row r="9874" ht="12.75" customHeight="1" x14ac:dyDescent="0.2"/>
    <row r="9875" ht="12.75" customHeight="1" x14ac:dyDescent="0.2"/>
    <row r="9876" ht="12.75" customHeight="1" x14ac:dyDescent="0.2"/>
    <row r="9877" ht="12.75" customHeight="1" x14ac:dyDescent="0.2"/>
    <row r="9878" ht="12.75" customHeight="1" x14ac:dyDescent="0.2"/>
    <row r="9879" ht="12.75" customHeight="1" x14ac:dyDescent="0.2"/>
    <row r="9880" ht="12.75" customHeight="1" x14ac:dyDescent="0.2"/>
    <row r="9881" ht="12.75" customHeight="1" x14ac:dyDescent="0.2"/>
    <row r="9882" ht="12.75" customHeight="1" x14ac:dyDescent="0.2"/>
    <row r="9883" ht="12.75" customHeight="1" x14ac:dyDescent="0.2"/>
    <row r="9884" ht="12.75" customHeight="1" x14ac:dyDescent="0.2"/>
    <row r="9885" ht="12.75" customHeight="1" x14ac:dyDescent="0.2"/>
    <row r="9886" ht="12.75" customHeight="1" x14ac:dyDescent="0.2"/>
    <row r="9887" ht="12.75" customHeight="1" x14ac:dyDescent="0.2"/>
    <row r="9888" ht="12.75" customHeight="1" x14ac:dyDescent="0.2"/>
    <row r="9889" ht="12.75" customHeight="1" x14ac:dyDescent="0.2"/>
    <row r="9890" ht="12.75" customHeight="1" x14ac:dyDescent="0.2"/>
    <row r="9891" ht="12.75" customHeight="1" x14ac:dyDescent="0.2"/>
    <row r="9892" ht="12.75" customHeight="1" x14ac:dyDescent="0.2"/>
    <row r="9893" ht="12.75" customHeight="1" x14ac:dyDescent="0.2"/>
    <row r="9894" ht="12.75" customHeight="1" x14ac:dyDescent="0.2"/>
    <row r="9895" ht="12.75" customHeight="1" x14ac:dyDescent="0.2"/>
    <row r="9896" ht="12.75" customHeight="1" x14ac:dyDescent="0.2"/>
    <row r="9897" ht="12.75" customHeight="1" x14ac:dyDescent="0.2"/>
    <row r="9898" ht="12.75" customHeight="1" x14ac:dyDescent="0.2"/>
    <row r="9899" ht="12.75" customHeight="1" x14ac:dyDescent="0.2"/>
    <row r="9900" ht="12.75" customHeight="1" x14ac:dyDescent="0.2"/>
    <row r="9901" ht="12.75" customHeight="1" x14ac:dyDescent="0.2"/>
    <row r="9902" ht="12.75" customHeight="1" x14ac:dyDescent="0.2"/>
    <row r="9903" ht="12.75" customHeight="1" x14ac:dyDescent="0.2"/>
    <row r="9904" ht="12.75" customHeight="1" x14ac:dyDescent="0.2"/>
    <row r="9905" ht="12.75" customHeight="1" x14ac:dyDescent="0.2"/>
    <row r="9906" ht="12.75" customHeight="1" x14ac:dyDescent="0.2"/>
    <row r="9907" ht="12.75" customHeight="1" x14ac:dyDescent="0.2"/>
    <row r="9908" ht="12.75" customHeight="1" x14ac:dyDescent="0.2"/>
    <row r="9909" ht="12.75" customHeight="1" x14ac:dyDescent="0.2"/>
    <row r="9910" ht="12.75" customHeight="1" x14ac:dyDescent="0.2"/>
    <row r="9911" ht="12.75" customHeight="1" x14ac:dyDescent="0.2"/>
    <row r="9912" ht="12.75" customHeight="1" x14ac:dyDescent="0.2"/>
    <row r="9913" ht="12.75" customHeight="1" x14ac:dyDescent="0.2"/>
    <row r="9914" ht="12.75" customHeight="1" x14ac:dyDescent="0.2"/>
    <row r="9915" ht="12.75" customHeight="1" x14ac:dyDescent="0.2"/>
    <row r="9916" ht="12.75" customHeight="1" x14ac:dyDescent="0.2"/>
    <row r="9917" ht="12.75" customHeight="1" x14ac:dyDescent="0.2"/>
    <row r="9918" ht="12.75" customHeight="1" x14ac:dyDescent="0.2"/>
    <row r="9919" ht="12.75" customHeight="1" x14ac:dyDescent="0.2"/>
    <row r="9920" ht="12.75" customHeight="1" x14ac:dyDescent="0.2"/>
    <row r="9921" ht="12.75" customHeight="1" x14ac:dyDescent="0.2"/>
    <row r="9922" ht="12.75" customHeight="1" x14ac:dyDescent="0.2"/>
    <row r="9923" ht="12.75" customHeight="1" x14ac:dyDescent="0.2"/>
    <row r="9924" ht="12.75" customHeight="1" x14ac:dyDescent="0.2"/>
    <row r="9925" ht="12.75" customHeight="1" x14ac:dyDescent="0.2"/>
    <row r="9926" ht="12.75" customHeight="1" x14ac:dyDescent="0.2"/>
    <row r="9927" ht="12.75" customHeight="1" x14ac:dyDescent="0.2"/>
    <row r="9928" ht="12.75" customHeight="1" x14ac:dyDescent="0.2"/>
    <row r="9929" ht="12.75" customHeight="1" x14ac:dyDescent="0.2"/>
    <row r="9930" ht="12.75" customHeight="1" x14ac:dyDescent="0.2"/>
    <row r="9931" ht="12.75" customHeight="1" x14ac:dyDescent="0.2"/>
    <row r="9932" ht="12.75" customHeight="1" x14ac:dyDescent="0.2"/>
    <row r="9933" ht="12.75" customHeight="1" x14ac:dyDescent="0.2"/>
    <row r="9934" ht="12.75" customHeight="1" x14ac:dyDescent="0.2"/>
    <row r="9935" ht="12.75" customHeight="1" x14ac:dyDescent="0.2"/>
    <row r="9936" ht="12.75" customHeight="1" x14ac:dyDescent="0.2"/>
    <row r="9937" ht="12.75" customHeight="1" x14ac:dyDescent="0.2"/>
    <row r="9938" ht="12.75" customHeight="1" x14ac:dyDescent="0.2"/>
    <row r="9939" ht="12.75" customHeight="1" x14ac:dyDescent="0.2"/>
    <row r="9940" ht="12.75" customHeight="1" x14ac:dyDescent="0.2"/>
    <row r="9941" ht="12.75" customHeight="1" x14ac:dyDescent="0.2"/>
    <row r="9942" ht="12.75" customHeight="1" x14ac:dyDescent="0.2"/>
    <row r="9943" ht="12.75" customHeight="1" x14ac:dyDescent="0.2"/>
    <row r="9944" ht="12.75" customHeight="1" x14ac:dyDescent="0.2"/>
    <row r="9945" ht="12.75" customHeight="1" x14ac:dyDescent="0.2"/>
    <row r="9946" ht="12.75" customHeight="1" x14ac:dyDescent="0.2"/>
    <row r="9947" ht="12.75" customHeight="1" x14ac:dyDescent="0.2"/>
    <row r="9948" ht="12.75" customHeight="1" x14ac:dyDescent="0.2"/>
    <row r="9949" ht="12.75" customHeight="1" x14ac:dyDescent="0.2"/>
    <row r="9950" ht="12.75" customHeight="1" x14ac:dyDescent="0.2"/>
    <row r="9951" ht="12.75" customHeight="1" x14ac:dyDescent="0.2"/>
    <row r="9952" ht="12.75" customHeight="1" x14ac:dyDescent="0.2"/>
    <row r="9953" ht="12.75" customHeight="1" x14ac:dyDescent="0.2"/>
    <row r="9954" ht="12.75" customHeight="1" x14ac:dyDescent="0.2"/>
    <row r="9955" ht="12.75" customHeight="1" x14ac:dyDescent="0.2"/>
    <row r="9956" ht="12.75" customHeight="1" x14ac:dyDescent="0.2"/>
    <row r="9957" ht="12.75" customHeight="1" x14ac:dyDescent="0.2"/>
    <row r="9958" ht="12.75" customHeight="1" x14ac:dyDescent="0.2"/>
    <row r="9959" ht="12.75" customHeight="1" x14ac:dyDescent="0.2"/>
    <row r="9960" ht="12.75" customHeight="1" x14ac:dyDescent="0.2"/>
    <row r="9961" ht="12.75" customHeight="1" x14ac:dyDescent="0.2"/>
    <row r="9962" ht="12.75" customHeight="1" x14ac:dyDescent="0.2"/>
    <row r="9963" ht="12.75" customHeight="1" x14ac:dyDescent="0.2"/>
    <row r="9964" ht="12.75" customHeight="1" x14ac:dyDescent="0.2"/>
    <row r="9965" ht="12.75" customHeight="1" x14ac:dyDescent="0.2"/>
    <row r="9966" ht="12.75" customHeight="1" x14ac:dyDescent="0.2"/>
    <row r="9967" ht="12.75" customHeight="1" x14ac:dyDescent="0.2"/>
    <row r="9968" ht="12.75" customHeight="1" x14ac:dyDescent="0.2"/>
    <row r="9969" ht="12.75" customHeight="1" x14ac:dyDescent="0.2"/>
    <row r="9970" ht="12.75" customHeight="1" x14ac:dyDescent="0.2"/>
    <row r="9971" ht="12.75" customHeight="1" x14ac:dyDescent="0.2"/>
    <row r="9972" ht="12.75" customHeight="1" x14ac:dyDescent="0.2"/>
    <row r="9973" ht="12.75" customHeight="1" x14ac:dyDescent="0.2"/>
    <row r="9974" ht="12.75" customHeight="1" x14ac:dyDescent="0.2"/>
    <row r="9975" ht="12.75" customHeight="1" x14ac:dyDescent="0.2"/>
    <row r="9976" ht="12.75" customHeight="1" x14ac:dyDescent="0.2"/>
    <row r="9977" ht="12.75" customHeight="1" x14ac:dyDescent="0.2"/>
    <row r="9978" ht="12.75" customHeight="1" x14ac:dyDescent="0.2"/>
    <row r="9979" ht="12.75" customHeight="1" x14ac:dyDescent="0.2"/>
    <row r="9980" ht="12.75" customHeight="1" x14ac:dyDescent="0.2"/>
    <row r="9981" ht="12.75" customHeight="1" x14ac:dyDescent="0.2"/>
    <row r="9982" ht="12.75" customHeight="1" x14ac:dyDescent="0.2"/>
    <row r="9983" ht="12.75" customHeight="1" x14ac:dyDescent="0.2"/>
    <row r="9984" ht="12.75" customHeight="1" x14ac:dyDescent="0.2"/>
    <row r="9985" ht="12.75" customHeight="1" x14ac:dyDescent="0.2"/>
    <row r="9986" ht="12.75" customHeight="1" x14ac:dyDescent="0.2"/>
    <row r="9987" ht="12.75" customHeight="1" x14ac:dyDescent="0.2"/>
    <row r="9988" ht="12.75" customHeight="1" x14ac:dyDescent="0.2"/>
    <row r="9989" ht="12.75" customHeight="1" x14ac:dyDescent="0.2"/>
    <row r="9990" ht="12.75" customHeight="1" x14ac:dyDescent="0.2"/>
    <row r="9991" ht="12.75" customHeight="1" x14ac:dyDescent="0.2"/>
    <row r="9992" ht="12.75" customHeight="1" x14ac:dyDescent="0.2"/>
    <row r="9993" ht="12.75" customHeight="1" x14ac:dyDescent="0.2"/>
    <row r="9994" ht="12.75" customHeight="1" x14ac:dyDescent="0.2"/>
    <row r="9995" ht="12.75" customHeight="1" x14ac:dyDescent="0.2"/>
    <row r="9996" ht="12.75" customHeight="1" x14ac:dyDescent="0.2"/>
    <row r="9997" ht="12.75" customHeight="1" x14ac:dyDescent="0.2"/>
    <row r="9998" ht="12.75" customHeight="1" x14ac:dyDescent="0.2"/>
    <row r="9999" ht="12.75" customHeight="1" x14ac:dyDescent="0.2"/>
    <row r="10000" ht="12.75" customHeight="1" x14ac:dyDescent="0.2"/>
    <row r="10001" ht="12.75" customHeight="1" x14ac:dyDescent="0.2"/>
    <row r="10002" ht="12.75" customHeight="1" x14ac:dyDescent="0.2"/>
    <row r="10003" ht="12.75" customHeight="1" x14ac:dyDescent="0.2"/>
    <row r="10004" ht="12.75" customHeight="1" x14ac:dyDescent="0.2"/>
    <row r="10005" ht="12.75" customHeight="1" x14ac:dyDescent="0.2"/>
    <row r="10006" ht="12.75" customHeight="1" x14ac:dyDescent="0.2"/>
    <row r="10007" ht="12.75" customHeight="1" x14ac:dyDescent="0.2"/>
    <row r="10008" ht="12.75" customHeight="1" x14ac:dyDescent="0.2"/>
    <row r="10009" ht="12.75" customHeight="1" x14ac:dyDescent="0.2"/>
    <row r="10010" ht="12.75" customHeight="1" x14ac:dyDescent="0.2"/>
    <row r="10011" ht="12.75" customHeight="1" x14ac:dyDescent="0.2"/>
    <row r="10012" ht="12.75" customHeight="1" x14ac:dyDescent="0.2"/>
    <row r="10013" ht="12.75" customHeight="1" x14ac:dyDescent="0.2"/>
    <row r="10014" ht="12.75" customHeight="1" x14ac:dyDescent="0.2"/>
    <row r="10015" ht="12.75" customHeight="1" x14ac:dyDescent="0.2"/>
    <row r="10016" ht="12.75" customHeight="1" x14ac:dyDescent="0.2"/>
    <row r="10017" ht="12.75" customHeight="1" x14ac:dyDescent="0.2"/>
    <row r="10018" ht="12.75" customHeight="1" x14ac:dyDescent="0.2"/>
    <row r="10019" ht="12.75" customHeight="1" x14ac:dyDescent="0.2"/>
    <row r="10020" ht="12.75" customHeight="1" x14ac:dyDescent="0.2"/>
    <row r="10021" ht="12.75" customHeight="1" x14ac:dyDescent="0.2"/>
    <row r="10022" ht="12.75" customHeight="1" x14ac:dyDescent="0.2"/>
    <row r="10023" ht="12.75" customHeight="1" x14ac:dyDescent="0.2"/>
    <row r="10024" ht="12.75" customHeight="1" x14ac:dyDescent="0.2"/>
    <row r="10025" ht="12.75" customHeight="1" x14ac:dyDescent="0.2"/>
    <row r="10026" ht="12.75" customHeight="1" x14ac:dyDescent="0.2"/>
    <row r="10027" ht="12.75" customHeight="1" x14ac:dyDescent="0.2"/>
    <row r="10028" ht="12.75" customHeight="1" x14ac:dyDescent="0.2"/>
    <row r="10029" ht="12.75" customHeight="1" x14ac:dyDescent="0.2"/>
    <row r="10030" ht="12.75" customHeight="1" x14ac:dyDescent="0.2"/>
    <row r="10031" ht="12.75" customHeight="1" x14ac:dyDescent="0.2"/>
    <row r="10032" ht="12.75" customHeight="1" x14ac:dyDescent="0.2"/>
    <row r="10033" ht="12.75" customHeight="1" x14ac:dyDescent="0.2"/>
    <row r="10034" ht="12.75" customHeight="1" x14ac:dyDescent="0.2"/>
    <row r="10035" ht="12.75" customHeight="1" x14ac:dyDescent="0.2"/>
    <row r="10036" ht="12.75" customHeight="1" x14ac:dyDescent="0.2"/>
    <row r="10037" ht="12.75" customHeight="1" x14ac:dyDescent="0.2"/>
    <row r="10038" ht="12.75" customHeight="1" x14ac:dyDescent="0.2"/>
    <row r="10039" ht="12.75" customHeight="1" x14ac:dyDescent="0.2"/>
    <row r="10040" ht="12.75" customHeight="1" x14ac:dyDescent="0.2"/>
    <row r="10041" ht="12.75" customHeight="1" x14ac:dyDescent="0.2"/>
    <row r="10042" ht="12.75" customHeight="1" x14ac:dyDescent="0.2"/>
    <row r="10043" ht="12.75" customHeight="1" x14ac:dyDescent="0.2"/>
    <row r="10044" ht="12.75" customHeight="1" x14ac:dyDescent="0.2"/>
    <row r="10045" ht="12.75" customHeight="1" x14ac:dyDescent="0.2"/>
    <row r="10046" ht="12.75" customHeight="1" x14ac:dyDescent="0.2"/>
    <row r="10047" ht="12.75" customHeight="1" x14ac:dyDescent="0.2"/>
    <row r="10048" ht="12.75" customHeight="1" x14ac:dyDescent="0.2"/>
    <row r="10049" ht="12.75" customHeight="1" x14ac:dyDescent="0.2"/>
    <row r="10050" ht="12.75" customHeight="1" x14ac:dyDescent="0.2"/>
    <row r="10051" ht="12.75" customHeight="1" x14ac:dyDescent="0.2"/>
    <row r="10052" ht="12.75" customHeight="1" x14ac:dyDescent="0.2"/>
    <row r="10053" ht="12.75" customHeight="1" x14ac:dyDescent="0.2"/>
    <row r="10054" ht="12.75" customHeight="1" x14ac:dyDescent="0.2"/>
    <row r="10055" ht="12.75" customHeight="1" x14ac:dyDescent="0.2"/>
    <row r="10056" ht="12.75" customHeight="1" x14ac:dyDescent="0.2"/>
    <row r="10057" ht="12.75" customHeight="1" x14ac:dyDescent="0.2"/>
    <row r="10058" ht="12.75" customHeight="1" x14ac:dyDescent="0.2"/>
    <row r="10059" ht="12.75" customHeight="1" x14ac:dyDescent="0.2"/>
    <row r="10060" ht="12.75" customHeight="1" x14ac:dyDescent="0.2"/>
    <row r="10061" ht="12.75" customHeight="1" x14ac:dyDescent="0.2"/>
    <row r="10062" ht="12.75" customHeight="1" x14ac:dyDescent="0.2"/>
    <row r="10063" ht="12.75" customHeight="1" x14ac:dyDescent="0.2"/>
    <row r="10064" ht="12.75" customHeight="1" x14ac:dyDescent="0.2"/>
    <row r="10065" ht="12.75" customHeight="1" x14ac:dyDescent="0.2"/>
    <row r="10066" ht="12.75" customHeight="1" x14ac:dyDescent="0.2"/>
    <row r="10067" ht="12.75" customHeight="1" x14ac:dyDescent="0.2"/>
    <row r="10068" ht="12.75" customHeight="1" x14ac:dyDescent="0.2"/>
    <row r="10069" ht="12.75" customHeight="1" x14ac:dyDescent="0.2"/>
    <row r="10070" ht="12.75" customHeight="1" x14ac:dyDescent="0.2"/>
    <row r="10071" ht="12.75" customHeight="1" x14ac:dyDescent="0.2"/>
    <row r="10072" ht="12.75" customHeight="1" x14ac:dyDescent="0.2"/>
    <row r="10073" ht="12.75" customHeight="1" x14ac:dyDescent="0.2"/>
    <row r="10074" ht="12.75" customHeight="1" x14ac:dyDescent="0.2"/>
    <row r="10075" ht="12.75" customHeight="1" x14ac:dyDescent="0.2"/>
    <row r="10076" ht="12.75" customHeight="1" x14ac:dyDescent="0.2"/>
    <row r="10077" ht="12.75" customHeight="1" x14ac:dyDescent="0.2"/>
    <row r="10078" ht="12.75" customHeight="1" x14ac:dyDescent="0.2"/>
    <row r="10079" ht="12.75" customHeight="1" x14ac:dyDescent="0.2"/>
    <row r="10080" ht="12.75" customHeight="1" x14ac:dyDescent="0.2"/>
    <row r="10081" ht="12.75" customHeight="1" x14ac:dyDescent="0.2"/>
    <row r="10082" ht="12.75" customHeight="1" x14ac:dyDescent="0.2"/>
    <row r="10083" ht="12.75" customHeight="1" x14ac:dyDescent="0.2"/>
    <row r="10084" ht="12.75" customHeight="1" x14ac:dyDescent="0.2"/>
    <row r="10085" ht="12.75" customHeight="1" x14ac:dyDescent="0.2"/>
    <row r="10086" ht="12.75" customHeight="1" x14ac:dyDescent="0.2"/>
    <row r="10087" ht="12.75" customHeight="1" x14ac:dyDescent="0.2"/>
    <row r="10088" ht="12.75" customHeight="1" x14ac:dyDescent="0.2"/>
    <row r="10089" ht="12.75" customHeight="1" x14ac:dyDescent="0.2"/>
    <row r="10090" ht="12.75" customHeight="1" x14ac:dyDescent="0.2"/>
    <row r="10091" ht="12.75" customHeight="1" x14ac:dyDescent="0.2"/>
    <row r="10092" ht="12.75" customHeight="1" x14ac:dyDescent="0.2"/>
    <row r="10093" ht="12.75" customHeight="1" x14ac:dyDescent="0.2"/>
    <row r="10094" ht="12.75" customHeight="1" x14ac:dyDescent="0.2"/>
    <row r="10095" ht="12.75" customHeight="1" x14ac:dyDescent="0.2"/>
    <row r="10096" ht="12.75" customHeight="1" x14ac:dyDescent="0.2"/>
    <row r="10097" ht="12.75" customHeight="1" x14ac:dyDescent="0.2"/>
    <row r="10098" ht="12.75" customHeight="1" x14ac:dyDescent="0.2"/>
    <row r="10099" ht="12.75" customHeight="1" x14ac:dyDescent="0.2"/>
    <row r="10100" ht="12.75" customHeight="1" x14ac:dyDescent="0.2"/>
    <row r="10101" ht="12.75" customHeight="1" x14ac:dyDescent="0.2"/>
    <row r="10102" ht="12.75" customHeight="1" x14ac:dyDescent="0.2"/>
    <row r="10103" ht="12.75" customHeight="1" x14ac:dyDescent="0.2"/>
    <row r="10104" ht="12.75" customHeight="1" x14ac:dyDescent="0.2"/>
    <row r="10105" ht="12.75" customHeight="1" x14ac:dyDescent="0.2"/>
    <row r="10106" ht="12.75" customHeight="1" x14ac:dyDescent="0.2"/>
    <row r="10107" ht="12.75" customHeight="1" x14ac:dyDescent="0.2"/>
    <row r="10108" ht="12.75" customHeight="1" x14ac:dyDescent="0.2"/>
    <row r="10109" ht="12.75" customHeight="1" x14ac:dyDescent="0.2"/>
    <row r="10110" ht="12.75" customHeight="1" x14ac:dyDescent="0.2"/>
    <row r="10111" ht="12.75" customHeight="1" x14ac:dyDescent="0.2"/>
    <row r="10112" ht="12.75" customHeight="1" x14ac:dyDescent="0.2"/>
    <row r="10113" ht="12.75" customHeight="1" x14ac:dyDescent="0.2"/>
    <row r="10114" ht="12.75" customHeight="1" x14ac:dyDescent="0.2"/>
    <row r="10115" ht="12.75" customHeight="1" x14ac:dyDescent="0.2"/>
    <row r="10116" ht="12.75" customHeight="1" x14ac:dyDescent="0.2"/>
    <row r="10117" ht="12.75" customHeight="1" x14ac:dyDescent="0.2"/>
    <row r="10118" ht="12.75" customHeight="1" x14ac:dyDescent="0.2"/>
    <row r="10119" ht="12.75" customHeight="1" x14ac:dyDescent="0.2"/>
    <row r="10120" ht="12.75" customHeight="1" x14ac:dyDescent="0.2"/>
    <row r="10121" ht="12.75" customHeight="1" x14ac:dyDescent="0.2"/>
    <row r="10122" ht="12.75" customHeight="1" x14ac:dyDescent="0.2"/>
    <row r="10123" ht="12.75" customHeight="1" x14ac:dyDescent="0.2"/>
    <row r="10124" ht="12.75" customHeight="1" x14ac:dyDescent="0.2"/>
    <row r="10125" ht="12.75" customHeight="1" x14ac:dyDescent="0.2"/>
    <row r="10126" ht="12.75" customHeight="1" x14ac:dyDescent="0.2"/>
    <row r="10127" ht="12.75" customHeight="1" x14ac:dyDescent="0.2"/>
    <row r="10128" ht="12.75" customHeight="1" x14ac:dyDescent="0.2"/>
    <row r="10129" ht="12.75" customHeight="1" x14ac:dyDescent="0.2"/>
    <row r="10130" ht="12.75" customHeight="1" x14ac:dyDescent="0.2"/>
    <row r="10131" ht="12.75" customHeight="1" x14ac:dyDescent="0.2"/>
    <row r="10132" ht="12.75" customHeight="1" x14ac:dyDescent="0.2"/>
    <row r="10133" ht="12.75" customHeight="1" x14ac:dyDescent="0.2"/>
    <row r="10134" ht="12.75" customHeight="1" x14ac:dyDescent="0.2"/>
    <row r="10135" ht="12.75" customHeight="1" x14ac:dyDescent="0.2"/>
    <row r="10136" ht="12.75" customHeight="1" x14ac:dyDescent="0.2"/>
    <row r="10137" ht="12.75" customHeight="1" x14ac:dyDescent="0.2"/>
    <row r="10138" ht="12.75" customHeight="1" x14ac:dyDescent="0.2"/>
    <row r="10139" ht="12.75" customHeight="1" x14ac:dyDescent="0.2"/>
    <row r="10140" ht="12.75" customHeight="1" x14ac:dyDescent="0.2"/>
    <row r="10141" ht="12.75" customHeight="1" x14ac:dyDescent="0.2"/>
    <row r="10142" ht="12.75" customHeight="1" x14ac:dyDescent="0.2"/>
    <row r="10143" ht="12.75" customHeight="1" x14ac:dyDescent="0.2"/>
    <row r="10144" ht="12.75" customHeight="1" x14ac:dyDescent="0.2"/>
    <row r="10145" ht="12.75" customHeight="1" x14ac:dyDescent="0.2"/>
    <row r="10146" ht="12.75" customHeight="1" x14ac:dyDescent="0.2"/>
    <row r="10147" ht="12.75" customHeight="1" x14ac:dyDescent="0.2"/>
    <row r="10148" ht="12.75" customHeight="1" x14ac:dyDescent="0.2"/>
    <row r="10149" ht="12.75" customHeight="1" x14ac:dyDescent="0.2"/>
    <row r="10150" ht="12.75" customHeight="1" x14ac:dyDescent="0.2"/>
    <row r="10151" ht="12.75" customHeight="1" x14ac:dyDescent="0.2"/>
    <row r="10152" ht="12.75" customHeight="1" x14ac:dyDescent="0.2"/>
    <row r="10153" ht="12.75" customHeight="1" x14ac:dyDescent="0.2"/>
    <row r="10154" ht="12.75" customHeight="1" x14ac:dyDescent="0.2"/>
    <row r="10155" ht="12.75" customHeight="1" x14ac:dyDescent="0.2"/>
    <row r="10156" ht="12.75" customHeight="1" x14ac:dyDescent="0.2"/>
    <row r="10157" ht="12.75" customHeight="1" x14ac:dyDescent="0.2"/>
    <row r="10158" ht="12.75" customHeight="1" x14ac:dyDescent="0.2"/>
    <row r="10159" ht="12.75" customHeight="1" x14ac:dyDescent="0.2"/>
    <row r="10160" ht="12.75" customHeight="1" x14ac:dyDescent="0.2"/>
    <row r="10161" ht="12.75" customHeight="1" x14ac:dyDescent="0.2"/>
    <row r="10162" ht="12.75" customHeight="1" x14ac:dyDescent="0.2"/>
    <row r="10163" ht="12.75" customHeight="1" x14ac:dyDescent="0.2"/>
    <row r="10164" ht="12.75" customHeight="1" x14ac:dyDescent="0.2"/>
    <row r="10165" ht="12.75" customHeight="1" x14ac:dyDescent="0.2"/>
    <row r="10166" ht="12.75" customHeight="1" x14ac:dyDescent="0.2"/>
    <row r="10167" ht="12.75" customHeight="1" x14ac:dyDescent="0.2"/>
    <row r="10168" ht="12.75" customHeight="1" x14ac:dyDescent="0.2"/>
    <row r="10169" ht="12.75" customHeight="1" x14ac:dyDescent="0.2"/>
    <row r="10170" ht="12.75" customHeight="1" x14ac:dyDescent="0.2"/>
    <row r="10171" ht="12.75" customHeight="1" x14ac:dyDescent="0.2"/>
    <row r="10172" ht="12.75" customHeight="1" x14ac:dyDescent="0.2"/>
    <row r="10173" ht="12.75" customHeight="1" x14ac:dyDescent="0.2"/>
    <row r="10174" ht="12.75" customHeight="1" x14ac:dyDescent="0.2"/>
    <row r="10175" ht="12.75" customHeight="1" x14ac:dyDescent="0.2"/>
    <row r="10176" ht="12.75" customHeight="1" x14ac:dyDescent="0.2"/>
    <row r="10177" ht="12.75" customHeight="1" x14ac:dyDescent="0.2"/>
    <row r="10178" ht="12.75" customHeight="1" x14ac:dyDescent="0.2"/>
    <row r="10179" ht="12.75" customHeight="1" x14ac:dyDescent="0.2"/>
    <row r="10180" ht="12.75" customHeight="1" x14ac:dyDescent="0.2"/>
    <row r="10181" ht="12.75" customHeight="1" x14ac:dyDescent="0.2"/>
    <row r="10182" ht="12.75" customHeight="1" x14ac:dyDescent="0.2"/>
    <row r="10183" ht="12.75" customHeight="1" x14ac:dyDescent="0.2"/>
    <row r="10184" ht="12.75" customHeight="1" x14ac:dyDescent="0.2"/>
    <row r="10185" ht="12.75" customHeight="1" x14ac:dyDescent="0.2"/>
    <row r="10186" ht="12.75" customHeight="1" x14ac:dyDescent="0.2"/>
    <row r="10187" ht="12.75" customHeight="1" x14ac:dyDescent="0.2"/>
    <row r="10188" ht="12.75" customHeight="1" x14ac:dyDescent="0.2"/>
    <row r="10189" ht="12.75" customHeight="1" x14ac:dyDescent="0.2"/>
    <row r="10190" ht="12.75" customHeight="1" x14ac:dyDescent="0.2"/>
    <row r="10191" ht="12.75" customHeight="1" x14ac:dyDescent="0.2"/>
    <row r="10192" ht="12.75" customHeight="1" x14ac:dyDescent="0.2"/>
    <row r="10193" ht="12.75" customHeight="1" x14ac:dyDescent="0.2"/>
    <row r="10194" ht="12.75" customHeight="1" x14ac:dyDescent="0.2"/>
    <row r="10195" ht="12.75" customHeight="1" x14ac:dyDescent="0.2"/>
    <row r="10196" ht="12.75" customHeight="1" x14ac:dyDescent="0.2"/>
    <row r="10197" ht="12.75" customHeight="1" x14ac:dyDescent="0.2"/>
    <row r="10198" ht="12.75" customHeight="1" x14ac:dyDescent="0.2"/>
    <row r="10199" ht="12.75" customHeight="1" x14ac:dyDescent="0.2"/>
    <row r="10200" ht="12.75" customHeight="1" x14ac:dyDescent="0.2"/>
    <row r="10201" ht="12.75" customHeight="1" x14ac:dyDescent="0.2"/>
    <row r="10202" ht="12.75" customHeight="1" x14ac:dyDescent="0.2"/>
    <row r="10203" ht="12.75" customHeight="1" x14ac:dyDescent="0.2"/>
    <row r="10204" ht="12.75" customHeight="1" x14ac:dyDescent="0.2"/>
    <row r="10205" ht="12.75" customHeight="1" x14ac:dyDescent="0.2"/>
    <row r="10206" ht="12.75" customHeight="1" x14ac:dyDescent="0.2"/>
    <row r="10207" ht="12.75" customHeight="1" x14ac:dyDescent="0.2"/>
    <row r="10208" ht="12.75" customHeight="1" x14ac:dyDescent="0.2"/>
    <row r="10209" ht="12.75" customHeight="1" x14ac:dyDescent="0.2"/>
    <row r="10210" ht="12.75" customHeight="1" x14ac:dyDescent="0.2"/>
    <row r="10211" ht="12.75" customHeight="1" x14ac:dyDescent="0.2"/>
    <row r="10212" ht="12.75" customHeight="1" x14ac:dyDescent="0.2"/>
    <row r="10213" ht="12.75" customHeight="1" x14ac:dyDescent="0.2"/>
    <row r="10214" ht="12.75" customHeight="1" x14ac:dyDescent="0.2"/>
    <row r="10215" ht="12.75" customHeight="1" x14ac:dyDescent="0.2"/>
    <row r="10216" ht="12.75" customHeight="1" x14ac:dyDescent="0.2"/>
    <row r="10217" ht="12.75" customHeight="1" x14ac:dyDescent="0.2"/>
    <row r="10218" ht="12.75" customHeight="1" x14ac:dyDescent="0.2"/>
    <row r="10219" ht="12.75" customHeight="1" x14ac:dyDescent="0.2"/>
    <row r="10220" ht="12.75" customHeight="1" x14ac:dyDescent="0.2"/>
    <row r="10221" ht="12.75" customHeight="1" x14ac:dyDescent="0.2"/>
    <row r="10222" ht="12.75" customHeight="1" x14ac:dyDescent="0.2"/>
    <row r="10223" ht="12.75" customHeight="1" x14ac:dyDescent="0.2"/>
    <row r="10224" ht="12.75" customHeight="1" x14ac:dyDescent="0.2"/>
    <row r="10225" ht="12.75" customHeight="1" x14ac:dyDescent="0.2"/>
    <row r="10226" ht="12.75" customHeight="1" x14ac:dyDescent="0.2"/>
    <row r="10227" ht="12.75" customHeight="1" x14ac:dyDescent="0.2"/>
    <row r="10228" ht="12.75" customHeight="1" x14ac:dyDescent="0.2"/>
    <row r="10229" ht="12.75" customHeight="1" x14ac:dyDescent="0.2"/>
    <row r="10230" ht="12.75" customHeight="1" x14ac:dyDescent="0.2"/>
    <row r="10231" ht="12.75" customHeight="1" x14ac:dyDescent="0.2"/>
    <row r="10232" ht="12.75" customHeight="1" x14ac:dyDescent="0.2"/>
    <row r="10233" ht="12.75" customHeight="1" x14ac:dyDescent="0.2"/>
    <row r="10234" ht="12.75" customHeight="1" x14ac:dyDescent="0.2"/>
    <row r="10235" ht="12.75" customHeight="1" x14ac:dyDescent="0.2"/>
    <row r="10236" ht="12.75" customHeight="1" x14ac:dyDescent="0.2"/>
    <row r="10237" ht="12.75" customHeight="1" x14ac:dyDescent="0.2"/>
    <row r="10238" ht="12.75" customHeight="1" x14ac:dyDescent="0.2"/>
    <row r="10239" ht="12.75" customHeight="1" x14ac:dyDescent="0.2"/>
    <row r="10240" ht="12.75" customHeight="1" x14ac:dyDescent="0.2"/>
    <row r="10241" ht="12.75" customHeight="1" x14ac:dyDescent="0.2"/>
    <row r="10242" ht="12.75" customHeight="1" x14ac:dyDescent="0.2"/>
    <row r="10243" ht="12.75" customHeight="1" x14ac:dyDescent="0.2"/>
    <row r="10244" ht="12.75" customHeight="1" x14ac:dyDescent="0.2"/>
    <row r="10245" ht="12.75" customHeight="1" x14ac:dyDescent="0.2"/>
    <row r="10246" ht="12.75" customHeight="1" x14ac:dyDescent="0.2"/>
    <row r="10247" ht="12.75" customHeight="1" x14ac:dyDescent="0.2"/>
    <row r="10248" ht="12.75" customHeight="1" x14ac:dyDescent="0.2"/>
    <row r="10249" ht="12.75" customHeight="1" x14ac:dyDescent="0.2"/>
    <row r="10250" ht="12.75" customHeight="1" x14ac:dyDescent="0.2"/>
    <row r="10251" ht="12.75" customHeight="1" x14ac:dyDescent="0.2"/>
    <row r="10252" ht="12.75" customHeight="1" x14ac:dyDescent="0.2"/>
    <row r="10253" ht="12.75" customHeight="1" x14ac:dyDescent="0.2"/>
    <row r="10254" ht="12.75" customHeight="1" x14ac:dyDescent="0.2"/>
    <row r="10255" ht="12.75" customHeight="1" x14ac:dyDescent="0.2"/>
    <row r="10256" ht="12.75" customHeight="1" x14ac:dyDescent="0.2"/>
    <row r="10257" ht="12.75" customHeight="1" x14ac:dyDescent="0.2"/>
    <row r="10258" ht="12.75" customHeight="1" x14ac:dyDescent="0.2"/>
    <row r="10259" ht="12.75" customHeight="1" x14ac:dyDescent="0.2"/>
    <row r="10260" ht="12.75" customHeight="1" x14ac:dyDescent="0.2"/>
    <row r="10261" ht="12.75" customHeight="1" x14ac:dyDescent="0.2"/>
    <row r="10262" ht="12.75" customHeight="1" x14ac:dyDescent="0.2"/>
    <row r="10263" ht="12.75" customHeight="1" x14ac:dyDescent="0.2"/>
    <row r="10264" ht="12.75" customHeight="1" x14ac:dyDescent="0.2"/>
    <row r="10265" ht="12.75" customHeight="1" x14ac:dyDescent="0.2"/>
    <row r="10266" ht="12.75" customHeight="1" x14ac:dyDescent="0.2"/>
    <row r="10267" ht="12.75" customHeight="1" x14ac:dyDescent="0.2"/>
    <row r="10268" ht="12.75" customHeight="1" x14ac:dyDescent="0.2"/>
    <row r="10269" ht="12.75" customHeight="1" x14ac:dyDescent="0.2"/>
    <row r="10270" ht="12.75" customHeight="1" x14ac:dyDescent="0.2"/>
    <row r="10271" ht="12.75" customHeight="1" x14ac:dyDescent="0.2"/>
    <row r="10272" ht="12.75" customHeight="1" x14ac:dyDescent="0.2"/>
    <row r="10273" ht="12.75" customHeight="1" x14ac:dyDescent="0.2"/>
    <row r="10274" ht="12.75" customHeight="1" x14ac:dyDescent="0.2"/>
    <row r="10275" ht="12.75" customHeight="1" x14ac:dyDescent="0.2"/>
    <row r="10276" ht="12.75" customHeight="1" x14ac:dyDescent="0.2"/>
    <row r="10277" ht="12.75" customHeight="1" x14ac:dyDescent="0.2"/>
    <row r="10278" ht="12.75" customHeight="1" x14ac:dyDescent="0.2"/>
    <row r="10279" ht="12.75" customHeight="1" x14ac:dyDescent="0.2"/>
    <row r="10280" ht="12.75" customHeight="1" x14ac:dyDescent="0.2"/>
    <row r="10281" ht="12.75" customHeight="1" x14ac:dyDescent="0.2"/>
    <row r="10282" ht="12.75" customHeight="1" x14ac:dyDescent="0.2"/>
    <row r="10283" ht="12.75" customHeight="1" x14ac:dyDescent="0.2"/>
    <row r="10284" ht="12.75" customHeight="1" x14ac:dyDescent="0.2"/>
    <row r="10285" ht="12.75" customHeight="1" x14ac:dyDescent="0.2"/>
    <row r="10286" ht="12.75" customHeight="1" x14ac:dyDescent="0.2"/>
    <row r="10287" ht="12.75" customHeight="1" x14ac:dyDescent="0.2"/>
    <row r="10288" ht="12.75" customHeight="1" x14ac:dyDescent="0.2"/>
    <row r="10289" ht="12.75" customHeight="1" x14ac:dyDescent="0.2"/>
    <row r="10290" ht="12.75" customHeight="1" x14ac:dyDescent="0.2"/>
    <row r="10291" ht="12.75" customHeight="1" x14ac:dyDescent="0.2"/>
    <row r="10292" ht="12.75" customHeight="1" x14ac:dyDescent="0.2"/>
    <row r="10293" ht="12.75" customHeight="1" x14ac:dyDescent="0.2"/>
    <row r="10294" ht="12.75" customHeight="1" x14ac:dyDescent="0.2"/>
    <row r="10295" ht="12.75" customHeight="1" x14ac:dyDescent="0.2"/>
    <row r="10296" ht="12.75" customHeight="1" x14ac:dyDescent="0.2"/>
    <row r="10297" ht="12.75" customHeight="1" x14ac:dyDescent="0.2"/>
    <row r="10298" ht="12.75" customHeight="1" x14ac:dyDescent="0.2"/>
    <row r="10299" ht="12.75" customHeight="1" x14ac:dyDescent="0.2"/>
    <row r="10300" ht="12.75" customHeight="1" x14ac:dyDescent="0.2"/>
    <row r="10301" ht="12.75" customHeight="1" x14ac:dyDescent="0.2"/>
    <row r="10302" ht="12.75" customHeight="1" x14ac:dyDescent="0.2"/>
    <row r="10303" ht="12.75" customHeight="1" x14ac:dyDescent="0.2"/>
    <row r="10304" ht="12.75" customHeight="1" x14ac:dyDescent="0.2"/>
    <row r="10305" ht="12.75" customHeight="1" x14ac:dyDescent="0.2"/>
    <row r="10306" ht="12.75" customHeight="1" x14ac:dyDescent="0.2"/>
    <row r="10307" ht="12.75" customHeight="1" x14ac:dyDescent="0.2"/>
    <row r="10308" ht="12.75" customHeight="1" x14ac:dyDescent="0.2"/>
    <row r="10309" ht="12.75" customHeight="1" x14ac:dyDescent="0.2"/>
    <row r="10310" ht="12.75" customHeight="1" x14ac:dyDescent="0.2"/>
    <row r="10311" ht="12.75" customHeight="1" x14ac:dyDescent="0.2"/>
    <row r="10312" ht="12.75" customHeight="1" x14ac:dyDescent="0.2"/>
    <row r="10313" ht="12.75" customHeight="1" x14ac:dyDescent="0.2"/>
    <row r="10314" ht="12.75" customHeight="1" x14ac:dyDescent="0.2"/>
    <row r="10315" ht="12.75" customHeight="1" x14ac:dyDescent="0.2"/>
    <row r="10316" ht="12.75" customHeight="1" x14ac:dyDescent="0.2"/>
    <row r="10317" ht="12.75" customHeight="1" x14ac:dyDescent="0.2"/>
    <row r="10318" ht="12.75" customHeight="1" x14ac:dyDescent="0.2"/>
    <row r="10319" ht="12.75" customHeight="1" x14ac:dyDescent="0.2"/>
    <row r="10320" ht="12.75" customHeight="1" x14ac:dyDescent="0.2"/>
    <row r="10321" ht="12.75" customHeight="1" x14ac:dyDescent="0.2"/>
    <row r="10322" ht="12.75" customHeight="1" x14ac:dyDescent="0.2"/>
    <row r="10323" ht="12.75" customHeight="1" x14ac:dyDescent="0.2"/>
    <row r="10324" ht="12.75" customHeight="1" x14ac:dyDescent="0.2"/>
    <row r="10325" ht="12.75" customHeight="1" x14ac:dyDescent="0.2"/>
    <row r="10326" ht="12.75" customHeight="1" x14ac:dyDescent="0.2"/>
    <row r="10327" ht="12.75" customHeight="1" x14ac:dyDescent="0.2"/>
    <row r="10328" ht="12.75" customHeight="1" x14ac:dyDescent="0.2"/>
    <row r="10329" ht="12.75" customHeight="1" x14ac:dyDescent="0.2"/>
    <row r="10330" ht="12.75" customHeight="1" x14ac:dyDescent="0.2"/>
    <row r="10331" ht="12.75" customHeight="1" x14ac:dyDescent="0.2"/>
    <row r="10332" ht="12.75" customHeight="1" x14ac:dyDescent="0.2"/>
    <row r="10333" ht="12.75" customHeight="1" x14ac:dyDescent="0.2"/>
    <row r="10334" ht="12.75" customHeight="1" x14ac:dyDescent="0.2"/>
    <row r="10335" ht="12.75" customHeight="1" x14ac:dyDescent="0.2"/>
    <row r="10336" ht="12.75" customHeight="1" x14ac:dyDescent="0.2"/>
    <row r="10337" ht="12.75" customHeight="1" x14ac:dyDescent="0.2"/>
    <row r="10338" ht="12.75" customHeight="1" x14ac:dyDescent="0.2"/>
    <row r="10339" ht="12.75" customHeight="1" x14ac:dyDescent="0.2"/>
    <row r="10340" ht="12.75" customHeight="1" x14ac:dyDescent="0.2"/>
    <row r="10341" ht="12.75" customHeight="1" x14ac:dyDescent="0.2"/>
    <row r="10342" ht="12.75" customHeight="1" x14ac:dyDescent="0.2"/>
    <row r="10343" ht="12.75" customHeight="1" x14ac:dyDescent="0.2"/>
    <row r="10344" ht="12.75" customHeight="1" x14ac:dyDescent="0.2"/>
    <row r="10345" ht="12.75" customHeight="1" x14ac:dyDescent="0.2"/>
    <row r="10346" ht="12.75" customHeight="1" x14ac:dyDescent="0.2"/>
    <row r="10347" ht="12.75" customHeight="1" x14ac:dyDescent="0.2"/>
    <row r="10348" ht="12.75" customHeight="1" x14ac:dyDescent="0.2"/>
    <row r="10349" ht="12.75" customHeight="1" x14ac:dyDescent="0.2"/>
    <row r="10350" ht="12.75" customHeight="1" x14ac:dyDescent="0.2"/>
    <row r="10351" ht="12.75" customHeight="1" x14ac:dyDescent="0.2"/>
    <row r="10352" ht="12.75" customHeight="1" x14ac:dyDescent="0.2"/>
    <row r="10353" ht="12.75" customHeight="1" x14ac:dyDescent="0.2"/>
    <row r="10354" ht="12.75" customHeight="1" x14ac:dyDescent="0.2"/>
    <row r="10355" ht="12.75" customHeight="1" x14ac:dyDescent="0.2"/>
    <row r="10356" ht="12.75" customHeight="1" x14ac:dyDescent="0.2"/>
    <row r="10357" ht="12.75" customHeight="1" x14ac:dyDescent="0.2"/>
    <row r="10358" ht="12.75" customHeight="1" x14ac:dyDescent="0.2"/>
    <row r="10359" ht="12.75" customHeight="1" x14ac:dyDescent="0.2"/>
    <row r="10360" ht="12.75" customHeight="1" x14ac:dyDescent="0.2"/>
    <row r="10361" ht="12.75" customHeight="1" x14ac:dyDescent="0.2"/>
    <row r="10362" ht="12.75" customHeight="1" x14ac:dyDescent="0.2"/>
    <row r="10363" ht="12.75" customHeight="1" x14ac:dyDescent="0.2"/>
    <row r="10364" ht="12.75" customHeight="1" x14ac:dyDescent="0.2"/>
    <row r="10365" ht="12.75" customHeight="1" x14ac:dyDescent="0.2"/>
    <row r="10366" ht="12.75" customHeight="1" x14ac:dyDescent="0.2"/>
    <row r="10367" ht="12.75" customHeight="1" x14ac:dyDescent="0.2"/>
    <row r="10368" ht="12.75" customHeight="1" x14ac:dyDescent="0.2"/>
    <row r="10369" ht="12.75" customHeight="1" x14ac:dyDescent="0.2"/>
    <row r="10370" ht="12.75" customHeight="1" x14ac:dyDescent="0.2"/>
    <row r="10371" ht="12.75" customHeight="1" x14ac:dyDescent="0.2"/>
    <row r="10372" ht="12.75" customHeight="1" x14ac:dyDescent="0.2"/>
    <row r="10373" ht="12.75" customHeight="1" x14ac:dyDescent="0.2"/>
    <row r="10374" ht="12.75" customHeight="1" x14ac:dyDescent="0.2"/>
    <row r="10375" ht="12.75" customHeight="1" x14ac:dyDescent="0.2"/>
    <row r="10376" ht="12.75" customHeight="1" x14ac:dyDescent="0.2"/>
    <row r="10377" ht="12.75" customHeight="1" x14ac:dyDescent="0.2"/>
    <row r="10378" ht="12.75" customHeight="1" x14ac:dyDescent="0.2"/>
    <row r="10379" ht="12.75" customHeight="1" x14ac:dyDescent="0.2"/>
    <row r="10380" ht="12.75" customHeight="1" x14ac:dyDescent="0.2"/>
    <row r="10381" ht="12.75" customHeight="1" x14ac:dyDescent="0.2"/>
    <row r="10382" ht="12.75" customHeight="1" x14ac:dyDescent="0.2"/>
    <row r="10383" ht="12.75" customHeight="1" x14ac:dyDescent="0.2"/>
    <row r="10384" ht="12.75" customHeight="1" x14ac:dyDescent="0.2"/>
    <row r="10385" ht="12.75" customHeight="1" x14ac:dyDescent="0.2"/>
    <row r="10386" ht="12.75" customHeight="1" x14ac:dyDescent="0.2"/>
    <row r="10387" ht="12.75" customHeight="1" x14ac:dyDescent="0.2"/>
    <row r="10388" ht="12.75" customHeight="1" x14ac:dyDescent="0.2"/>
    <row r="10389" ht="12.75" customHeight="1" x14ac:dyDescent="0.2"/>
    <row r="10390" ht="12.75" customHeight="1" x14ac:dyDescent="0.2"/>
    <row r="10391" ht="12.75" customHeight="1" x14ac:dyDescent="0.2"/>
    <row r="10392" ht="12.75" customHeight="1" x14ac:dyDescent="0.2"/>
    <row r="10393" ht="12.75" customHeight="1" x14ac:dyDescent="0.2"/>
    <row r="10394" ht="12.75" customHeight="1" x14ac:dyDescent="0.2"/>
    <row r="10395" ht="12.75" customHeight="1" x14ac:dyDescent="0.2"/>
    <row r="10396" ht="12.75" customHeight="1" x14ac:dyDescent="0.2"/>
    <row r="10397" ht="12.75" customHeight="1" x14ac:dyDescent="0.2"/>
    <row r="10398" ht="12.75" customHeight="1" x14ac:dyDescent="0.2"/>
    <row r="10399" ht="12.75" customHeight="1" x14ac:dyDescent="0.2"/>
    <row r="10400" ht="12.75" customHeight="1" x14ac:dyDescent="0.2"/>
    <row r="10401" ht="12.75" customHeight="1" x14ac:dyDescent="0.2"/>
    <row r="10402" ht="12.75" customHeight="1" x14ac:dyDescent="0.2"/>
    <row r="10403" ht="12.75" customHeight="1" x14ac:dyDescent="0.2"/>
    <row r="10404" ht="12.75" customHeight="1" x14ac:dyDescent="0.2"/>
    <row r="10405" ht="12.75" customHeight="1" x14ac:dyDescent="0.2"/>
    <row r="10406" ht="12.75" customHeight="1" x14ac:dyDescent="0.2"/>
    <row r="10407" ht="12.75" customHeight="1" x14ac:dyDescent="0.2"/>
    <row r="10408" ht="12.75" customHeight="1" x14ac:dyDescent="0.2"/>
    <row r="10409" ht="12.75" customHeight="1" x14ac:dyDescent="0.2"/>
    <row r="10410" ht="12.75" customHeight="1" x14ac:dyDescent="0.2"/>
    <row r="10411" ht="12.75" customHeight="1" x14ac:dyDescent="0.2"/>
    <row r="10412" ht="12.75" customHeight="1" x14ac:dyDescent="0.2"/>
    <row r="10413" ht="12.75" customHeight="1" x14ac:dyDescent="0.2"/>
    <row r="10414" ht="12.75" customHeight="1" x14ac:dyDescent="0.2"/>
    <row r="10415" ht="12.75" customHeight="1" x14ac:dyDescent="0.2"/>
    <row r="10416" ht="12.75" customHeight="1" x14ac:dyDescent="0.2"/>
    <row r="10417" ht="12.75" customHeight="1" x14ac:dyDescent="0.2"/>
    <row r="10418" ht="12.75" customHeight="1" x14ac:dyDescent="0.2"/>
    <row r="10419" ht="12.75" customHeight="1" x14ac:dyDescent="0.2"/>
    <row r="10420" ht="12.75" customHeight="1" x14ac:dyDescent="0.2"/>
    <row r="10421" ht="12.75" customHeight="1" x14ac:dyDescent="0.2"/>
    <row r="10422" ht="12.75" customHeight="1" x14ac:dyDescent="0.2"/>
    <row r="10423" ht="12.75" customHeight="1" x14ac:dyDescent="0.2"/>
    <row r="10424" ht="12.75" customHeight="1" x14ac:dyDescent="0.2"/>
    <row r="10425" ht="12.75" customHeight="1" x14ac:dyDescent="0.2"/>
    <row r="10426" ht="12.75" customHeight="1" x14ac:dyDescent="0.2"/>
    <row r="10427" ht="12.75" customHeight="1" x14ac:dyDescent="0.2"/>
    <row r="10428" ht="12.75" customHeight="1" x14ac:dyDescent="0.2"/>
    <row r="10429" ht="12.75" customHeight="1" x14ac:dyDescent="0.2"/>
    <row r="10430" ht="12.75" customHeight="1" x14ac:dyDescent="0.2"/>
    <row r="10431" ht="12.75" customHeight="1" x14ac:dyDescent="0.2"/>
    <row r="10432" ht="12.75" customHeight="1" x14ac:dyDescent="0.2"/>
    <row r="10433" ht="12.75" customHeight="1" x14ac:dyDescent="0.2"/>
    <row r="10434" ht="12.75" customHeight="1" x14ac:dyDescent="0.2"/>
    <row r="10435" ht="12.75" customHeight="1" x14ac:dyDescent="0.2"/>
    <row r="10436" ht="12.75" customHeight="1" x14ac:dyDescent="0.2"/>
    <row r="10437" ht="12.75" customHeight="1" x14ac:dyDescent="0.2"/>
    <row r="10438" ht="12.75" customHeight="1" x14ac:dyDescent="0.2"/>
    <row r="10439" ht="12.75" customHeight="1" x14ac:dyDescent="0.2"/>
    <row r="10440" ht="12.75" customHeight="1" x14ac:dyDescent="0.2"/>
    <row r="10441" ht="12.75" customHeight="1" x14ac:dyDescent="0.2"/>
    <row r="10442" ht="12.75" customHeight="1" x14ac:dyDescent="0.2"/>
    <row r="10443" ht="12.75" customHeight="1" x14ac:dyDescent="0.2"/>
    <row r="10444" ht="12.75" customHeight="1" x14ac:dyDescent="0.2"/>
    <row r="10445" ht="12.75" customHeight="1" x14ac:dyDescent="0.2"/>
    <row r="10446" ht="12.75" customHeight="1" x14ac:dyDescent="0.2"/>
    <row r="10447" ht="12.75" customHeight="1" x14ac:dyDescent="0.2"/>
    <row r="10448" ht="12.75" customHeight="1" x14ac:dyDescent="0.2"/>
    <row r="10449" ht="12.75" customHeight="1" x14ac:dyDescent="0.2"/>
    <row r="10450" ht="12.75" customHeight="1" x14ac:dyDescent="0.2"/>
    <row r="10451" ht="12.75" customHeight="1" x14ac:dyDescent="0.2"/>
    <row r="10452" ht="12.75" customHeight="1" x14ac:dyDescent="0.2"/>
    <row r="10453" ht="12.75" customHeight="1" x14ac:dyDescent="0.2"/>
    <row r="10454" ht="12.75" customHeight="1" x14ac:dyDescent="0.2"/>
    <row r="10455" ht="12.75" customHeight="1" x14ac:dyDescent="0.2"/>
    <row r="10456" ht="12.75" customHeight="1" x14ac:dyDescent="0.2"/>
    <row r="10457" ht="12.75" customHeight="1" x14ac:dyDescent="0.2"/>
    <row r="10458" ht="12.75" customHeight="1" x14ac:dyDescent="0.2"/>
    <row r="10459" ht="12.75" customHeight="1" x14ac:dyDescent="0.2"/>
    <row r="10460" ht="12.75" customHeight="1" x14ac:dyDescent="0.2"/>
    <row r="10461" ht="12.75" customHeight="1" x14ac:dyDescent="0.2"/>
    <row r="10462" ht="12.75" customHeight="1" x14ac:dyDescent="0.2"/>
    <row r="10463" ht="12.75" customHeight="1" x14ac:dyDescent="0.2"/>
    <row r="10464" ht="12.75" customHeight="1" x14ac:dyDescent="0.2"/>
    <row r="10465" ht="12.75" customHeight="1" x14ac:dyDescent="0.2"/>
    <row r="10466" ht="12.75" customHeight="1" x14ac:dyDescent="0.2"/>
    <row r="10467" ht="12.75" customHeight="1" x14ac:dyDescent="0.2"/>
    <row r="10468" ht="12.75" customHeight="1" x14ac:dyDescent="0.2"/>
    <row r="10469" ht="12.75" customHeight="1" x14ac:dyDescent="0.2"/>
    <row r="10470" ht="12.75" customHeight="1" x14ac:dyDescent="0.2"/>
    <row r="10471" ht="12.75" customHeight="1" x14ac:dyDescent="0.2"/>
    <row r="10472" ht="12.75" customHeight="1" x14ac:dyDescent="0.2"/>
    <row r="10473" ht="12.75" customHeight="1" x14ac:dyDescent="0.2"/>
    <row r="10474" ht="12.75" customHeight="1" x14ac:dyDescent="0.2"/>
    <row r="10475" ht="12.75" customHeight="1" x14ac:dyDescent="0.2"/>
    <row r="10476" ht="12.75" customHeight="1" x14ac:dyDescent="0.2"/>
    <row r="10477" ht="12.75" customHeight="1" x14ac:dyDescent="0.2"/>
    <row r="10478" ht="12.75" customHeight="1" x14ac:dyDescent="0.2"/>
    <row r="10479" ht="12.75" customHeight="1" x14ac:dyDescent="0.2"/>
    <row r="10480" ht="12.75" customHeight="1" x14ac:dyDescent="0.2"/>
    <row r="10481" ht="12.75" customHeight="1" x14ac:dyDescent="0.2"/>
    <row r="10482" ht="12.75" customHeight="1" x14ac:dyDescent="0.2"/>
    <row r="10483" ht="12.75" customHeight="1" x14ac:dyDescent="0.2"/>
    <row r="10484" ht="12.75" customHeight="1" x14ac:dyDescent="0.2"/>
    <row r="10485" ht="12.75" customHeight="1" x14ac:dyDescent="0.2"/>
    <row r="10486" ht="12.75" customHeight="1" x14ac:dyDescent="0.2"/>
    <row r="10487" ht="12.75" customHeight="1" x14ac:dyDescent="0.2"/>
    <row r="10488" ht="12.75" customHeight="1" x14ac:dyDescent="0.2"/>
    <row r="10489" ht="12.75" customHeight="1" x14ac:dyDescent="0.2"/>
    <row r="10490" ht="12.75" customHeight="1" x14ac:dyDescent="0.2"/>
    <row r="10491" ht="12.75" customHeight="1" x14ac:dyDescent="0.2"/>
    <row r="10492" ht="12.75" customHeight="1" x14ac:dyDescent="0.2"/>
    <row r="10493" ht="12.75" customHeight="1" x14ac:dyDescent="0.2"/>
    <row r="10494" ht="12.75" customHeight="1" x14ac:dyDescent="0.2"/>
    <row r="10495" ht="12.75" customHeight="1" x14ac:dyDescent="0.2"/>
    <row r="10496" ht="12.75" customHeight="1" x14ac:dyDescent="0.2"/>
    <row r="10497" ht="12.75" customHeight="1" x14ac:dyDescent="0.2"/>
    <row r="10498" ht="12.75" customHeight="1" x14ac:dyDescent="0.2"/>
    <row r="10499" ht="12.75" customHeight="1" x14ac:dyDescent="0.2"/>
    <row r="10500" ht="12.75" customHeight="1" x14ac:dyDescent="0.2"/>
    <row r="10501" ht="12.75" customHeight="1" x14ac:dyDescent="0.2"/>
    <row r="10502" ht="12.75" customHeight="1" x14ac:dyDescent="0.2"/>
    <row r="10503" ht="12.75" customHeight="1" x14ac:dyDescent="0.2"/>
    <row r="10504" ht="12.75" customHeight="1" x14ac:dyDescent="0.2"/>
    <row r="10505" ht="12.75" customHeight="1" x14ac:dyDescent="0.2"/>
    <row r="10506" ht="12.75" customHeight="1" x14ac:dyDescent="0.2"/>
    <row r="10507" ht="12.75" customHeight="1" x14ac:dyDescent="0.2"/>
    <row r="10508" ht="12.75" customHeight="1" x14ac:dyDescent="0.2"/>
    <row r="10509" ht="12.75" customHeight="1" x14ac:dyDescent="0.2"/>
    <row r="10510" ht="12.75" customHeight="1" x14ac:dyDescent="0.2"/>
    <row r="10511" ht="12.75" customHeight="1" x14ac:dyDescent="0.2"/>
    <row r="10512" ht="12.75" customHeight="1" x14ac:dyDescent="0.2"/>
    <row r="10513" ht="12.75" customHeight="1" x14ac:dyDescent="0.2"/>
    <row r="10514" ht="12.75" customHeight="1" x14ac:dyDescent="0.2"/>
    <row r="10515" ht="12.75" customHeight="1" x14ac:dyDescent="0.2"/>
    <row r="10516" ht="12.75" customHeight="1" x14ac:dyDescent="0.2"/>
    <row r="10517" ht="12.75" customHeight="1" x14ac:dyDescent="0.2"/>
    <row r="10518" ht="12.75" customHeight="1" x14ac:dyDescent="0.2"/>
    <row r="10519" ht="12.75" customHeight="1" x14ac:dyDescent="0.2"/>
    <row r="10520" ht="12.75" customHeight="1" x14ac:dyDescent="0.2"/>
    <row r="10521" ht="12.75" customHeight="1" x14ac:dyDescent="0.2"/>
    <row r="10522" ht="12.75" customHeight="1" x14ac:dyDescent="0.2"/>
    <row r="10523" ht="12.75" customHeight="1" x14ac:dyDescent="0.2"/>
    <row r="10524" ht="12.75" customHeight="1" x14ac:dyDescent="0.2"/>
    <row r="10525" ht="12.75" customHeight="1" x14ac:dyDescent="0.2"/>
    <row r="10526" ht="12.75" customHeight="1" x14ac:dyDescent="0.2"/>
    <row r="10527" ht="12.75" customHeight="1" x14ac:dyDescent="0.2"/>
    <row r="10528" ht="12.75" customHeight="1" x14ac:dyDescent="0.2"/>
    <row r="10529" ht="12.75" customHeight="1" x14ac:dyDescent="0.2"/>
    <row r="10530" ht="12.75" customHeight="1" x14ac:dyDescent="0.2"/>
    <row r="10531" ht="12.75" customHeight="1" x14ac:dyDescent="0.2"/>
    <row r="10532" ht="12.75" customHeight="1" x14ac:dyDescent="0.2"/>
    <row r="10533" ht="12.75" customHeight="1" x14ac:dyDescent="0.2"/>
    <row r="10534" ht="12.75" customHeight="1" x14ac:dyDescent="0.2"/>
    <row r="10535" ht="12.75" customHeight="1" x14ac:dyDescent="0.2"/>
    <row r="10536" ht="12.75" customHeight="1" x14ac:dyDescent="0.2"/>
    <row r="10537" ht="12.75" customHeight="1" x14ac:dyDescent="0.2"/>
    <row r="10538" ht="12.75" customHeight="1" x14ac:dyDescent="0.2"/>
    <row r="10539" ht="12.75" customHeight="1" x14ac:dyDescent="0.2"/>
    <row r="10540" ht="12.75" customHeight="1" x14ac:dyDescent="0.2"/>
    <row r="10541" ht="12.75" customHeight="1" x14ac:dyDescent="0.2"/>
    <row r="10542" ht="12.75" customHeight="1" x14ac:dyDescent="0.2"/>
    <row r="10543" ht="12.75" customHeight="1" x14ac:dyDescent="0.2"/>
    <row r="10544" ht="12.75" customHeight="1" x14ac:dyDescent="0.2"/>
    <row r="10545" ht="12.75" customHeight="1" x14ac:dyDescent="0.2"/>
    <row r="10546" ht="12.75" customHeight="1" x14ac:dyDescent="0.2"/>
    <row r="10547" ht="12.75" customHeight="1" x14ac:dyDescent="0.2"/>
    <row r="10548" ht="12.75" customHeight="1" x14ac:dyDescent="0.2"/>
    <row r="10549" ht="12.75" customHeight="1" x14ac:dyDescent="0.2"/>
    <row r="10550" ht="12.75" customHeight="1" x14ac:dyDescent="0.2"/>
    <row r="10551" ht="12.75" customHeight="1" x14ac:dyDescent="0.2"/>
    <row r="10552" ht="12.75" customHeight="1" x14ac:dyDescent="0.2"/>
    <row r="10553" ht="12.75" customHeight="1" x14ac:dyDescent="0.2"/>
    <row r="10554" ht="12.75" customHeight="1" x14ac:dyDescent="0.2"/>
    <row r="10555" ht="12.75" customHeight="1" x14ac:dyDescent="0.2"/>
    <row r="10556" ht="12.75" customHeight="1" x14ac:dyDescent="0.2"/>
    <row r="10557" ht="12.75" customHeight="1" x14ac:dyDescent="0.2"/>
    <row r="10558" ht="12.75" customHeight="1" x14ac:dyDescent="0.2"/>
    <row r="10559" ht="12.75" customHeight="1" x14ac:dyDescent="0.2"/>
    <row r="10560" ht="12.75" customHeight="1" x14ac:dyDescent="0.2"/>
    <row r="10561" ht="12.75" customHeight="1" x14ac:dyDescent="0.2"/>
    <row r="10562" ht="12.75" customHeight="1" x14ac:dyDescent="0.2"/>
    <row r="10563" ht="12.75" customHeight="1" x14ac:dyDescent="0.2"/>
    <row r="10564" ht="12.75" customHeight="1" x14ac:dyDescent="0.2"/>
    <row r="10565" ht="12.75" customHeight="1" x14ac:dyDescent="0.2"/>
    <row r="10566" ht="12.75" customHeight="1" x14ac:dyDescent="0.2"/>
    <row r="10567" ht="12.75" customHeight="1" x14ac:dyDescent="0.2"/>
    <row r="10568" ht="12.75" customHeight="1" x14ac:dyDescent="0.2"/>
    <row r="10569" ht="12.75" customHeight="1" x14ac:dyDescent="0.2"/>
    <row r="10570" ht="12.75" customHeight="1" x14ac:dyDescent="0.2"/>
    <row r="10571" ht="12.75" customHeight="1" x14ac:dyDescent="0.2"/>
    <row r="10572" ht="12.75" customHeight="1" x14ac:dyDescent="0.2"/>
    <row r="10573" ht="12.75" customHeight="1" x14ac:dyDescent="0.2"/>
    <row r="10574" ht="12.75" customHeight="1" x14ac:dyDescent="0.2"/>
    <row r="10575" ht="12.75" customHeight="1" x14ac:dyDescent="0.2"/>
    <row r="10576" ht="12.75" customHeight="1" x14ac:dyDescent="0.2"/>
    <row r="10577" ht="12.75" customHeight="1" x14ac:dyDescent="0.2"/>
    <row r="10578" ht="12.75" customHeight="1" x14ac:dyDescent="0.2"/>
    <row r="10579" ht="12.75" customHeight="1" x14ac:dyDescent="0.2"/>
    <row r="10580" ht="12.75" customHeight="1" x14ac:dyDescent="0.2"/>
    <row r="10581" ht="12.75" customHeight="1" x14ac:dyDescent="0.2"/>
    <row r="10582" ht="12.75" customHeight="1" x14ac:dyDescent="0.2"/>
    <row r="10583" ht="12.75" customHeight="1" x14ac:dyDescent="0.2"/>
    <row r="10584" ht="12.75" customHeight="1" x14ac:dyDescent="0.2"/>
    <row r="10585" ht="12.75" customHeight="1" x14ac:dyDescent="0.2"/>
    <row r="10586" ht="12.75" customHeight="1" x14ac:dyDescent="0.2"/>
    <row r="10587" ht="12.75" customHeight="1" x14ac:dyDescent="0.2"/>
    <row r="10588" ht="12.75" customHeight="1" x14ac:dyDescent="0.2"/>
    <row r="10589" ht="12.75" customHeight="1" x14ac:dyDescent="0.2"/>
    <row r="10590" ht="12.75" customHeight="1" x14ac:dyDescent="0.2"/>
    <row r="10591" ht="12.75" customHeight="1" x14ac:dyDescent="0.2"/>
    <row r="10592" ht="12.75" customHeight="1" x14ac:dyDescent="0.2"/>
    <row r="10593" ht="12.75" customHeight="1" x14ac:dyDescent="0.2"/>
    <row r="10594" ht="12.75" customHeight="1" x14ac:dyDescent="0.2"/>
    <row r="10595" ht="12.75" customHeight="1" x14ac:dyDescent="0.2"/>
    <row r="10596" ht="12.75" customHeight="1" x14ac:dyDescent="0.2"/>
    <row r="10597" ht="12.75" customHeight="1" x14ac:dyDescent="0.2"/>
    <row r="10598" ht="12.75" customHeight="1" x14ac:dyDescent="0.2"/>
    <row r="10599" ht="12.75" customHeight="1" x14ac:dyDescent="0.2"/>
    <row r="10600" ht="12.75" customHeight="1" x14ac:dyDescent="0.2"/>
    <row r="10601" ht="12.75" customHeight="1" x14ac:dyDescent="0.2"/>
    <row r="10602" ht="12.75" customHeight="1" x14ac:dyDescent="0.2"/>
    <row r="10603" ht="12.75" customHeight="1" x14ac:dyDescent="0.2"/>
    <row r="10604" ht="12.75" customHeight="1" x14ac:dyDescent="0.2"/>
    <row r="10605" ht="12.75" customHeight="1" x14ac:dyDescent="0.2"/>
    <row r="10606" ht="12.75" customHeight="1" x14ac:dyDescent="0.2"/>
    <row r="10607" ht="12.75" customHeight="1" x14ac:dyDescent="0.2"/>
    <row r="10608" ht="12.75" customHeight="1" x14ac:dyDescent="0.2"/>
    <row r="10609" ht="12.75" customHeight="1" x14ac:dyDescent="0.2"/>
    <row r="10610" ht="12.75" customHeight="1" x14ac:dyDescent="0.2"/>
    <row r="10611" ht="12.75" customHeight="1" x14ac:dyDescent="0.2"/>
    <row r="10612" ht="12.75" customHeight="1" x14ac:dyDescent="0.2"/>
    <row r="10613" ht="12.75" customHeight="1" x14ac:dyDescent="0.2"/>
    <row r="10614" ht="12.75" customHeight="1" x14ac:dyDescent="0.2"/>
    <row r="10615" ht="12.75" customHeight="1" x14ac:dyDescent="0.2"/>
    <row r="10616" ht="12.75" customHeight="1" x14ac:dyDescent="0.2"/>
    <row r="10617" ht="12.75" customHeight="1" x14ac:dyDescent="0.2"/>
    <row r="10618" ht="12.75" customHeight="1" x14ac:dyDescent="0.2"/>
    <row r="10619" ht="12.75" customHeight="1" x14ac:dyDescent="0.2"/>
    <row r="10620" ht="12.75" customHeight="1" x14ac:dyDescent="0.2"/>
    <row r="10621" ht="12.75" customHeight="1" x14ac:dyDescent="0.2"/>
    <row r="10622" ht="12.75" customHeight="1" x14ac:dyDescent="0.2"/>
    <row r="10623" ht="12.75" customHeight="1" x14ac:dyDescent="0.2"/>
    <row r="10624" ht="12.75" customHeight="1" x14ac:dyDescent="0.2"/>
    <row r="10625" ht="12.75" customHeight="1" x14ac:dyDescent="0.2"/>
    <row r="10626" ht="12.75" customHeight="1" x14ac:dyDescent="0.2"/>
    <row r="10627" ht="12.75" customHeight="1" x14ac:dyDescent="0.2"/>
    <row r="10628" ht="12.75" customHeight="1" x14ac:dyDescent="0.2"/>
    <row r="10629" ht="12.75" customHeight="1" x14ac:dyDescent="0.2"/>
    <row r="10630" ht="12.75" customHeight="1" x14ac:dyDescent="0.2"/>
    <row r="10631" ht="12.75" customHeight="1" x14ac:dyDescent="0.2"/>
    <row r="10632" ht="12.75" customHeight="1" x14ac:dyDescent="0.2"/>
    <row r="10633" ht="12.75" customHeight="1" x14ac:dyDescent="0.2"/>
    <row r="10634" ht="12.75" customHeight="1" x14ac:dyDescent="0.2"/>
    <row r="10635" ht="12.75" customHeight="1" x14ac:dyDescent="0.2"/>
    <row r="10636" ht="12.75" customHeight="1" x14ac:dyDescent="0.2"/>
    <row r="10637" ht="12.75" customHeight="1" x14ac:dyDescent="0.2"/>
    <row r="10638" ht="12.75" customHeight="1" x14ac:dyDescent="0.2"/>
    <row r="10639" ht="12.75" customHeight="1" x14ac:dyDescent="0.2"/>
    <row r="10640" ht="12.75" customHeight="1" x14ac:dyDescent="0.2"/>
    <row r="10641" ht="12.75" customHeight="1" x14ac:dyDescent="0.2"/>
    <row r="10642" ht="12.75" customHeight="1" x14ac:dyDescent="0.2"/>
    <row r="10643" ht="12.75" customHeight="1" x14ac:dyDescent="0.2"/>
    <row r="10644" ht="12.75" customHeight="1" x14ac:dyDescent="0.2"/>
    <row r="10645" ht="12.75" customHeight="1" x14ac:dyDescent="0.2"/>
    <row r="10646" ht="12.75" customHeight="1" x14ac:dyDescent="0.2"/>
    <row r="10647" ht="12.75" customHeight="1" x14ac:dyDescent="0.2"/>
    <row r="10648" ht="12.75" customHeight="1" x14ac:dyDescent="0.2"/>
    <row r="10649" ht="12.75" customHeight="1" x14ac:dyDescent="0.2"/>
    <row r="10650" ht="12.75" customHeight="1" x14ac:dyDescent="0.2"/>
    <row r="10651" ht="12.75" customHeight="1" x14ac:dyDescent="0.2"/>
    <row r="10652" ht="12.75" customHeight="1" x14ac:dyDescent="0.2"/>
    <row r="10653" ht="12.75" customHeight="1" x14ac:dyDescent="0.2"/>
    <row r="10654" ht="12.75" customHeight="1" x14ac:dyDescent="0.2"/>
    <row r="10655" ht="12.75" customHeight="1" x14ac:dyDescent="0.2"/>
    <row r="10656" ht="12.75" customHeight="1" x14ac:dyDescent="0.2"/>
    <row r="10657" ht="12.75" customHeight="1" x14ac:dyDescent="0.2"/>
    <row r="10658" ht="12.75" customHeight="1" x14ac:dyDescent="0.2"/>
    <row r="10659" ht="12.75" customHeight="1" x14ac:dyDescent="0.2"/>
    <row r="10660" ht="12.75" customHeight="1" x14ac:dyDescent="0.2"/>
    <row r="10661" ht="12.75" customHeight="1" x14ac:dyDescent="0.2"/>
    <row r="10662" ht="12.75" customHeight="1" x14ac:dyDescent="0.2"/>
    <row r="10663" ht="12.75" customHeight="1" x14ac:dyDescent="0.2"/>
    <row r="10664" ht="12.75" customHeight="1" x14ac:dyDescent="0.2"/>
    <row r="10665" ht="12.75" customHeight="1" x14ac:dyDescent="0.2"/>
    <row r="10666" ht="12.75" customHeight="1" x14ac:dyDescent="0.2"/>
    <row r="10667" ht="12.75" customHeight="1" x14ac:dyDescent="0.2"/>
    <row r="10668" ht="12.75" customHeight="1" x14ac:dyDescent="0.2"/>
    <row r="10669" ht="12.75" customHeight="1" x14ac:dyDescent="0.2"/>
    <row r="10670" ht="12.75" customHeight="1" x14ac:dyDescent="0.2"/>
    <row r="10671" ht="12.75" customHeight="1" x14ac:dyDescent="0.2"/>
    <row r="10672" ht="12.75" customHeight="1" x14ac:dyDescent="0.2"/>
    <row r="10673" ht="12.75" customHeight="1" x14ac:dyDescent="0.2"/>
    <row r="10674" ht="12.75" customHeight="1" x14ac:dyDescent="0.2"/>
    <row r="10675" ht="12.75" customHeight="1" x14ac:dyDescent="0.2"/>
    <row r="10676" ht="12.75" customHeight="1" x14ac:dyDescent="0.2"/>
    <row r="10677" ht="12.75" customHeight="1" x14ac:dyDescent="0.2"/>
    <row r="10678" ht="12.75" customHeight="1" x14ac:dyDescent="0.2"/>
    <row r="10679" ht="12.75" customHeight="1" x14ac:dyDescent="0.2"/>
    <row r="10680" ht="12.75" customHeight="1" x14ac:dyDescent="0.2"/>
    <row r="10681" ht="12.75" customHeight="1" x14ac:dyDescent="0.2"/>
    <row r="10682" ht="12.75" customHeight="1" x14ac:dyDescent="0.2"/>
    <row r="10683" ht="12.75" customHeight="1" x14ac:dyDescent="0.2"/>
    <row r="10684" ht="12.75" customHeight="1" x14ac:dyDescent="0.2"/>
    <row r="10685" ht="12.75" customHeight="1" x14ac:dyDescent="0.2"/>
    <row r="10686" ht="12.75" customHeight="1" x14ac:dyDescent="0.2"/>
    <row r="10687" ht="12.75" customHeight="1" x14ac:dyDescent="0.2"/>
    <row r="10688" ht="12.75" customHeight="1" x14ac:dyDescent="0.2"/>
    <row r="10689" ht="12.75" customHeight="1" x14ac:dyDescent="0.2"/>
    <row r="10690" ht="12.75" customHeight="1" x14ac:dyDescent="0.2"/>
    <row r="10691" ht="12.75" customHeight="1" x14ac:dyDescent="0.2"/>
    <row r="10692" ht="12.75" customHeight="1" x14ac:dyDescent="0.2"/>
    <row r="10693" ht="12.75" customHeight="1" x14ac:dyDescent="0.2"/>
    <row r="10694" ht="12.75" customHeight="1" x14ac:dyDescent="0.2"/>
    <row r="10695" ht="12.75" customHeight="1" x14ac:dyDescent="0.2"/>
    <row r="10696" ht="12.75" customHeight="1" x14ac:dyDescent="0.2"/>
    <row r="10697" ht="12.75" customHeight="1" x14ac:dyDescent="0.2"/>
    <row r="10698" ht="12.75" customHeight="1" x14ac:dyDescent="0.2"/>
    <row r="10699" ht="12.75" customHeight="1" x14ac:dyDescent="0.2"/>
    <row r="10700" ht="12.75" customHeight="1" x14ac:dyDescent="0.2"/>
    <row r="10701" ht="12.75" customHeight="1" x14ac:dyDescent="0.2"/>
    <row r="10702" ht="12.75" customHeight="1" x14ac:dyDescent="0.2"/>
    <row r="10703" ht="12.75" customHeight="1" x14ac:dyDescent="0.2"/>
    <row r="10704" ht="12.75" customHeight="1" x14ac:dyDescent="0.2"/>
    <row r="10705" ht="12.75" customHeight="1" x14ac:dyDescent="0.2"/>
    <row r="10706" ht="12.75" customHeight="1" x14ac:dyDescent="0.2"/>
    <row r="10707" ht="12.75" customHeight="1" x14ac:dyDescent="0.2"/>
    <row r="10708" ht="12.75" customHeight="1" x14ac:dyDescent="0.2"/>
    <row r="10709" ht="12.75" customHeight="1" x14ac:dyDescent="0.2"/>
    <row r="10710" ht="12.75" customHeight="1" x14ac:dyDescent="0.2"/>
    <row r="10711" ht="12.75" customHeight="1" x14ac:dyDescent="0.2"/>
    <row r="10712" ht="12.75" customHeight="1" x14ac:dyDescent="0.2"/>
    <row r="10713" ht="12.75" customHeight="1" x14ac:dyDescent="0.2"/>
    <row r="10714" ht="12.75" customHeight="1" x14ac:dyDescent="0.2"/>
    <row r="10715" ht="12.75" customHeight="1" x14ac:dyDescent="0.2"/>
    <row r="10716" ht="12.75" customHeight="1" x14ac:dyDescent="0.2"/>
    <row r="10717" ht="12.75" customHeight="1" x14ac:dyDescent="0.2"/>
    <row r="10718" ht="12.75" customHeight="1" x14ac:dyDescent="0.2"/>
    <row r="10719" ht="12.75" customHeight="1" x14ac:dyDescent="0.2"/>
    <row r="10720" ht="12.75" customHeight="1" x14ac:dyDescent="0.2"/>
    <row r="10721" ht="12.75" customHeight="1" x14ac:dyDescent="0.2"/>
    <row r="10722" ht="12.75" customHeight="1" x14ac:dyDescent="0.2"/>
    <row r="10723" ht="12.75" customHeight="1" x14ac:dyDescent="0.2"/>
    <row r="10724" ht="12.75" customHeight="1" x14ac:dyDescent="0.2"/>
    <row r="10725" ht="12.75" customHeight="1" x14ac:dyDescent="0.2"/>
    <row r="10726" ht="12.75" customHeight="1" x14ac:dyDescent="0.2"/>
    <row r="10727" ht="12.75" customHeight="1" x14ac:dyDescent="0.2"/>
    <row r="10728" ht="12.75" customHeight="1" x14ac:dyDescent="0.2"/>
    <row r="10729" ht="12.75" customHeight="1" x14ac:dyDescent="0.2"/>
    <row r="10730" ht="12.75" customHeight="1" x14ac:dyDescent="0.2"/>
    <row r="10731" ht="12.75" customHeight="1" x14ac:dyDescent="0.2"/>
    <row r="10732" ht="12.75" customHeight="1" x14ac:dyDescent="0.2"/>
    <row r="10733" ht="12.75" customHeight="1" x14ac:dyDescent="0.2"/>
    <row r="10734" ht="12.75" customHeight="1" x14ac:dyDescent="0.2"/>
    <row r="10735" ht="12.75" customHeight="1" x14ac:dyDescent="0.2"/>
    <row r="10736" ht="12.75" customHeight="1" x14ac:dyDescent="0.2"/>
    <row r="10737" ht="12.75" customHeight="1" x14ac:dyDescent="0.2"/>
    <row r="10738" ht="12.75" customHeight="1" x14ac:dyDescent="0.2"/>
    <row r="10739" ht="12.75" customHeight="1" x14ac:dyDescent="0.2"/>
    <row r="10740" ht="12.75" customHeight="1" x14ac:dyDescent="0.2"/>
    <row r="10741" ht="12.75" customHeight="1" x14ac:dyDescent="0.2"/>
    <row r="10742" ht="12.75" customHeight="1" x14ac:dyDescent="0.2"/>
    <row r="10743" ht="12.75" customHeight="1" x14ac:dyDescent="0.2"/>
    <row r="10744" ht="12.75" customHeight="1" x14ac:dyDescent="0.2"/>
    <row r="10745" ht="12.75" customHeight="1" x14ac:dyDescent="0.2"/>
    <row r="10746" ht="12.75" customHeight="1" x14ac:dyDescent="0.2"/>
    <row r="10747" ht="12.75" customHeight="1" x14ac:dyDescent="0.2"/>
    <row r="10748" ht="12.75" customHeight="1" x14ac:dyDescent="0.2"/>
    <row r="10749" ht="12.75" customHeight="1" x14ac:dyDescent="0.2"/>
    <row r="10750" ht="12.75" customHeight="1" x14ac:dyDescent="0.2"/>
    <row r="10751" ht="12.75" customHeight="1" x14ac:dyDescent="0.2"/>
    <row r="10752" ht="12.75" customHeight="1" x14ac:dyDescent="0.2"/>
    <row r="10753" ht="12.75" customHeight="1" x14ac:dyDescent="0.2"/>
    <row r="10754" ht="12.75" customHeight="1" x14ac:dyDescent="0.2"/>
    <row r="10755" ht="12.75" customHeight="1" x14ac:dyDescent="0.2"/>
    <row r="10756" ht="12.75" customHeight="1" x14ac:dyDescent="0.2"/>
    <row r="10757" ht="12.75" customHeight="1" x14ac:dyDescent="0.2"/>
    <row r="10758" ht="12.75" customHeight="1" x14ac:dyDescent="0.2"/>
    <row r="10759" ht="12.75" customHeight="1" x14ac:dyDescent="0.2"/>
    <row r="10760" ht="12.75" customHeight="1" x14ac:dyDescent="0.2"/>
    <row r="10761" ht="12.75" customHeight="1" x14ac:dyDescent="0.2"/>
    <row r="10762" ht="12.75" customHeight="1" x14ac:dyDescent="0.2"/>
    <row r="10763" ht="12.75" customHeight="1" x14ac:dyDescent="0.2"/>
    <row r="10764" ht="12.75" customHeight="1" x14ac:dyDescent="0.2"/>
    <row r="10765" ht="12.75" customHeight="1" x14ac:dyDescent="0.2"/>
    <row r="10766" ht="12.75" customHeight="1" x14ac:dyDescent="0.2"/>
    <row r="10767" ht="12.75" customHeight="1" x14ac:dyDescent="0.2"/>
    <row r="10768" ht="12.75" customHeight="1" x14ac:dyDescent="0.2"/>
    <row r="10769" ht="12.75" customHeight="1" x14ac:dyDescent="0.2"/>
    <row r="10770" ht="12.75" customHeight="1" x14ac:dyDescent="0.2"/>
    <row r="10771" ht="12.75" customHeight="1" x14ac:dyDescent="0.2"/>
    <row r="10772" ht="12.75" customHeight="1" x14ac:dyDescent="0.2"/>
    <row r="10773" ht="12.75" customHeight="1" x14ac:dyDescent="0.2"/>
    <row r="10774" ht="12.75" customHeight="1" x14ac:dyDescent="0.2"/>
    <row r="10775" ht="12.75" customHeight="1" x14ac:dyDescent="0.2"/>
    <row r="10776" ht="12.75" customHeight="1" x14ac:dyDescent="0.2"/>
    <row r="10777" ht="12.75" customHeight="1" x14ac:dyDescent="0.2"/>
    <row r="10778" ht="12.75" customHeight="1" x14ac:dyDescent="0.2"/>
    <row r="10779" ht="12.75" customHeight="1" x14ac:dyDescent="0.2"/>
    <row r="10780" ht="12.75" customHeight="1" x14ac:dyDescent="0.2"/>
    <row r="10781" ht="12.75" customHeight="1" x14ac:dyDescent="0.2"/>
    <row r="10782" ht="12.75" customHeight="1" x14ac:dyDescent="0.2"/>
    <row r="10783" ht="12.75" customHeight="1" x14ac:dyDescent="0.2"/>
    <row r="10784" ht="12.75" customHeight="1" x14ac:dyDescent="0.2"/>
    <row r="10785" ht="12.75" customHeight="1" x14ac:dyDescent="0.2"/>
    <row r="10786" ht="12.75" customHeight="1" x14ac:dyDescent="0.2"/>
    <row r="10787" ht="12.75" customHeight="1" x14ac:dyDescent="0.2"/>
    <row r="10788" ht="12.75" customHeight="1" x14ac:dyDescent="0.2"/>
    <row r="10789" ht="12.75" customHeight="1" x14ac:dyDescent="0.2"/>
    <row r="10790" ht="12.75" customHeight="1" x14ac:dyDescent="0.2"/>
    <row r="10791" ht="12.75" customHeight="1" x14ac:dyDescent="0.2"/>
    <row r="10792" ht="12.75" customHeight="1" x14ac:dyDescent="0.2"/>
    <row r="10793" ht="12.75" customHeight="1" x14ac:dyDescent="0.2"/>
    <row r="10794" ht="12.75" customHeight="1" x14ac:dyDescent="0.2"/>
    <row r="10795" ht="12.75" customHeight="1" x14ac:dyDescent="0.2"/>
    <row r="10796" ht="12.75" customHeight="1" x14ac:dyDescent="0.2"/>
    <row r="10797" ht="12.75" customHeight="1" x14ac:dyDescent="0.2"/>
    <row r="10798" ht="12.75" customHeight="1" x14ac:dyDescent="0.2"/>
    <row r="10799" ht="12.75" customHeight="1" x14ac:dyDescent="0.2"/>
    <row r="10800" ht="12.75" customHeight="1" x14ac:dyDescent="0.2"/>
    <row r="10801" ht="12.75" customHeight="1" x14ac:dyDescent="0.2"/>
    <row r="10802" ht="12.75" customHeight="1" x14ac:dyDescent="0.2"/>
    <row r="10803" ht="12.75" customHeight="1" x14ac:dyDescent="0.2"/>
    <row r="10804" ht="12.75" customHeight="1" x14ac:dyDescent="0.2"/>
    <row r="10805" ht="12.75" customHeight="1" x14ac:dyDescent="0.2"/>
    <row r="10806" ht="12.75" customHeight="1" x14ac:dyDescent="0.2"/>
    <row r="10807" ht="12.75" customHeight="1" x14ac:dyDescent="0.2"/>
    <row r="10808" ht="12.75" customHeight="1" x14ac:dyDescent="0.2"/>
    <row r="10809" ht="12.75" customHeight="1" x14ac:dyDescent="0.2"/>
    <row r="10810" ht="12.75" customHeight="1" x14ac:dyDescent="0.2"/>
    <row r="10811" ht="12.75" customHeight="1" x14ac:dyDescent="0.2"/>
    <row r="10812" ht="12.75" customHeight="1" x14ac:dyDescent="0.2"/>
    <row r="10813" ht="12.75" customHeight="1" x14ac:dyDescent="0.2"/>
    <row r="10814" ht="12.75" customHeight="1" x14ac:dyDescent="0.2"/>
    <row r="10815" ht="12.75" customHeight="1" x14ac:dyDescent="0.2"/>
    <row r="10816" ht="12.75" customHeight="1" x14ac:dyDescent="0.2"/>
    <row r="10817" ht="12.75" customHeight="1" x14ac:dyDescent="0.2"/>
    <row r="10818" ht="12.75" customHeight="1" x14ac:dyDescent="0.2"/>
    <row r="10819" ht="12.75" customHeight="1" x14ac:dyDescent="0.2"/>
    <row r="10820" ht="12.75" customHeight="1" x14ac:dyDescent="0.2"/>
    <row r="10821" ht="12.75" customHeight="1" x14ac:dyDescent="0.2"/>
    <row r="10822" ht="12.75" customHeight="1" x14ac:dyDescent="0.2"/>
    <row r="10823" ht="12.75" customHeight="1" x14ac:dyDescent="0.2"/>
    <row r="10824" ht="12.75" customHeight="1" x14ac:dyDescent="0.2"/>
    <row r="10825" ht="12.75" customHeight="1" x14ac:dyDescent="0.2"/>
    <row r="10826" ht="12.75" customHeight="1" x14ac:dyDescent="0.2"/>
    <row r="10827" ht="12.75" customHeight="1" x14ac:dyDescent="0.2"/>
    <row r="10828" ht="12.75" customHeight="1" x14ac:dyDescent="0.2"/>
    <row r="10829" ht="12.75" customHeight="1" x14ac:dyDescent="0.2"/>
    <row r="10830" ht="12.75" customHeight="1" x14ac:dyDescent="0.2"/>
    <row r="10831" ht="12.75" customHeight="1" x14ac:dyDescent="0.2"/>
    <row r="10832" ht="12.75" customHeight="1" x14ac:dyDescent="0.2"/>
    <row r="10833" ht="12.75" customHeight="1" x14ac:dyDescent="0.2"/>
    <row r="10834" ht="12.75" customHeight="1" x14ac:dyDescent="0.2"/>
    <row r="10835" ht="12.75" customHeight="1" x14ac:dyDescent="0.2"/>
    <row r="10836" ht="12.75" customHeight="1" x14ac:dyDescent="0.2"/>
    <row r="10837" ht="12.75" customHeight="1" x14ac:dyDescent="0.2"/>
    <row r="10838" ht="12.75" customHeight="1" x14ac:dyDescent="0.2"/>
    <row r="10839" ht="12.75" customHeight="1" x14ac:dyDescent="0.2"/>
    <row r="10840" ht="12.75" customHeight="1" x14ac:dyDescent="0.2"/>
    <row r="10841" ht="12.75" customHeight="1" x14ac:dyDescent="0.2"/>
    <row r="10842" ht="12.75" customHeight="1" x14ac:dyDescent="0.2"/>
    <row r="10843" ht="12.75" customHeight="1" x14ac:dyDescent="0.2"/>
    <row r="10844" ht="12.75" customHeight="1" x14ac:dyDescent="0.2"/>
    <row r="10845" ht="12.75" customHeight="1" x14ac:dyDescent="0.2"/>
    <row r="10846" ht="12.75" customHeight="1" x14ac:dyDescent="0.2"/>
    <row r="10847" ht="12.75" customHeight="1" x14ac:dyDescent="0.2"/>
    <row r="10848" ht="12.75" customHeight="1" x14ac:dyDescent="0.2"/>
    <row r="10849" ht="12.75" customHeight="1" x14ac:dyDescent="0.2"/>
    <row r="10850" ht="12.75" customHeight="1" x14ac:dyDescent="0.2"/>
    <row r="10851" ht="12.75" customHeight="1" x14ac:dyDescent="0.2"/>
    <row r="10852" ht="12.75" customHeight="1" x14ac:dyDescent="0.2"/>
    <row r="10853" ht="12.75" customHeight="1" x14ac:dyDescent="0.2"/>
    <row r="10854" ht="12.75" customHeight="1" x14ac:dyDescent="0.2"/>
    <row r="10855" ht="12.75" customHeight="1" x14ac:dyDescent="0.2"/>
    <row r="10856" ht="12.75" customHeight="1" x14ac:dyDescent="0.2"/>
    <row r="10857" ht="12.75" customHeight="1" x14ac:dyDescent="0.2"/>
    <row r="10858" ht="12.75" customHeight="1" x14ac:dyDescent="0.2"/>
    <row r="10859" ht="12.75" customHeight="1" x14ac:dyDescent="0.2"/>
    <row r="10860" ht="12.75" customHeight="1" x14ac:dyDescent="0.2"/>
    <row r="10861" ht="12.75" customHeight="1" x14ac:dyDescent="0.2"/>
    <row r="10862" ht="12.75" customHeight="1" x14ac:dyDescent="0.2"/>
    <row r="10863" ht="12.75" customHeight="1" x14ac:dyDescent="0.2"/>
    <row r="10864" ht="12.75" customHeight="1" x14ac:dyDescent="0.2"/>
    <row r="10865" ht="12.75" customHeight="1" x14ac:dyDescent="0.2"/>
    <row r="10866" ht="12.75" customHeight="1" x14ac:dyDescent="0.2"/>
    <row r="10867" ht="12.75" customHeight="1" x14ac:dyDescent="0.2"/>
    <row r="10868" ht="12.75" customHeight="1" x14ac:dyDescent="0.2"/>
    <row r="10869" ht="12.75" customHeight="1" x14ac:dyDescent="0.2"/>
    <row r="10870" ht="12.75" customHeight="1" x14ac:dyDescent="0.2"/>
    <row r="10871" ht="12.75" customHeight="1" x14ac:dyDescent="0.2"/>
    <row r="10872" ht="12.75" customHeight="1" x14ac:dyDescent="0.2"/>
    <row r="10873" ht="12.75" customHeight="1" x14ac:dyDescent="0.2"/>
    <row r="10874" ht="12.75" customHeight="1" x14ac:dyDescent="0.2"/>
    <row r="10875" ht="12.75" customHeight="1" x14ac:dyDescent="0.2"/>
    <row r="10876" ht="12.75" customHeight="1" x14ac:dyDescent="0.2"/>
    <row r="10877" ht="12.75" customHeight="1" x14ac:dyDescent="0.2"/>
    <row r="10878" ht="12.75" customHeight="1" x14ac:dyDescent="0.2"/>
    <row r="10879" ht="12.75" customHeight="1" x14ac:dyDescent="0.2"/>
    <row r="10880" ht="12.75" customHeight="1" x14ac:dyDescent="0.2"/>
    <row r="10881" ht="12.75" customHeight="1" x14ac:dyDescent="0.2"/>
    <row r="10882" ht="12.75" customHeight="1" x14ac:dyDescent="0.2"/>
    <row r="10883" ht="12.75" customHeight="1" x14ac:dyDescent="0.2"/>
    <row r="10884" ht="12.75" customHeight="1" x14ac:dyDescent="0.2"/>
    <row r="10885" ht="12.75" customHeight="1" x14ac:dyDescent="0.2"/>
    <row r="10886" ht="12.75" customHeight="1" x14ac:dyDescent="0.2"/>
    <row r="10887" ht="12.75" customHeight="1" x14ac:dyDescent="0.2"/>
    <row r="10888" ht="12.75" customHeight="1" x14ac:dyDescent="0.2"/>
    <row r="10889" ht="12.75" customHeight="1" x14ac:dyDescent="0.2"/>
    <row r="10890" ht="12.75" customHeight="1" x14ac:dyDescent="0.2"/>
    <row r="10891" ht="12.75" customHeight="1" x14ac:dyDescent="0.2"/>
    <row r="10892" ht="12.75" customHeight="1" x14ac:dyDescent="0.2"/>
    <row r="10893" ht="12.75" customHeight="1" x14ac:dyDescent="0.2"/>
    <row r="10894" ht="12.75" customHeight="1" x14ac:dyDescent="0.2"/>
    <row r="10895" ht="12.75" customHeight="1" x14ac:dyDescent="0.2"/>
    <row r="10896" ht="12.75" customHeight="1" x14ac:dyDescent="0.2"/>
    <row r="10897" ht="12.75" customHeight="1" x14ac:dyDescent="0.2"/>
    <row r="10898" ht="12.75" customHeight="1" x14ac:dyDescent="0.2"/>
    <row r="10899" ht="12.75" customHeight="1" x14ac:dyDescent="0.2"/>
    <row r="10900" ht="12.75" customHeight="1" x14ac:dyDescent="0.2"/>
    <row r="10901" ht="12.75" customHeight="1" x14ac:dyDescent="0.2"/>
    <row r="10902" ht="12.75" customHeight="1" x14ac:dyDescent="0.2"/>
    <row r="10903" ht="12.75" customHeight="1" x14ac:dyDescent="0.2"/>
    <row r="10904" ht="12.75" customHeight="1" x14ac:dyDescent="0.2"/>
    <row r="10905" ht="12.75" customHeight="1" x14ac:dyDescent="0.2"/>
    <row r="10906" ht="12.75" customHeight="1" x14ac:dyDescent="0.2"/>
    <row r="10907" ht="12.75" customHeight="1" x14ac:dyDescent="0.2"/>
    <row r="10908" ht="12.75" customHeight="1" x14ac:dyDescent="0.2"/>
    <row r="10909" ht="12.75" customHeight="1" x14ac:dyDescent="0.2"/>
    <row r="10910" ht="12.75" customHeight="1" x14ac:dyDescent="0.2"/>
    <row r="10911" ht="12.75" customHeight="1" x14ac:dyDescent="0.2"/>
    <row r="10912" ht="12.75" customHeight="1" x14ac:dyDescent="0.2"/>
    <row r="10913" ht="12.75" customHeight="1" x14ac:dyDescent="0.2"/>
    <row r="10914" ht="12.75" customHeight="1" x14ac:dyDescent="0.2"/>
    <row r="10915" ht="12.75" customHeight="1" x14ac:dyDescent="0.2"/>
    <row r="10916" ht="12.75" customHeight="1" x14ac:dyDescent="0.2"/>
    <row r="10917" ht="12.75" customHeight="1" x14ac:dyDescent="0.2"/>
    <row r="10918" ht="12.75" customHeight="1" x14ac:dyDescent="0.2"/>
    <row r="10919" ht="12.75" customHeight="1" x14ac:dyDescent="0.2"/>
    <row r="10920" ht="12.75" customHeight="1" x14ac:dyDescent="0.2"/>
    <row r="10921" ht="12.75" customHeight="1" x14ac:dyDescent="0.2"/>
    <row r="10922" ht="12.75" customHeight="1" x14ac:dyDescent="0.2"/>
    <row r="10923" ht="12.75" customHeight="1" x14ac:dyDescent="0.2"/>
    <row r="10924" ht="12.75" customHeight="1" x14ac:dyDescent="0.2"/>
    <row r="10925" ht="12.75" customHeight="1" x14ac:dyDescent="0.2"/>
    <row r="10926" ht="12.75" customHeight="1" x14ac:dyDescent="0.2"/>
    <row r="10927" ht="12.75" customHeight="1" x14ac:dyDescent="0.2"/>
    <row r="10928" ht="12.75" customHeight="1" x14ac:dyDescent="0.2"/>
    <row r="10929" ht="12.75" customHeight="1" x14ac:dyDescent="0.2"/>
    <row r="10930" ht="12.75" customHeight="1" x14ac:dyDescent="0.2"/>
    <row r="10931" ht="12.75" customHeight="1" x14ac:dyDescent="0.2"/>
    <row r="10932" ht="12.75" customHeight="1" x14ac:dyDescent="0.2"/>
    <row r="10933" ht="12.75" customHeight="1" x14ac:dyDescent="0.2"/>
    <row r="10934" ht="12.75" customHeight="1" x14ac:dyDescent="0.2"/>
    <row r="10935" ht="12.75" customHeight="1" x14ac:dyDescent="0.2"/>
    <row r="10936" ht="12.75" customHeight="1" x14ac:dyDescent="0.2"/>
    <row r="10937" ht="12.75" customHeight="1" x14ac:dyDescent="0.2"/>
    <row r="10938" ht="12.75" customHeight="1" x14ac:dyDescent="0.2"/>
    <row r="10939" ht="12.75" customHeight="1" x14ac:dyDescent="0.2"/>
    <row r="10940" ht="12.75" customHeight="1" x14ac:dyDescent="0.2"/>
    <row r="10941" ht="12.75" customHeight="1" x14ac:dyDescent="0.2"/>
    <row r="10942" ht="12.75" customHeight="1" x14ac:dyDescent="0.2"/>
    <row r="10943" ht="12.75" customHeight="1" x14ac:dyDescent="0.2"/>
    <row r="10944" ht="12.75" customHeight="1" x14ac:dyDescent="0.2"/>
    <row r="10945" ht="12.75" customHeight="1" x14ac:dyDescent="0.2"/>
    <row r="10946" ht="12.75" customHeight="1" x14ac:dyDescent="0.2"/>
    <row r="10947" ht="12.75" customHeight="1" x14ac:dyDescent="0.2"/>
    <row r="10948" ht="12.75" customHeight="1" x14ac:dyDescent="0.2"/>
    <row r="10949" ht="12.75" customHeight="1" x14ac:dyDescent="0.2"/>
    <row r="10950" ht="12.75" customHeight="1" x14ac:dyDescent="0.2"/>
    <row r="10951" ht="12.75" customHeight="1" x14ac:dyDescent="0.2"/>
    <row r="10952" ht="12.75" customHeight="1" x14ac:dyDescent="0.2"/>
    <row r="10953" ht="12.75" customHeight="1" x14ac:dyDescent="0.2"/>
    <row r="10954" ht="12.75" customHeight="1" x14ac:dyDescent="0.2"/>
    <row r="10955" ht="12.75" customHeight="1" x14ac:dyDescent="0.2"/>
    <row r="10956" ht="12.75" customHeight="1" x14ac:dyDescent="0.2"/>
    <row r="10957" ht="12.75" customHeight="1" x14ac:dyDescent="0.2"/>
    <row r="10958" ht="12.75" customHeight="1" x14ac:dyDescent="0.2"/>
    <row r="10959" ht="12.75" customHeight="1" x14ac:dyDescent="0.2"/>
    <row r="10960" ht="12.75" customHeight="1" x14ac:dyDescent="0.2"/>
    <row r="10961" ht="12.75" customHeight="1" x14ac:dyDescent="0.2"/>
    <row r="10962" ht="12.75" customHeight="1" x14ac:dyDescent="0.2"/>
    <row r="10963" ht="12.75" customHeight="1" x14ac:dyDescent="0.2"/>
    <row r="10964" ht="12.75" customHeight="1" x14ac:dyDescent="0.2"/>
    <row r="10965" ht="12.75" customHeight="1" x14ac:dyDescent="0.2"/>
    <row r="10966" ht="12.75" customHeight="1" x14ac:dyDescent="0.2"/>
    <row r="10967" ht="12.75" customHeight="1" x14ac:dyDescent="0.2"/>
    <row r="10968" ht="12.75" customHeight="1" x14ac:dyDescent="0.2"/>
    <row r="10969" ht="12.75" customHeight="1" x14ac:dyDescent="0.2"/>
    <row r="10970" ht="12.75" customHeight="1" x14ac:dyDescent="0.2"/>
    <row r="10971" ht="12.75" customHeight="1" x14ac:dyDescent="0.2"/>
    <row r="10972" ht="12.75" customHeight="1" x14ac:dyDescent="0.2"/>
    <row r="10973" ht="12.75" customHeight="1" x14ac:dyDescent="0.2"/>
    <row r="10974" ht="12.75" customHeight="1" x14ac:dyDescent="0.2"/>
    <row r="10975" ht="12.75" customHeight="1" x14ac:dyDescent="0.2"/>
    <row r="10976" ht="12.75" customHeight="1" x14ac:dyDescent="0.2"/>
    <row r="10977" ht="12.75" customHeight="1" x14ac:dyDescent="0.2"/>
    <row r="10978" ht="12.75" customHeight="1" x14ac:dyDescent="0.2"/>
    <row r="10979" ht="12.75" customHeight="1" x14ac:dyDescent="0.2"/>
    <row r="10980" ht="12.75" customHeight="1" x14ac:dyDescent="0.2"/>
    <row r="10981" ht="12.75" customHeight="1" x14ac:dyDescent="0.2"/>
    <row r="10982" ht="12.75" customHeight="1" x14ac:dyDescent="0.2"/>
    <row r="10983" ht="12.75" customHeight="1" x14ac:dyDescent="0.2"/>
    <row r="10984" ht="12.75" customHeight="1" x14ac:dyDescent="0.2"/>
    <row r="10985" ht="12.75" customHeight="1" x14ac:dyDescent="0.2"/>
    <row r="10986" ht="12.75" customHeight="1" x14ac:dyDescent="0.2"/>
    <row r="10987" ht="12.75" customHeight="1" x14ac:dyDescent="0.2"/>
    <row r="10988" ht="12.75" customHeight="1" x14ac:dyDescent="0.2"/>
    <row r="10989" ht="12.75" customHeight="1" x14ac:dyDescent="0.2"/>
    <row r="10990" ht="12.75" customHeight="1" x14ac:dyDescent="0.2"/>
    <row r="10991" ht="12.75" customHeight="1" x14ac:dyDescent="0.2"/>
    <row r="10992" ht="12.75" customHeight="1" x14ac:dyDescent="0.2"/>
    <row r="10993" ht="12.75" customHeight="1" x14ac:dyDescent="0.2"/>
    <row r="10994" ht="12.75" customHeight="1" x14ac:dyDescent="0.2"/>
    <row r="10995" ht="12.75" customHeight="1" x14ac:dyDescent="0.2"/>
    <row r="10996" ht="12.75" customHeight="1" x14ac:dyDescent="0.2"/>
    <row r="10997" ht="12.75" customHeight="1" x14ac:dyDescent="0.2"/>
    <row r="10998" ht="12.75" customHeight="1" x14ac:dyDescent="0.2"/>
    <row r="10999" ht="12.75" customHeight="1" x14ac:dyDescent="0.2"/>
    <row r="11000" ht="12.75" customHeight="1" x14ac:dyDescent="0.2"/>
    <row r="11001" ht="12.75" customHeight="1" x14ac:dyDescent="0.2"/>
    <row r="11002" ht="12.75" customHeight="1" x14ac:dyDescent="0.2"/>
    <row r="11003" ht="12.75" customHeight="1" x14ac:dyDescent="0.2"/>
    <row r="11004" ht="12.75" customHeight="1" x14ac:dyDescent="0.2"/>
    <row r="11005" ht="12.75" customHeight="1" x14ac:dyDescent="0.2"/>
    <row r="11006" ht="12.75" customHeight="1" x14ac:dyDescent="0.2"/>
    <row r="11007" ht="12.75" customHeight="1" x14ac:dyDescent="0.2"/>
    <row r="11008" ht="12.75" customHeight="1" x14ac:dyDescent="0.2"/>
    <row r="11009" ht="12.75" customHeight="1" x14ac:dyDescent="0.2"/>
    <row r="11010" ht="12.75" customHeight="1" x14ac:dyDescent="0.2"/>
    <row r="11011" ht="12.75" customHeight="1" x14ac:dyDescent="0.2"/>
    <row r="11012" ht="12.75" customHeight="1" x14ac:dyDescent="0.2"/>
    <row r="11013" ht="12.75" customHeight="1" x14ac:dyDescent="0.2"/>
    <row r="11014" ht="12.75" customHeight="1" x14ac:dyDescent="0.2"/>
    <row r="11015" ht="12.75" customHeight="1" x14ac:dyDescent="0.2"/>
    <row r="11016" ht="12.75" customHeight="1" x14ac:dyDescent="0.2"/>
    <row r="11017" ht="12.75" customHeight="1" x14ac:dyDescent="0.2"/>
    <row r="11018" ht="12.75" customHeight="1" x14ac:dyDescent="0.2"/>
    <row r="11019" ht="12.75" customHeight="1" x14ac:dyDescent="0.2"/>
    <row r="11020" ht="12.75" customHeight="1" x14ac:dyDescent="0.2"/>
    <row r="11021" ht="12.75" customHeight="1" x14ac:dyDescent="0.2"/>
    <row r="11022" ht="12.75" customHeight="1" x14ac:dyDescent="0.2"/>
    <row r="11023" ht="12.75" customHeight="1" x14ac:dyDescent="0.2"/>
    <row r="11024" ht="12.75" customHeight="1" x14ac:dyDescent="0.2"/>
    <row r="11025" ht="12.75" customHeight="1" x14ac:dyDescent="0.2"/>
    <row r="11026" ht="12.75" customHeight="1" x14ac:dyDescent="0.2"/>
    <row r="11027" ht="12.75" customHeight="1" x14ac:dyDescent="0.2"/>
    <row r="11028" ht="12.75" customHeight="1" x14ac:dyDescent="0.2"/>
    <row r="11029" ht="12.75" customHeight="1" x14ac:dyDescent="0.2"/>
    <row r="11030" ht="12.75" customHeight="1" x14ac:dyDescent="0.2"/>
    <row r="11031" ht="12.75" customHeight="1" x14ac:dyDescent="0.2"/>
    <row r="11032" ht="12.75" customHeight="1" x14ac:dyDescent="0.2"/>
    <row r="11033" ht="12.75" customHeight="1" x14ac:dyDescent="0.2"/>
    <row r="11034" ht="12.75" customHeight="1" x14ac:dyDescent="0.2"/>
    <row r="11035" ht="12.75" customHeight="1" x14ac:dyDescent="0.2"/>
    <row r="11036" ht="12.75" customHeight="1" x14ac:dyDescent="0.2"/>
    <row r="11037" ht="12.75" customHeight="1" x14ac:dyDescent="0.2"/>
    <row r="11038" ht="12.75" customHeight="1" x14ac:dyDescent="0.2"/>
    <row r="11039" ht="12.75" customHeight="1" x14ac:dyDescent="0.2"/>
    <row r="11040" ht="12.75" customHeight="1" x14ac:dyDescent="0.2"/>
    <row r="11041" ht="12.75" customHeight="1" x14ac:dyDescent="0.2"/>
    <row r="11042" ht="12.75" customHeight="1" x14ac:dyDescent="0.2"/>
    <row r="11043" ht="12.75" customHeight="1" x14ac:dyDescent="0.2"/>
    <row r="11044" ht="12.75" customHeight="1" x14ac:dyDescent="0.2"/>
    <row r="11045" ht="12.75" customHeight="1" x14ac:dyDescent="0.2"/>
    <row r="11046" ht="12.75" customHeight="1" x14ac:dyDescent="0.2"/>
    <row r="11047" ht="12.75" customHeight="1" x14ac:dyDescent="0.2"/>
    <row r="11048" ht="12.75" customHeight="1" x14ac:dyDescent="0.2"/>
    <row r="11049" ht="12.75" customHeight="1" x14ac:dyDescent="0.2"/>
    <row r="11050" ht="12.75" customHeight="1" x14ac:dyDescent="0.2"/>
    <row r="11051" ht="12.75" customHeight="1" x14ac:dyDescent="0.2"/>
    <row r="11052" ht="12.75" customHeight="1" x14ac:dyDescent="0.2"/>
    <row r="11053" ht="12.75" customHeight="1" x14ac:dyDescent="0.2"/>
    <row r="11054" ht="12.75" customHeight="1" x14ac:dyDescent="0.2"/>
    <row r="11055" ht="12.75" customHeight="1" x14ac:dyDescent="0.2"/>
    <row r="11056" ht="12.75" customHeight="1" x14ac:dyDescent="0.2"/>
    <row r="11057" ht="12.75" customHeight="1" x14ac:dyDescent="0.2"/>
    <row r="11058" ht="12.75" customHeight="1" x14ac:dyDescent="0.2"/>
    <row r="11059" ht="12.75" customHeight="1" x14ac:dyDescent="0.2"/>
    <row r="11060" ht="12.75" customHeight="1" x14ac:dyDescent="0.2"/>
    <row r="11061" ht="12.75" customHeight="1" x14ac:dyDescent="0.2"/>
    <row r="11062" ht="12.75" customHeight="1" x14ac:dyDescent="0.2"/>
    <row r="11063" ht="12.75" customHeight="1" x14ac:dyDescent="0.2"/>
    <row r="11064" ht="12.75" customHeight="1" x14ac:dyDescent="0.2"/>
    <row r="11065" ht="12.75" customHeight="1" x14ac:dyDescent="0.2"/>
    <row r="11066" ht="12.75" customHeight="1" x14ac:dyDescent="0.2"/>
    <row r="11067" ht="12.75" customHeight="1" x14ac:dyDescent="0.2"/>
    <row r="11068" ht="12.75" customHeight="1" x14ac:dyDescent="0.2"/>
    <row r="11069" ht="12.75" customHeight="1" x14ac:dyDescent="0.2"/>
    <row r="11070" ht="12.75" customHeight="1" x14ac:dyDescent="0.2"/>
    <row r="11071" ht="12.75" customHeight="1" x14ac:dyDescent="0.2"/>
    <row r="11072" ht="12.75" customHeight="1" x14ac:dyDescent="0.2"/>
    <row r="11073" ht="12.75" customHeight="1" x14ac:dyDescent="0.2"/>
    <row r="11074" ht="12.75" customHeight="1" x14ac:dyDescent="0.2"/>
    <row r="11075" ht="12.75" customHeight="1" x14ac:dyDescent="0.2"/>
    <row r="11076" ht="12.75" customHeight="1" x14ac:dyDescent="0.2"/>
    <row r="11077" ht="12.75" customHeight="1" x14ac:dyDescent="0.2"/>
    <row r="11078" ht="12.75" customHeight="1" x14ac:dyDescent="0.2"/>
    <row r="11079" ht="12.75" customHeight="1" x14ac:dyDescent="0.2"/>
    <row r="11080" ht="12.75" customHeight="1" x14ac:dyDescent="0.2"/>
    <row r="11081" ht="12.75" customHeight="1" x14ac:dyDescent="0.2"/>
    <row r="11082" ht="12.75" customHeight="1" x14ac:dyDescent="0.2"/>
    <row r="11083" ht="12.75" customHeight="1" x14ac:dyDescent="0.2"/>
    <row r="11084" ht="12.75" customHeight="1" x14ac:dyDescent="0.2"/>
    <row r="11085" ht="12.75" customHeight="1" x14ac:dyDescent="0.2"/>
    <row r="11086" ht="12.75" customHeight="1" x14ac:dyDescent="0.2"/>
    <row r="11087" ht="12.75" customHeight="1" x14ac:dyDescent="0.2"/>
    <row r="11088" ht="12.75" customHeight="1" x14ac:dyDescent="0.2"/>
    <row r="11089" ht="12.75" customHeight="1" x14ac:dyDescent="0.2"/>
    <row r="11090" ht="12.75" customHeight="1" x14ac:dyDescent="0.2"/>
    <row r="11091" ht="12.75" customHeight="1" x14ac:dyDescent="0.2"/>
    <row r="11092" ht="12.75" customHeight="1" x14ac:dyDescent="0.2"/>
    <row r="11093" ht="12.75" customHeight="1" x14ac:dyDescent="0.2"/>
    <row r="11094" ht="12.75" customHeight="1" x14ac:dyDescent="0.2"/>
    <row r="11095" ht="12.75" customHeight="1" x14ac:dyDescent="0.2"/>
    <row r="11096" ht="12.75" customHeight="1" x14ac:dyDescent="0.2"/>
    <row r="11097" ht="12.75" customHeight="1" x14ac:dyDescent="0.2"/>
    <row r="11098" ht="12.75" customHeight="1" x14ac:dyDescent="0.2"/>
    <row r="11099" ht="12.75" customHeight="1" x14ac:dyDescent="0.2"/>
    <row r="11100" ht="12.75" customHeight="1" x14ac:dyDescent="0.2"/>
    <row r="11101" ht="12.75" customHeight="1" x14ac:dyDescent="0.2"/>
    <row r="11102" ht="12.75" customHeight="1" x14ac:dyDescent="0.2"/>
    <row r="11103" ht="12.75" customHeight="1" x14ac:dyDescent="0.2"/>
    <row r="11104" ht="12.75" customHeight="1" x14ac:dyDescent="0.2"/>
    <row r="11105" ht="12.75" customHeight="1" x14ac:dyDescent="0.2"/>
    <row r="11106" ht="12.75" customHeight="1" x14ac:dyDescent="0.2"/>
    <row r="11107" ht="12.75" customHeight="1" x14ac:dyDescent="0.2"/>
    <row r="11108" ht="12.75" customHeight="1" x14ac:dyDescent="0.2"/>
    <row r="11109" ht="12.75" customHeight="1" x14ac:dyDescent="0.2"/>
    <row r="11110" ht="12.75" customHeight="1" x14ac:dyDescent="0.2"/>
    <row r="11111" ht="12.75" customHeight="1" x14ac:dyDescent="0.2"/>
    <row r="11112" ht="12.75" customHeight="1" x14ac:dyDescent="0.2"/>
    <row r="11113" ht="12.75" customHeight="1" x14ac:dyDescent="0.2"/>
    <row r="11114" ht="12.75" customHeight="1" x14ac:dyDescent="0.2"/>
    <row r="11115" ht="12.75" customHeight="1" x14ac:dyDescent="0.2"/>
    <row r="11116" ht="12.75" customHeight="1" x14ac:dyDescent="0.2"/>
    <row r="11117" ht="12.75" customHeight="1" x14ac:dyDescent="0.2"/>
    <row r="11118" ht="12.75" customHeight="1" x14ac:dyDescent="0.2"/>
    <row r="11119" ht="12.75" customHeight="1" x14ac:dyDescent="0.2"/>
    <row r="11120" ht="12.75" customHeight="1" x14ac:dyDescent="0.2"/>
    <row r="11121" ht="12.75" customHeight="1" x14ac:dyDescent="0.2"/>
    <row r="11122" ht="12.75" customHeight="1" x14ac:dyDescent="0.2"/>
    <row r="11123" ht="12.75" customHeight="1" x14ac:dyDescent="0.2"/>
    <row r="11124" ht="12.75" customHeight="1" x14ac:dyDescent="0.2"/>
    <row r="11125" ht="12.75" customHeight="1" x14ac:dyDescent="0.2"/>
    <row r="11126" ht="12.75" customHeight="1" x14ac:dyDescent="0.2"/>
    <row r="11127" ht="12.75" customHeight="1" x14ac:dyDescent="0.2"/>
    <row r="11128" ht="12.75" customHeight="1" x14ac:dyDescent="0.2"/>
    <row r="11129" ht="12.75" customHeight="1" x14ac:dyDescent="0.2"/>
    <row r="11130" ht="12.75" customHeight="1" x14ac:dyDescent="0.2"/>
    <row r="11131" ht="12.75" customHeight="1" x14ac:dyDescent="0.2"/>
    <row r="11132" ht="12.75" customHeight="1" x14ac:dyDescent="0.2"/>
    <row r="11133" ht="12.75" customHeight="1" x14ac:dyDescent="0.2"/>
    <row r="11134" ht="12.75" customHeight="1" x14ac:dyDescent="0.2"/>
    <row r="11135" ht="12.75" customHeight="1" x14ac:dyDescent="0.2"/>
    <row r="11136" ht="12.75" customHeight="1" x14ac:dyDescent="0.2"/>
    <row r="11137" ht="12.75" customHeight="1" x14ac:dyDescent="0.2"/>
    <row r="11138" ht="12.75" customHeight="1" x14ac:dyDescent="0.2"/>
    <row r="11139" ht="12.75" customHeight="1" x14ac:dyDescent="0.2"/>
    <row r="11140" ht="12.75" customHeight="1" x14ac:dyDescent="0.2"/>
    <row r="11141" ht="12.75" customHeight="1" x14ac:dyDescent="0.2"/>
    <row r="11142" ht="12.75" customHeight="1" x14ac:dyDescent="0.2"/>
    <row r="11143" ht="12.75" customHeight="1" x14ac:dyDescent="0.2"/>
    <row r="11144" ht="12.75" customHeight="1" x14ac:dyDescent="0.2"/>
    <row r="11145" ht="12.75" customHeight="1" x14ac:dyDescent="0.2"/>
    <row r="11146" ht="12.75" customHeight="1" x14ac:dyDescent="0.2"/>
    <row r="11147" ht="12.75" customHeight="1" x14ac:dyDescent="0.2"/>
    <row r="11148" ht="12.75" customHeight="1" x14ac:dyDescent="0.2"/>
    <row r="11149" ht="12.75" customHeight="1" x14ac:dyDescent="0.2"/>
    <row r="11150" ht="12.75" customHeight="1" x14ac:dyDescent="0.2"/>
    <row r="11151" ht="12.75" customHeight="1" x14ac:dyDescent="0.2"/>
    <row r="11152" ht="12.75" customHeight="1" x14ac:dyDescent="0.2"/>
    <row r="11153" ht="12.75" customHeight="1" x14ac:dyDescent="0.2"/>
    <row r="11154" ht="12.75" customHeight="1" x14ac:dyDescent="0.2"/>
    <row r="11155" ht="12.75" customHeight="1" x14ac:dyDescent="0.2"/>
    <row r="11156" ht="12.75" customHeight="1" x14ac:dyDescent="0.2"/>
    <row r="11157" ht="12.75" customHeight="1" x14ac:dyDescent="0.2"/>
    <row r="11158" ht="12.75" customHeight="1" x14ac:dyDescent="0.2"/>
    <row r="11159" ht="12.75" customHeight="1" x14ac:dyDescent="0.2"/>
    <row r="11160" ht="12.75" customHeight="1" x14ac:dyDescent="0.2"/>
    <row r="11161" ht="12.75" customHeight="1" x14ac:dyDescent="0.2"/>
    <row r="11162" ht="12.75" customHeight="1" x14ac:dyDescent="0.2"/>
    <row r="11163" ht="12.75" customHeight="1" x14ac:dyDescent="0.2"/>
    <row r="11164" ht="12.75" customHeight="1" x14ac:dyDescent="0.2"/>
    <row r="11165" ht="12.75" customHeight="1" x14ac:dyDescent="0.2"/>
    <row r="11166" ht="12.75" customHeight="1" x14ac:dyDescent="0.2"/>
    <row r="11167" ht="12.75" customHeight="1" x14ac:dyDescent="0.2"/>
    <row r="11168" ht="12.75" customHeight="1" x14ac:dyDescent="0.2"/>
    <row r="11169" ht="12.75" customHeight="1" x14ac:dyDescent="0.2"/>
    <row r="11170" ht="12.75" customHeight="1" x14ac:dyDescent="0.2"/>
    <row r="11171" ht="12.75" customHeight="1" x14ac:dyDescent="0.2"/>
    <row r="11172" ht="12.75" customHeight="1" x14ac:dyDescent="0.2"/>
    <row r="11173" ht="12.75" customHeight="1" x14ac:dyDescent="0.2"/>
    <row r="11174" ht="12.75" customHeight="1" x14ac:dyDescent="0.2"/>
    <row r="11175" ht="12.75" customHeight="1" x14ac:dyDescent="0.2"/>
    <row r="11176" ht="12.75" customHeight="1" x14ac:dyDescent="0.2"/>
    <row r="11177" ht="12.75" customHeight="1" x14ac:dyDescent="0.2"/>
    <row r="11178" ht="12.75" customHeight="1" x14ac:dyDescent="0.2"/>
    <row r="11179" ht="12.75" customHeight="1" x14ac:dyDescent="0.2"/>
    <row r="11180" ht="12.75" customHeight="1" x14ac:dyDescent="0.2"/>
    <row r="11181" ht="12.75" customHeight="1" x14ac:dyDescent="0.2"/>
    <row r="11182" ht="12.75" customHeight="1" x14ac:dyDescent="0.2"/>
    <row r="11183" ht="12.75" customHeight="1" x14ac:dyDescent="0.2"/>
    <row r="11184" ht="12.75" customHeight="1" x14ac:dyDescent="0.2"/>
    <row r="11185" ht="12.75" customHeight="1" x14ac:dyDescent="0.2"/>
    <row r="11186" ht="12.75" customHeight="1" x14ac:dyDescent="0.2"/>
    <row r="11187" ht="12.75" customHeight="1" x14ac:dyDescent="0.2"/>
    <row r="11188" ht="12.75" customHeight="1" x14ac:dyDescent="0.2"/>
    <row r="11189" ht="12.75" customHeight="1" x14ac:dyDescent="0.2"/>
    <row r="11190" ht="12.75" customHeight="1" x14ac:dyDescent="0.2"/>
    <row r="11191" ht="12.75" customHeight="1" x14ac:dyDescent="0.2"/>
    <row r="11192" ht="12.75" customHeight="1" x14ac:dyDescent="0.2"/>
    <row r="11193" ht="12.75" customHeight="1" x14ac:dyDescent="0.2"/>
    <row r="11194" ht="12.75" customHeight="1" x14ac:dyDescent="0.2"/>
    <row r="11195" ht="12.75" customHeight="1" x14ac:dyDescent="0.2"/>
    <row r="11196" ht="12.75" customHeight="1" x14ac:dyDescent="0.2"/>
    <row r="11197" ht="12.75" customHeight="1" x14ac:dyDescent="0.2"/>
    <row r="11198" ht="12.75" customHeight="1" x14ac:dyDescent="0.2"/>
    <row r="11199" ht="12.75" customHeight="1" x14ac:dyDescent="0.2"/>
    <row r="11200" ht="12.75" customHeight="1" x14ac:dyDescent="0.2"/>
    <row r="11201" ht="12.75" customHeight="1" x14ac:dyDescent="0.2"/>
    <row r="11202" ht="12.75" customHeight="1" x14ac:dyDescent="0.2"/>
    <row r="11203" ht="12.75" customHeight="1" x14ac:dyDescent="0.2"/>
    <row r="11204" ht="12.75" customHeight="1" x14ac:dyDescent="0.2"/>
    <row r="11205" ht="12.75" customHeight="1" x14ac:dyDescent="0.2"/>
    <row r="11206" ht="12.75" customHeight="1" x14ac:dyDescent="0.2"/>
    <row r="11207" ht="12.75" customHeight="1" x14ac:dyDescent="0.2"/>
    <row r="11208" ht="12.75" customHeight="1" x14ac:dyDescent="0.2"/>
    <row r="11209" ht="12.75" customHeight="1" x14ac:dyDescent="0.2"/>
    <row r="11210" ht="12.75" customHeight="1" x14ac:dyDescent="0.2"/>
    <row r="11211" ht="12.75" customHeight="1" x14ac:dyDescent="0.2"/>
    <row r="11212" ht="12.75" customHeight="1" x14ac:dyDescent="0.2"/>
    <row r="11213" ht="12.75" customHeight="1" x14ac:dyDescent="0.2"/>
    <row r="11214" ht="12.75" customHeight="1" x14ac:dyDescent="0.2"/>
    <row r="11215" ht="12.75" customHeight="1" x14ac:dyDescent="0.2"/>
    <row r="11216" ht="12.75" customHeight="1" x14ac:dyDescent="0.2"/>
    <row r="11217" ht="12.75" customHeight="1" x14ac:dyDescent="0.2"/>
    <row r="11218" ht="12.75" customHeight="1" x14ac:dyDescent="0.2"/>
    <row r="11219" ht="12.75" customHeight="1" x14ac:dyDescent="0.2"/>
    <row r="11220" ht="12.75" customHeight="1" x14ac:dyDescent="0.2"/>
    <row r="11221" ht="12.75" customHeight="1" x14ac:dyDescent="0.2"/>
    <row r="11222" ht="12.75" customHeight="1" x14ac:dyDescent="0.2"/>
    <row r="11223" ht="12.75" customHeight="1" x14ac:dyDescent="0.2"/>
    <row r="11224" ht="12.75" customHeight="1" x14ac:dyDescent="0.2"/>
    <row r="11225" ht="12.75" customHeight="1" x14ac:dyDescent="0.2"/>
    <row r="11226" ht="12.75" customHeight="1" x14ac:dyDescent="0.2"/>
    <row r="11227" ht="12.75" customHeight="1" x14ac:dyDescent="0.2"/>
    <row r="11228" ht="12.75" customHeight="1" x14ac:dyDescent="0.2"/>
    <row r="11229" ht="12.75" customHeight="1" x14ac:dyDescent="0.2"/>
    <row r="11230" ht="12.75" customHeight="1" x14ac:dyDescent="0.2"/>
    <row r="11231" ht="12.75" customHeight="1" x14ac:dyDescent="0.2"/>
    <row r="11232" ht="12.75" customHeight="1" x14ac:dyDescent="0.2"/>
    <row r="11233" ht="12.75" customHeight="1" x14ac:dyDescent="0.2"/>
    <row r="11234" ht="12.75" customHeight="1" x14ac:dyDescent="0.2"/>
    <row r="11235" ht="12.75" customHeight="1" x14ac:dyDescent="0.2"/>
    <row r="11236" ht="12.75" customHeight="1" x14ac:dyDescent="0.2"/>
    <row r="11237" ht="12.75" customHeight="1" x14ac:dyDescent="0.2"/>
    <row r="11238" ht="12.75" customHeight="1" x14ac:dyDescent="0.2"/>
    <row r="11239" ht="12.75" customHeight="1" x14ac:dyDescent="0.2"/>
    <row r="11240" ht="12.75" customHeight="1" x14ac:dyDescent="0.2"/>
    <row r="11241" ht="12.75" customHeight="1" x14ac:dyDescent="0.2"/>
    <row r="11242" ht="12.75" customHeight="1" x14ac:dyDescent="0.2"/>
    <row r="11243" ht="12.75" customHeight="1" x14ac:dyDescent="0.2"/>
    <row r="11244" ht="12.75" customHeight="1" x14ac:dyDescent="0.2"/>
    <row r="11245" ht="12.75" customHeight="1" x14ac:dyDescent="0.2"/>
    <row r="11246" ht="12.75" customHeight="1" x14ac:dyDescent="0.2"/>
    <row r="11247" ht="12.75" customHeight="1" x14ac:dyDescent="0.2"/>
    <row r="11248" ht="12.75" customHeight="1" x14ac:dyDescent="0.2"/>
    <row r="11249" ht="12.75" customHeight="1" x14ac:dyDescent="0.2"/>
    <row r="11250" ht="12.75" customHeight="1" x14ac:dyDescent="0.2"/>
    <row r="11251" ht="12.75" customHeight="1" x14ac:dyDescent="0.2"/>
    <row r="11252" ht="12.75" customHeight="1" x14ac:dyDescent="0.2"/>
    <row r="11253" ht="12.75" customHeight="1" x14ac:dyDescent="0.2"/>
    <row r="11254" ht="12.75" customHeight="1" x14ac:dyDescent="0.2"/>
    <row r="11255" ht="12.75" customHeight="1" x14ac:dyDescent="0.2"/>
    <row r="11256" ht="12.75" customHeight="1" x14ac:dyDescent="0.2"/>
    <row r="11257" ht="12.75" customHeight="1" x14ac:dyDescent="0.2"/>
    <row r="11258" ht="12.75" customHeight="1" x14ac:dyDescent="0.2"/>
    <row r="11259" ht="12.75" customHeight="1" x14ac:dyDescent="0.2"/>
    <row r="11260" ht="12.75" customHeight="1" x14ac:dyDescent="0.2"/>
    <row r="11261" ht="12.75" customHeight="1" x14ac:dyDescent="0.2"/>
    <row r="11262" ht="12.75" customHeight="1" x14ac:dyDescent="0.2"/>
    <row r="11263" ht="12.75" customHeight="1" x14ac:dyDescent="0.2"/>
    <row r="11264" ht="12.75" customHeight="1" x14ac:dyDescent="0.2"/>
    <row r="11265" ht="12.75" customHeight="1" x14ac:dyDescent="0.2"/>
    <row r="11266" ht="12.75" customHeight="1" x14ac:dyDescent="0.2"/>
    <row r="11267" ht="12.75" customHeight="1" x14ac:dyDescent="0.2"/>
    <row r="11268" ht="12.75" customHeight="1" x14ac:dyDescent="0.2"/>
    <row r="11269" ht="12.75" customHeight="1" x14ac:dyDescent="0.2"/>
    <row r="11270" ht="12.75" customHeight="1" x14ac:dyDescent="0.2"/>
    <row r="11271" ht="12.75" customHeight="1" x14ac:dyDescent="0.2"/>
    <row r="11272" ht="12.75" customHeight="1" x14ac:dyDescent="0.2"/>
    <row r="11273" ht="12.75" customHeight="1" x14ac:dyDescent="0.2"/>
    <row r="11274" ht="12.75" customHeight="1" x14ac:dyDescent="0.2"/>
    <row r="11275" ht="12.75" customHeight="1" x14ac:dyDescent="0.2"/>
    <row r="11276" ht="12.75" customHeight="1" x14ac:dyDescent="0.2"/>
    <row r="11277" ht="12.75" customHeight="1" x14ac:dyDescent="0.2"/>
    <row r="11278" ht="12.75" customHeight="1" x14ac:dyDescent="0.2"/>
    <row r="11279" ht="12.75" customHeight="1" x14ac:dyDescent="0.2"/>
    <row r="11280" ht="12.75" customHeight="1" x14ac:dyDescent="0.2"/>
    <row r="11281" ht="12.75" customHeight="1" x14ac:dyDescent="0.2"/>
    <row r="11282" ht="12.75" customHeight="1" x14ac:dyDescent="0.2"/>
    <row r="11283" ht="12.75" customHeight="1" x14ac:dyDescent="0.2"/>
    <row r="11284" ht="12.75" customHeight="1" x14ac:dyDescent="0.2"/>
    <row r="11285" ht="12.75" customHeight="1" x14ac:dyDescent="0.2"/>
    <row r="11286" ht="12.75" customHeight="1" x14ac:dyDescent="0.2"/>
    <row r="11287" ht="12.75" customHeight="1" x14ac:dyDescent="0.2"/>
    <row r="11288" ht="12.75" customHeight="1" x14ac:dyDescent="0.2"/>
    <row r="11289" ht="12.75" customHeight="1" x14ac:dyDescent="0.2"/>
    <row r="11290" ht="12.75" customHeight="1" x14ac:dyDescent="0.2"/>
    <row r="11291" ht="12.75" customHeight="1" x14ac:dyDescent="0.2"/>
    <row r="11292" ht="12.75" customHeight="1" x14ac:dyDescent="0.2"/>
    <row r="11293" ht="12.75" customHeight="1" x14ac:dyDescent="0.2"/>
    <row r="11294" ht="12.75" customHeight="1" x14ac:dyDescent="0.2"/>
    <row r="11295" ht="12.75" customHeight="1" x14ac:dyDescent="0.2"/>
    <row r="11296" ht="12.75" customHeight="1" x14ac:dyDescent="0.2"/>
    <row r="11297" ht="12.75" customHeight="1" x14ac:dyDescent="0.2"/>
    <row r="11298" ht="12.75" customHeight="1" x14ac:dyDescent="0.2"/>
    <row r="11299" ht="12.75" customHeight="1" x14ac:dyDescent="0.2"/>
    <row r="11300" ht="12.75" customHeight="1" x14ac:dyDescent="0.2"/>
    <row r="11301" ht="12.75" customHeight="1" x14ac:dyDescent="0.2"/>
    <row r="11302" ht="12.75" customHeight="1" x14ac:dyDescent="0.2"/>
    <row r="11303" ht="12.75" customHeight="1" x14ac:dyDescent="0.2"/>
    <row r="11304" ht="12.75" customHeight="1" x14ac:dyDescent="0.2"/>
    <row r="11305" ht="12.75" customHeight="1" x14ac:dyDescent="0.2"/>
    <row r="11306" ht="12.75" customHeight="1" x14ac:dyDescent="0.2"/>
    <row r="11307" ht="12.75" customHeight="1" x14ac:dyDescent="0.2"/>
    <row r="11308" ht="12.75" customHeight="1" x14ac:dyDescent="0.2"/>
    <row r="11309" ht="12.75" customHeight="1" x14ac:dyDescent="0.2"/>
    <row r="11310" ht="12.75" customHeight="1" x14ac:dyDescent="0.2"/>
    <row r="11311" ht="12.75" customHeight="1" x14ac:dyDescent="0.2"/>
    <row r="11312" ht="12.75" customHeight="1" x14ac:dyDescent="0.2"/>
    <row r="11313" ht="12.75" customHeight="1" x14ac:dyDescent="0.2"/>
    <row r="11314" ht="12.75" customHeight="1" x14ac:dyDescent="0.2"/>
    <row r="11315" ht="12.75" customHeight="1" x14ac:dyDescent="0.2"/>
    <row r="11316" ht="12.75" customHeight="1" x14ac:dyDescent="0.2"/>
    <row r="11317" ht="12.75" customHeight="1" x14ac:dyDescent="0.2"/>
    <row r="11318" ht="12.75" customHeight="1" x14ac:dyDescent="0.2"/>
    <row r="11319" ht="12.75" customHeight="1" x14ac:dyDescent="0.2"/>
    <row r="11320" ht="12.75" customHeight="1" x14ac:dyDescent="0.2"/>
    <row r="11321" ht="12.75" customHeight="1" x14ac:dyDescent="0.2"/>
    <row r="11322" ht="12.75" customHeight="1" x14ac:dyDescent="0.2"/>
    <row r="11323" ht="12.75" customHeight="1" x14ac:dyDescent="0.2"/>
    <row r="11324" ht="12.75" customHeight="1" x14ac:dyDescent="0.2"/>
    <row r="11325" ht="12.75" customHeight="1" x14ac:dyDescent="0.2"/>
    <row r="11326" ht="12.75" customHeight="1" x14ac:dyDescent="0.2"/>
    <row r="11327" ht="12.75" customHeight="1" x14ac:dyDescent="0.2"/>
    <row r="11328" ht="12.75" customHeight="1" x14ac:dyDescent="0.2"/>
    <row r="11329" ht="12.75" customHeight="1" x14ac:dyDescent="0.2"/>
    <row r="11330" ht="12.75" customHeight="1" x14ac:dyDescent="0.2"/>
    <row r="11331" ht="12.75" customHeight="1" x14ac:dyDescent="0.2"/>
    <row r="11332" ht="12.75" customHeight="1" x14ac:dyDescent="0.2"/>
    <row r="11333" ht="12.75" customHeight="1" x14ac:dyDescent="0.2"/>
    <row r="11334" ht="12.75" customHeight="1" x14ac:dyDescent="0.2"/>
    <row r="11335" ht="12.75" customHeight="1" x14ac:dyDescent="0.2"/>
    <row r="11336" ht="12.75" customHeight="1" x14ac:dyDescent="0.2"/>
    <row r="11337" ht="12.75" customHeight="1" x14ac:dyDescent="0.2"/>
    <row r="11338" ht="12.75" customHeight="1" x14ac:dyDescent="0.2"/>
    <row r="11339" ht="12.75" customHeight="1" x14ac:dyDescent="0.2"/>
    <row r="11340" ht="12.75" customHeight="1" x14ac:dyDescent="0.2"/>
    <row r="11341" ht="12.75" customHeight="1" x14ac:dyDescent="0.2"/>
    <row r="11342" ht="12.75" customHeight="1" x14ac:dyDescent="0.2"/>
    <row r="11343" ht="12.75" customHeight="1" x14ac:dyDescent="0.2"/>
    <row r="11344" ht="12.75" customHeight="1" x14ac:dyDescent="0.2"/>
    <row r="11345" ht="12.75" customHeight="1" x14ac:dyDescent="0.2"/>
    <row r="11346" ht="12.75" customHeight="1" x14ac:dyDescent="0.2"/>
    <row r="11347" ht="12.75" customHeight="1" x14ac:dyDescent="0.2"/>
    <row r="11348" ht="12.75" customHeight="1" x14ac:dyDescent="0.2"/>
    <row r="11349" ht="12.75" customHeight="1" x14ac:dyDescent="0.2"/>
    <row r="11350" ht="12.75" customHeight="1" x14ac:dyDescent="0.2"/>
    <row r="11351" ht="12.75" customHeight="1" x14ac:dyDescent="0.2"/>
    <row r="11352" ht="12.75" customHeight="1" x14ac:dyDescent="0.2"/>
    <row r="11353" ht="12.75" customHeight="1" x14ac:dyDescent="0.2"/>
    <row r="11354" ht="12.75" customHeight="1" x14ac:dyDescent="0.2"/>
    <row r="11355" ht="12.75" customHeight="1" x14ac:dyDescent="0.2"/>
    <row r="11356" ht="12.75" customHeight="1" x14ac:dyDescent="0.2"/>
    <row r="11357" ht="12.75" customHeight="1" x14ac:dyDescent="0.2"/>
    <row r="11358" ht="12.75" customHeight="1" x14ac:dyDescent="0.2"/>
    <row r="11359" ht="12.75" customHeight="1" x14ac:dyDescent="0.2"/>
    <row r="11360" ht="12.75" customHeight="1" x14ac:dyDescent="0.2"/>
    <row r="11361" ht="12.75" customHeight="1" x14ac:dyDescent="0.2"/>
    <row r="11362" ht="12.75" customHeight="1" x14ac:dyDescent="0.2"/>
    <row r="11363" ht="12.75" customHeight="1" x14ac:dyDescent="0.2"/>
    <row r="11364" ht="12.75" customHeight="1" x14ac:dyDescent="0.2"/>
    <row r="11365" ht="12.75" customHeight="1" x14ac:dyDescent="0.2"/>
    <row r="11366" ht="12.75" customHeight="1" x14ac:dyDescent="0.2"/>
    <row r="11367" ht="12.75" customHeight="1" x14ac:dyDescent="0.2"/>
    <row r="11368" ht="12.75" customHeight="1" x14ac:dyDescent="0.2"/>
    <row r="11369" ht="12.75" customHeight="1" x14ac:dyDescent="0.2"/>
    <row r="11370" ht="12.75" customHeight="1" x14ac:dyDescent="0.2"/>
    <row r="11371" ht="12.75" customHeight="1" x14ac:dyDescent="0.2"/>
    <row r="11372" ht="12.75" customHeight="1" x14ac:dyDescent="0.2"/>
    <row r="11373" ht="12.75" customHeight="1" x14ac:dyDescent="0.2"/>
    <row r="11374" ht="12.75" customHeight="1" x14ac:dyDescent="0.2"/>
    <row r="11375" ht="12.75" customHeight="1" x14ac:dyDescent="0.2"/>
    <row r="11376" ht="12.75" customHeight="1" x14ac:dyDescent="0.2"/>
    <row r="11377" ht="12.75" customHeight="1" x14ac:dyDescent="0.2"/>
    <row r="11378" ht="12.75" customHeight="1" x14ac:dyDescent="0.2"/>
    <row r="11379" ht="12.75" customHeight="1" x14ac:dyDescent="0.2"/>
    <row r="11380" ht="12.75" customHeight="1" x14ac:dyDescent="0.2"/>
    <row r="11381" ht="12.75" customHeight="1" x14ac:dyDescent="0.2"/>
    <row r="11382" ht="12.75" customHeight="1" x14ac:dyDescent="0.2"/>
    <row r="11383" ht="12.75" customHeight="1" x14ac:dyDescent="0.2"/>
    <row r="11384" ht="12.75" customHeight="1" x14ac:dyDescent="0.2"/>
    <row r="11385" ht="12.75" customHeight="1" x14ac:dyDescent="0.2"/>
    <row r="11386" ht="12.75" customHeight="1" x14ac:dyDescent="0.2"/>
    <row r="11387" ht="12.75" customHeight="1" x14ac:dyDescent="0.2"/>
    <row r="11388" ht="12.75" customHeight="1" x14ac:dyDescent="0.2"/>
    <row r="11389" ht="12.75" customHeight="1" x14ac:dyDescent="0.2"/>
    <row r="11390" ht="12.75" customHeight="1" x14ac:dyDescent="0.2"/>
    <row r="11391" ht="12.75" customHeight="1" x14ac:dyDescent="0.2"/>
    <row r="11392" ht="12.75" customHeight="1" x14ac:dyDescent="0.2"/>
    <row r="11393" ht="12.75" customHeight="1" x14ac:dyDescent="0.2"/>
    <row r="11394" ht="12.75" customHeight="1" x14ac:dyDescent="0.2"/>
    <row r="11395" ht="12.75" customHeight="1" x14ac:dyDescent="0.2"/>
    <row r="11396" ht="12.75" customHeight="1" x14ac:dyDescent="0.2"/>
    <row r="11397" ht="12.75" customHeight="1" x14ac:dyDescent="0.2"/>
    <row r="11398" ht="12.75" customHeight="1" x14ac:dyDescent="0.2"/>
    <row r="11399" ht="12.75" customHeight="1" x14ac:dyDescent="0.2"/>
    <row r="11400" ht="12.75" customHeight="1" x14ac:dyDescent="0.2"/>
    <row r="11401" ht="12.75" customHeight="1" x14ac:dyDescent="0.2"/>
    <row r="11402" ht="12.75" customHeight="1" x14ac:dyDescent="0.2"/>
    <row r="11403" ht="12.75" customHeight="1" x14ac:dyDescent="0.2"/>
    <row r="11404" ht="12.75" customHeight="1" x14ac:dyDescent="0.2"/>
    <row r="11405" ht="12.75" customHeight="1" x14ac:dyDescent="0.2"/>
    <row r="11406" ht="12.75" customHeight="1" x14ac:dyDescent="0.2"/>
    <row r="11407" ht="12.75" customHeight="1" x14ac:dyDescent="0.2"/>
    <row r="11408" ht="12.75" customHeight="1" x14ac:dyDescent="0.2"/>
    <row r="11409" ht="12.75" customHeight="1" x14ac:dyDescent="0.2"/>
    <row r="11410" ht="12.75" customHeight="1" x14ac:dyDescent="0.2"/>
    <row r="11411" ht="12.75" customHeight="1" x14ac:dyDescent="0.2"/>
    <row r="11412" ht="12.75" customHeight="1" x14ac:dyDescent="0.2"/>
    <row r="11413" ht="12.75" customHeight="1" x14ac:dyDescent="0.2"/>
    <row r="11414" ht="12.75" customHeight="1" x14ac:dyDescent="0.2"/>
    <row r="11415" ht="12.75" customHeight="1" x14ac:dyDescent="0.2"/>
    <row r="11416" ht="12.75" customHeight="1" x14ac:dyDescent="0.2"/>
    <row r="11417" ht="12.75" customHeight="1" x14ac:dyDescent="0.2"/>
    <row r="11418" ht="12.75" customHeight="1" x14ac:dyDescent="0.2"/>
    <row r="11419" ht="12.75" customHeight="1" x14ac:dyDescent="0.2"/>
    <row r="11420" ht="12.75" customHeight="1" x14ac:dyDescent="0.2"/>
    <row r="11421" ht="12.75" customHeight="1" x14ac:dyDescent="0.2"/>
    <row r="11422" ht="12.75" customHeight="1" x14ac:dyDescent="0.2"/>
    <row r="11423" ht="12.75" customHeight="1" x14ac:dyDescent="0.2"/>
    <row r="11424" ht="12.75" customHeight="1" x14ac:dyDescent="0.2"/>
    <row r="11425" ht="12.75" customHeight="1" x14ac:dyDescent="0.2"/>
    <row r="11426" ht="12.75" customHeight="1" x14ac:dyDescent="0.2"/>
    <row r="11427" ht="12.75" customHeight="1" x14ac:dyDescent="0.2"/>
    <row r="11428" ht="12.75" customHeight="1" x14ac:dyDescent="0.2"/>
    <row r="11429" ht="12.75" customHeight="1" x14ac:dyDescent="0.2"/>
    <row r="11430" ht="12.75" customHeight="1" x14ac:dyDescent="0.2"/>
    <row r="11431" ht="12.75" customHeight="1" x14ac:dyDescent="0.2"/>
    <row r="11432" ht="12.75" customHeight="1" x14ac:dyDescent="0.2"/>
    <row r="11433" ht="12.75" customHeight="1" x14ac:dyDescent="0.2"/>
    <row r="11434" ht="12.75" customHeight="1" x14ac:dyDescent="0.2"/>
    <row r="11435" ht="12.75" customHeight="1" x14ac:dyDescent="0.2"/>
    <row r="11436" ht="12.75" customHeight="1" x14ac:dyDescent="0.2"/>
    <row r="11437" ht="12.75" customHeight="1" x14ac:dyDescent="0.2"/>
    <row r="11438" ht="12.75" customHeight="1" x14ac:dyDescent="0.2"/>
    <row r="11439" ht="12.75" customHeight="1" x14ac:dyDescent="0.2"/>
    <row r="11440" ht="12.75" customHeight="1" x14ac:dyDescent="0.2"/>
    <row r="11441" ht="12.75" customHeight="1" x14ac:dyDescent="0.2"/>
    <row r="11442" ht="12.75" customHeight="1" x14ac:dyDescent="0.2"/>
    <row r="11443" ht="12.75" customHeight="1" x14ac:dyDescent="0.2"/>
    <row r="11444" ht="12.75" customHeight="1" x14ac:dyDescent="0.2"/>
    <row r="11445" ht="12.75" customHeight="1" x14ac:dyDescent="0.2"/>
    <row r="11446" ht="12.75" customHeight="1" x14ac:dyDescent="0.2"/>
    <row r="11447" ht="12.75" customHeight="1" x14ac:dyDescent="0.2"/>
    <row r="11448" ht="12.75" customHeight="1" x14ac:dyDescent="0.2"/>
    <row r="11449" ht="12.75" customHeight="1" x14ac:dyDescent="0.2"/>
    <row r="11450" ht="12.75" customHeight="1" x14ac:dyDescent="0.2"/>
    <row r="11451" ht="12.75" customHeight="1" x14ac:dyDescent="0.2"/>
    <row r="11452" ht="12.75" customHeight="1" x14ac:dyDescent="0.2"/>
    <row r="11453" ht="12.75" customHeight="1" x14ac:dyDescent="0.2"/>
    <row r="11454" ht="12.75" customHeight="1" x14ac:dyDescent="0.2"/>
    <row r="11455" ht="12.75" customHeight="1" x14ac:dyDescent="0.2"/>
    <row r="11456" ht="12.75" customHeight="1" x14ac:dyDescent="0.2"/>
    <row r="11457" ht="12.75" customHeight="1" x14ac:dyDescent="0.2"/>
    <row r="11458" ht="12.75" customHeight="1" x14ac:dyDescent="0.2"/>
    <row r="11459" ht="12.75" customHeight="1" x14ac:dyDescent="0.2"/>
    <row r="11460" ht="12.75" customHeight="1" x14ac:dyDescent="0.2"/>
    <row r="11461" ht="12.75" customHeight="1" x14ac:dyDescent="0.2"/>
    <row r="11462" ht="12.75" customHeight="1" x14ac:dyDescent="0.2"/>
    <row r="11463" ht="12.75" customHeight="1" x14ac:dyDescent="0.2"/>
    <row r="11464" ht="12.75" customHeight="1" x14ac:dyDescent="0.2"/>
    <row r="11465" ht="12.75" customHeight="1" x14ac:dyDescent="0.2"/>
    <row r="11466" ht="12.75" customHeight="1" x14ac:dyDescent="0.2"/>
    <row r="11467" ht="12.75" customHeight="1" x14ac:dyDescent="0.2"/>
    <row r="11468" ht="12.75" customHeight="1" x14ac:dyDescent="0.2"/>
    <row r="11469" ht="12.75" customHeight="1" x14ac:dyDescent="0.2"/>
    <row r="11470" ht="12.75" customHeight="1" x14ac:dyDescent="0.2"/>
    <row r="11471" ht="12.75" customHeight="1" x14ac:dyDescent="0.2"/>
    <row r="11472" ht="12.75" customHeight="1" x14ac:dyDescent="0.2"/>
    <row r="11473" ht="12.75" customHeight="1" x14ac:dyDescent="0.2"/>
    <row r="11474" ht="12.75" customHeight="1" x14ac:dyDescent="0.2"/>
    <row r="11475" ht="12.75" customHeight="1" x14ac:dyDescent="0.2"/>
    <row r="11476" ht="12.75" customHeight="1" x14ac:dyDescent="0.2"/>
    <row r="11477" ht="12.75" customHeight="1" x14ac:dyDescent="0.2"/>
    <row r="11478" ht="12.75" customHeight="1" x14ac:dyDescent="0.2"/>
    <row r="11479" ht="12.75" customHeight="1" x14ac:dyDescent="0.2"/>
    <row r="11480" ht="12.75" customHeight="1" x14ac:dyDescent="0.2"/>
    <row r="11481" ht="12.75" customHeight="1" x14ac:dyDescent="0.2"/>
    <row r="11482" ht="12.75" customHeight="1" x14ac:dyDescent="0.2"/>
    <row r="11483" ht="12.75" customHeight="1" x14ac:dyDescent="0.2"/>
    <row r="11484" ht="12.75" customHeight="1" x14ac:dyDescent="0.2"/>
    <row r="11485" ht="12.75" customHeight="1" x14ac:dyDescent="0.2"/>
    <row r="11486" ht="12.75" customHeight="1" x14ac:dyDescent="0.2"/>
    <row r="11487" ht="12.75" customHeight="1" x14ac:dyDescent="0.2"/>
    <row r="11488" ht="12.75" customHeight="1" x14ac:dyDescent="0.2"/>
    <row r="11489" ht="12.75" customHeight="1" x14ac:dyDescent="0.2"/>
    <row r="11490" ht="12.75" customHeight="1" x14ac:dyDescent="0.2"/>
    <row r="11491" ht="12.75" customHeight="1" x14ac:dyDescent="0.2"/>
    <row r="11492" ht="12.75" customHeight="1" x14ac:dyDescent="0.2"/>
    <row r="11493" ht="12.75" customHeight="1" x14ac:dyDescent="0.2"/>
    <row r="11494" ht="12.75" customHeight="1" x14ac:dyDescent="0.2"/>
    <row r="11495" ht="12.75" customHeight="1" x14ac:dyDescent="0.2"/>
    <row r="11496" ht="12.75" customHeight="1" x14ac:dyDescent="0.2"/>
    <row r="11497" ht="12.75" customHeight="1" x14ac:dyDescent="0.2"/>
    <row r="11498" ht="12.75" customHeight="1" x14ac:dyDescent="0.2"/>
    <row r="11499" ht="12.75" customHeight="1" x14ac:dyDescent="0.2"/>
    <row r="11500" ht="12.75" customHeight="1" x14ac:dyDescent="0.2"/>
    <row r="11501" ht="12.75" customHeight="1" x14ac:dyDescent="0.2"/>
    <row r="11502" ht="12.75" customHeight="1" x14ac:dyDescent="0.2"/>
    <row r="11503" ht="12.75" customHeight="1" x14ac:dyDescent="0.2"/>
    <row r="11504" ht="12.75" customHeight="1" x14ac:dyDescent="0.2"/>
    <row r="11505" ht="12.75" customHeight="1" x14ac:dyDescent="0.2"/>
    <row r="11506" ht="12.75" customHeight="1" x14ac:dyDescent="0.2"/>
    <row r="11507" ht="12.75" customHeight="1" x14ac:dyDescent="0.2"/>
    <row r="11508" ht="12.75" customHeight="1" x14ac:dyDescent="0.2"/>
    <row r="11509" ht="12.75" customHeight="1" x14ac:dyDescent="0.2"/>
    <row r="11510" ht="12.75" customHeight="1" x14ac:dyDescent="0.2"/>
    <row r="11511" ht="12.75" customHeight="1" x14ac:dyDescent="0.2"/>
    <row r="11512" ht="12.75" customHeight="1" x14ac:dyDescent="0.2"/>
    <row r="11513" ht="12.75" customHeight="1" x14ac:dyDescent="0.2"/>
    <row r="11514" ht="12.75" customHeight="1" x14ac:dyDescent="0.2"/>
    <row r="11515" ht="12.75" customHeight="1" x14ac:dyDescent="0.2"/>
    <row r="11516" ht="12.75" customHeight="1" x14ac:dyDescent="0.2"/>
    <row r="11517" ht="12.75" customHeight="1" x14ac:dyDescent="0.2"/>
    <row r="11518" ht="12.75" customHeight="1" x14ac:dyDescent="0.2"/>
    <row r="11519" ht="12.75" customHeight="1" x14ac:dyDescent="0.2"/>
    <row r="11520" ht="12.75" customHeight="1" x14ac:dyDescent="0.2"/>
    <row r="11521" ht="12.75" customHeight="1" x14ac:dyDescent="0.2"/>
    <row r="11522" ht="12.75" customHeight="1" x14ac:dyDescent="0.2"/>
    <row r="11523" ht="12.75" customHeight="1" x14ac:dyDescent="0.2"/>
    <row r="11524" ht="12.75" customHeight="1" x14ac:dyDescent="0.2"/>
    <row r="11525" ht="12.75" customHeight="1" x14ac:dyDescent="0.2"/>
    <row r="11526" ht="12.75" customHeight="1" x14ac:dyDescent="0.2"/>
    <row r="11527" ht="12.75" customHeight="1" x14ac:dyDescent="0.2"/>
    <row r="11528" ht="12.75" customHeight="1" x14ac:dyDescent="0.2"/>
    <row r="11529" ht="12.75" customHeight="1" x14ac:dyDescent="0.2"/>
    <row r="11530" ht="12.75" customHeight="1" x14ac:dyDescent="0.2"/>
    <row r="11531" ht="12.75" customHeight="1" x14ac:dyDescent="0.2"/>
    <row r="11532" ht="12.75" customHeight="1" x14ac:dyDescent="0.2"/>
    <row r="11533" ht="12.75" customHeight="1" x14ac:dyDescent="0.2"/>
    <row r="11534" ht="12.75" customHeight="1" x14ac:dyDescent="0.2"/>
    <row r="11535" ht="12.75" customHeight="1" x14ac:dyDescent="0.2"/>
    <row r="11536" ht="12.75" customHeight="1" x14ac:dyDescent="0.2"/>
    <row r="11537" ht="12.75" customHeight="1" x14ac:dyDescent="0.2"/>
    <row r="11538" ht="12.75" customHeight="1" x14ac:dyDescent="0.2"/>
    <row r="11539" ht="12.75" customHeight="1" x14ac:dyDescent="0.2"/>
    <row r="11540" ht="12.75" customHeight="1" x14ac:dyDescent="0.2"/>
    <row r="11541" ht="12.75" customHeight="1" x14ac:dyDescent="0.2"/>
    <row r="11542" ht="12.75" customHeight="1" x14ac:dyDescent="0.2"/>
    <row r="11543" ht="12.75" customHeight="1" x14ac:dyDescent="0.2"/>
    <row r="11544" ht="12.75" customHeight="1" x14ac:dyDescent="0.2"/>
    <row r="11545" ht="12.75" customHeight="1" x14ac:dyDescent="0.2"/>
    <row r="11546" ht="12.75" customHeight="1" x14ac:dyDescent="0.2"/>
    <row r="11547" ht="12.75" customHeight="1" x14ac:dyDescent="0.2"/>
    <row r="11548" ht="12.75" customHeight="1" x14ac:dyDescent="0.2"/>
    <row r="11549" ht="12.75" customHeight="1" x14ac:dyDescent="0.2"/>
    <row r="11550" ht="12.75" customHeight="1" x14ac:dyDescent="0.2"/>
    <row r="11551" ht="12.75" customHeight="1" x14ac:dyDescent="0.2"/>
    <row r="11552" ht="12.75" customHeight="1" x14ac:dyDescent="0.2"/>
    <row r="11553" ht="12.75" customHeight="1" x14ac:dyDescent="0.2"/>
    <row r="11554" ht="12.75" customHeight="1" x14ac:dyDescent="0.2"/>
    <row r="11555" ht="12.75" customHeight="1" x14ac:dyDescent="0.2"/>
    <row r="11556" ht="12.75" customHeight="1" x14ac:dyDescent="0.2"/>
    <row r="11557" ht="12.75" customHeight="1" x14ac:dyDescent="0.2"/>
    <row r="11558" ht="12.75" customHeight="1" x14ac:dyDescent="0.2"/>
    <row r="11559" ht="12.75" customHeight="1" x14ac:dyDescent="0.2"/>
    <row r="11560" ht="12.75" customHeight="1" x14ac:dyDescent="0.2"/>
    <row r="11561" ht="12.75" customHeight="1" x14ac:dyDescent="0.2"/>
    <row r="11562" ht="12.75" customHeight="1" x14ac:dyDescent="0.2"/>
    <row r="11563" ht="12.75" customHeight="1" x14ac:dyDescent="0.2"/>
    <row r="11564" ht="12.75" customHeight="1" x14ac:dyDescent="0.2"/>
    <row r="11565" ht="12.75" customHeight="1" x14ac:dyDescent="0.2"/>
    <row r="11566" ht="12.75" customHeight="1" x14ac:dyDescent="0.2"/>
    <row r="11567" ht="12.75" customHeight="1" x14ac:dyDescent="0.2"/>
    <row r="11568" ht="12.75" customHeight="1" x14ac:dyDescent="0.2"/>
    <row r="11569" ht="12.75" customHeight="1" x14ac:dyDescent="0.2"/>
    <row r="11570" ht="12.75" customHeight="1" x14ac:dyDescent="0.2"/>
    <row r="11571" ht="12.75" customHeight="1" x14ac:dyDescent="0.2"/>
    <row r="11572" ht="12.75" customHeight="1" x14ac:dyDescent="0.2"/>
    <row r="11573" ht="12.75" customHeight="1" x14ac:dyDescent="0.2"/>
    <row r="11574" ht="12.75" customHeight="1" x14ac:dyDescent="0.2"/>
    <row r="11575" ht="12.75" customHeight="1" x14ac:dyDescent="0.2"/>
    <row r="11576" ht="12.75" customHeight="1" x14ac:dyDescent="0.2"/>
    <row r="11577" ht="12.75" customHeight="1" x14ac:dyDescent="0.2"/>
    <row r="11578" ht="12.75" customHeight="1" x14ac:dyDescent="0.2"/>
    <row r="11579" ht="12.75" customHeight="1" x14ac:dyDescent="0.2"/>
    <row r="11580" ht="12.75" customHeight="1" x14ac:dyDescent="0.2"/>
    <row r="11581" ht="12.75" customHeight="1" x14ac:dyDescent="0.2"/>
    <row r="11582" ht="12.75" customHeight="1" x14ac:dyDescent="0.2"/>
    <row r="11583" ht="12.75" customHeight="1" x14ac:dyDescent="0.2"/>
    <row r="11584" ht="12.75" customHeight="1" x14ac:dyDescent="0.2"/>
    <row r="11585" ht="12.75" customHeight="1" x14ac:dyDescent="0.2"/>
    <row r="11586" ht="12.75" customHeight="1" x14ac:dyDescent="0.2"/>
    <row r="11587" ht="12.75" customHeight="1" x14ac:dyDescent="0.2"/>
    <row r="11588" ht="12.75" customHeight="1" x14ac:dyDescent="0.2"/>
    <row r="11589" ht="12.75" customHeight="1" x14ac:dyDescent="0.2"/>
    <row r="11590" ht="12.75" customHeight="1" x14ac:dyDescent="0.2"/>
    <row r="11591" ht="12.75" customHeight="1" x14ac:dyDescent="0.2"/>
    <row r="11592" ht="12.75" customHeight="1" x14ac:dyDescent="0.2"/>
    <row r="11593" ht="12.75" customHeight="1" x14ac:dyDescent="0.2"/>
    <row r="11594" ht="12.75" customHeight="1" x14ac:dyDescent="0.2"/>
    <row r="11595" ht="12.75" customHeight="1" x14ac:dyDescent="0.2"/>
    <row r="11596" ht="12.75" customHeight="1" x14ac:dyDescent="0.2"/>
    <row r="11597" ht="12.75" customHeight="1" x14ac:dyDescent="0.2"/>
    <row r="11598" ht="12.75" customHeight="1" x14ac:dyDescent="0.2"/>
    <row r="11599" ht="12.75" customHeight="1" x14ac:dyDescent="0.2"/>
    <row r="11600" ht="12.75" customHeight="1" x14ac:dyDescent="0.2"/>
    <row r="11601" ht="12.75" customHeight="1" x14ac:dyDescent="0.2"/>
    <row r="11602" ht="12.75" customHeight="1" x14ac:dyDescent="0.2"/>
    <row r="11603" ht="12.75" customHeight="1" x14ac:dyDescent="0.2"/>
    <row r="11604" ht="12.75" customHeight="1" x14ac:dyDescent="0.2"/>
    <row r="11605" ht="12.75" customHeight="1" x14ac:dyDescent="0.2"/>
    <row r="11606" ht="12.75" customHeight="1" x14ac:dyDescent="0.2"/>
    <row r="11607" ht="12.75" customHeight="1" x14ac:dyDescent="0.2"/>
    <row r="11608" ht="12.75" customHeight="1" x14ac:dyDescent="0.2"/>
    <row r="11609" ht="12.75" customHeight="1" x14ac:dyDescent="0.2"/>
    <row r="11610" ht="12.75" customHeight="1" x14ac:dyDescent="0.2"/>
    <row r="11611" ht="12.75" customHeight="1" x14ac:dyDescent="0.2"/>
    <row r="11612" ht="12.75" customHeight="1" x14ac:dyDescent="0.2"/>
    <row r="11613" ht="12.75" customHeight="1" x14ac:dyDescent="0.2"/>
    <row r="11614" ht="12.75" customHeight="1" x14ac:dyDescent="0.2"/>
    <row r="11615" ht="12.75" customHeight="1" x14ac:dyDescent="0.2"/>
    <row r="11616" ht="12.75" customHeight="1" x14ac:dyDescent="0.2"/>
    <row r="11617" ht="12.75" customHeight="1" x14ac:dyDescent="0.2"/>
    <row r="11618" ht="12.75" customHeight="1" x14ac:dyDescent="0.2"/>
    <row r="11619" ht="12.75" customHeight="1" x14ac:dyDescent="0.2"/>
    <row r="11620" ht="12.75" customHeight="1" x14ac:dyDescent="0.2"/>
    <row r="11621" ht="12.75" customHeight="1" x14ac:dyDescent="0.2"/>
    <row r="11622" ht="12.75" customHeight="1" x14ac:dyDescent="0.2"/>
    <row r="11623" ht="12.75" customHeight="1" x14ac:dyDescent="0.2"/>
    <row r="11624" ht="12.75" customHeight="1" x14ac:dyDescent="0.2"/>
    <row r="11625" ht="12.75" customHeight="1" x14ac:dyDescent="0.2"/>
    <row r="11626" ht="12.75" customHeight="1" x14ac:dyDescent="0.2"/>
    <row r="11627" ht="12.75" customHeight="1" x14ac:dyDescent="0.2"/>
    <row r="11628" ht="12.75" customHeight="1" x14ac:dyDescent="0.2"/>
    <row r="11629" ht="12.75" customHeight="1" x14ac:dyDescent="0.2"/>
    <row r="11630" ht="12.75" customHeight="1" x14ac:dyDescent="0.2"/>
    <row r="11631" ht="12.75" customHeight="1" x14ac:dyDescent="0.2"/>
    <row r="11632" ht="12.75" customHeight="1" x14ac:dyDescent="0.2"/>
    <row r="11633" ht="12.75" customHeight="1" x14ac:dyDescent="0.2"/>
    <row r="11634" ht="12.75" customHeight="1" x14ac:dyDescent="0.2"/>
    <row r="11635" ht="12.75" customHeight="1" x14ac:dyDescent="0.2"/>
    <row r="11636" ht="12.75" customHeight="1" x14ac:dyDescent="0.2"/>
    <row r="11637" ht="12.75" customHeight="1" x14ac:dyDescent="0.2"/>
    <row r="11638" ht="12.75" customHeight="1" x14ac:dyDescent="0.2"/>
    <row r="11639" ht="12.75" customHeight="1" x14ac:dyDescent="0.2"/>
    <row r="11640" ht="12.75" customHeight="1" x14ac:dyDescent="0.2"/>
    <row r="11641" ht="12.75" customHeight="1" x14ac:dyDescent="0.2"/>
    <row r="11642" ht="12.75" customHeight="1" x14ac:dyDescent="0.2"/>
    <row r="11643" ht="12.75" customHeight="1" x14ac:dyDescent="0.2"/>
    <row r="11644" ht="12.75" customHeight="1" x14ac:dyDescent="0.2"/>
    <row r="11645" ht="12.75" customHeight="1" x14ac:dyDescent="0.2"/>
    <row r="11646" ht="12.75" customHeight="1" x14ac:dyDescent="0.2"/>
    <row r="11647" ht="12.75" customHeight="1" x14ac:dyDescent="0.2"/>
    <row r="11648" ht="12.75" customHeight="1" x14ac:dyDescent="0.2"/>
    <row r="11649" ht="12.75" customHeight="1" x14ac:dyDescent="0.2"/>
    <row r="11650" ht="12.75" customHeight="1" x14ac:dyDescent="0.2"/>
    <row r="11651" ht="12.75" customHeight="1" x14ac:dyDescent="0.2"/>
    <row r="11652" ht="12.75" customHeight="1" x14ac:dyDescent="0.2"/>
    <row r="11653" ht="12.75" customHeight="1" x14ac:dyDescent="0.2"/>
    <row r="11654" ht="12.75" customHeight="1" x14ac:dyDescent="0.2"/>
    <row r="11655" ht="12.75" customHeight="1" x14ac:dyDescent="0.2"/>
    <row r="11656" ht="12.75" customHeight="1" x14ac:dyDescent="0.2"/>
    <row r="11657" ht="12.75" customHeight="1" x14ac:dyDescent="0.2"/>
    <row r="11658" ht="12.75" customHeight="1" x14ac:dyDescent="0.2"/>
    <row r="11659" ht="12.75" customHeight="1" x14ac:dyDescent="0.2"/>
    <row r="11660" ht="12.75" customHeight="1" x14ac:dyDescent="0.2"/>
    <row r="11661" ht="12.75" customHeight="1" x14ac:dyDescent="0.2"/>
    <row r="11662" ht="12.75" customHeight="1" x14ac:dyDescent="0.2"/>
    <row r="11663" ht="12.75" customHeight="1" x14ac:dyDescent="0.2"/>
    <row r="11664" ht="12.75" customHeight="1" x14ac:dyDescent="0.2"/>
    <row r="11665" ht="12.75" customHeight="1" x14ac:dyDescent="0.2"/>
    <row r="11666" ht="12.75" customHeight="1" x14ac:dyDescent="0.2"/>
    <row r="11667" ht="12.75" customHeight="1" x14ac:dyDescent="0.2"/>
    <row r="11668" ht="12.75" customHeight="1" x14ac:dyDescent="0.2"/>
    <row r="11669" ht="12.75" customHeight="1" x14ac:dyDescent="0.2"/>
    <row r="11670" ht="12.75" customHeight="1" x14ac:dyDescent="0.2"/>
    <row r="11671" ht="12.75" customHeight="1" x14ac:dyDescent="0.2"/>
    <row r="11672" ht="12.75" customHeight="1" x14ac:dyDescent="0.2"/>
    <row r="11673" ht="12.75" customHeight="1" x14ac:dyDescent="0.2"/>
    <row r="11674" ht="12.75" customHeight="1" x14ac:dyDescent="0.2"/>
    <row r="11675" ht="12.75" customHeight="1" x14ac:dyDescent="0.2"/>
    <row r="11676" ht="12.75" customHeight="1" x14ac:dyDescent="0.2"/>
    <row r="11677" ht="12.75" customHeight="1" x14ac:dyDescent="0.2"/>
    <row r="11678" ht="12.75" customHeight="1" x14ac:dyDescent="0.2"/>
    <row r="11679" ht="12.75" customHeight="1" x14ac:dyDescent="0.2"/>
    <row r="11680" ht="12.75" customHeight="1" x14ac:dyDescent="0.2"/>
    <row r="11681" ht="12.75" customHeight="1" x14ac:dyDescent="0.2"/>
    <row r="11682" ht="12.75" customHeight="1" x14ac:dyDescent="0.2"/>
    <row r="11683" ht="12.75" customHeight="1" x14ac:dyDescent="0.2"/>
    <row r="11684" ht="12.75" customHeight="1" x14ac:dyDescent="0.2"/>
    <row r="11685" ht="12.75" customHeight="1" x14ac:dyDescent="0.2"/>
    <row r="11686" ht="12.75" customHeight="1" x14ac:dyDescent="0.2"/>
    <row r="11687" ht="12.75" customHeight="1" x14ac:dyDescent="0.2"/>
    <row r="11688" ht="12.75" customHeight="1" x14ac:dyDescent="0.2"/>
    <row r="11689" ht="12.75" customHeight="1" x14ac:dyDescent="0.2"/>
    <row r="11690" ht="12.75" customHeight="1" x14ac:dyDescent="0.2"/>
    <row r="11691" ht="12.75" customHeight="1" x14ac:dyDescent="0.2"/>
    <row r="11692" ht="12.75" customHeight="1" x14ac:dyDescent="0.2"/>
    <row r="11693" ht="12.75" customHeight="1" x14ac:dyDescent="0.2"/>
    <row r="11694" ht="12.75" customHeight="1" x14ac:dyDescent="0.2"/>
    <row r="11695" ht="12.75" customHeight="1" x14ac:dyDescent="0.2"/>
    <row r="11696" ht="12.75" customHeight="1" x14ac:dyDescent="0.2"/>
    <row r="11697" ht="12.75" customHeight="1" x14ac:dyDescent="0.2"/>
    <row r="11698" ht="12.75" customHeight="1" x14ac:dyDescent="0.2"/>
    <row r="11699" ht="12.75" customHeight="1" x14ac:dyDescent="0.2"/>
    <row r="11700" ht="12.75" customHeight="1" x14ac:dyDescent="0.2"/>
    <row r="11701" ht="12.75" customHeight="1" x14ac:dyDescent="0.2"/>
    <row r="11702" ht="12.75" customHeight="1" x14ac:dyDescent="0.2"/>
    <row r="11703" ht="12.75" customHeight="1" x14ac:dyDescent="0.2"/>
    <row r="11704" ht="12.75" customHeight="1" x14ac:dyDescent="0.2"/>
    <row r="11705" ht="12.75" customHeight="1" x14ac:dyDescent="0.2"/>
    <row r="11706" ht="12.75" customHeight="1" x14ac:dyDescent="0.2"/>
    <row r="11707" ht="12.75" customHeight="1" x14ac:dyDescent="0.2"/>
    <row r="11708" ht="12.75" customHeight="1" x14ac:dyDescent="0.2"/>
    <row r="11709" ht="12.75" customHeight="1" x14ac:dyDescent="0.2"/>
    <row r="11710" ht="12.75" customHeight="1" x14ac:dyDescent="0.2"/>
    <row r="11711" ht="12.75" customHeight="1" x14ac:dyDescent="0.2"/>
    <row r="11712" ht="12.75" customHeight="1" x14ac:dyDescent="0.2"/>
    <row r="11713" ht="12.75" customHeight="1" x14ac:dyDescent="0.2"/>
    <row r="11714" ht="12.75" customHeight="1" x14ac:dyDescent="0.2"/>
    <row r="11715" ht="12.75" customHeight="1" x14ac:dyDescent="0.2"/>
    <row r="11716" ht="12.75" customHeight="1" x14ac:dyDescent="0.2"/>
    <row r="11717" ht="12.75" customHeight="1" x14ac:dyDescent="0.2"/>
    <row r="11718" ht="12.75" customHeight="1" x14ac:dyDescent="0.2"/>
    <row r="11719" ht="12.75" customHeight="1" x14ac:dyDescent="0.2"/>
    <row r="11720" ht="12.75" customHeight="1" x14ac:dyDescent="0.2"/>
    <row r="11721" ht="12.75" customHeight="1" x14ac:dyDescent="0.2"/>
    <row r="11722" ht="12.75" customHeight="1" x14ac:dyDescent="0.2"/>
    <row r="11723" ht="12.75" customHeight="1" x14ac:dyDescent="0.2"/>
    <row r="11724" ht="12.75" customHeight="1" x14ac:dyDescent="0.2"/>
    <row r="11725" ht="12.75" customHeight="1" x14ac:dyDescent="0.2"/>
    <row r="11726" ht="12.75" customHeight="1" x14ac:dyDescent="0.2"/>
    <row r="11727" ht="12.75" customHeight="1" x14ac:dyDescent="0.2"/>
    <row r="11728" ht="12.75" customHeight="1" x14ac:dyDescent="0.2"/>
    <row r="11729" ht="12.75" customHeight="1" x14ac:dyDescent="0.2"/>
    <row r="11730" ht="12.75" customHeight="1" x14ac:dyDescent="0.2"/>
    <row r="11731" ht="12.75" customHeight="1" x14ac:dyDescent="0.2"/>
    <row r="11732" ht="12.75" customHeight="1" x14ac:dyDescent="0.2"/>
    <row r="11733" ht="12.75" customHeight="1" x14ac:dyDescent="0.2"/>
    <row r="11734" ht="12.75" customHeight="1" x14ac:dyDescent="0.2"/>
    <row r="11735" ht="12.75" customHeight="1" x14ac:dyDescent="0.2"/>
    <row r="11736" ht="12.75" customHeight="1" x14ac:dyDescent="0.2"/>
    <row r="11737" ht="12.75" customHeight="1" x14ac:dyDescent="0.2"/>
    <row r="11738" ht="12.75" customHeight="1" x14ac:dyDescent="0.2"/>
    <row r="11739" ht="12.75" customHeight="1" x14ac:dyDescent="0.2"/>
    <row r="11740" ht="12.75" customHeight="1" x14ac:dyDescent="0.2"/>
    <row r="11741" ht="12.75" customHeight="1" x14ac:dyDescent="0.2"/>
    <row r="11742" ht="12.75" customHeight="1" x14ac:dyDescent="0.2"/>
    <row r="11743" ht="12.75" customHeight="1" x14ac:dyDescent="0.2"/>
    <row r="11744" ht="12.75" customHeight="1" x14ac:dyDescent="0.2"/>
    <row r="11745" ht="12.75" customHeight="1" x14ac:dyDescent="0.2"/>
    <row r="11746" ht="12.75" customHeight="1" x14ac:dyDescent="0.2"/>
    <row r="11747" ht="12.75" customHeight="1" x14ac:dyDescent="0.2"/>
    <row r="11748" ht="12.75" customHeight="1" x14ac:dyDescent="0.2"/>
    <row r="11749" ht="12.75" customHeight="1" x14ac:dyDescent="0.2"/>
    <row r="11750" ht="12.75" customHeight="1" x14ac:dyDescent="0.2"/>
    <row r="11751" ht="12.75" customHeight="1" x14ac:dyDescent="0.2"/>
    <row r="11752" ht="12.75" customHeight="1" x14ac:dyDescent="0.2"/>
    <row r="11753" ht="12.75" customHeight="1" x14ac:dyDescent="0.2"/>
    <row r="11754" ht="12.75" customHeight="1" x14ac:dyDescent="0.2"/>
    <row r="11755" ht="12.75" customHeight="1" x14ac:dyDescent="0.2"/>
    <row r="11756" ht="12.75" customHeight="1" x14ac:dyDescent="0.2"/>
    <row r="11757" ht="12.75" customHeight="1" x14ac:dyDescent="0.2"/>
    <row r="11758" ht="12.75" customHeight="1" x14ac:dyDescent="0.2"/>
    <row r="11759" ht="12.75" customHeight="1" x14ac:dyDescent="0.2"/>
    <row r="11760" ht="12.75" customHeight="1" x14ac:dyDescent="0.2"/>
    <row r="11761" ht="12.75" customHeight="1" x14ac:dyDescent="0.2"/>
    <row r="11762" ht="12.75" customHeight="1" x14ac:dyDescent="0.2"/>
    <row r="11763" ht="12.75" customHeight="1" x14ac:dyDescent="0.2"/>
    <row r="11764" ht="12.75" customHeight="1" x14ac:dyDescent="0.2"/>
    <row r="11765" ht="12.75" customHeight="1" x14ac:dyDescent="0.2"/>
    <row r="11766" ht="12.75" customHeight="1" x14ac:dyDescent="0.2"/>
    <row r="11767" ht="12.75" customHeight="1" x14ac:dyDescent="0.2"/>
    <row r="11768" ht="12.75" customHeight="1" x14ac:dyDescent="0.2"/>
    <row r="11769" ht="12.75" customHeight="1" x14ac:dyDescent="0.2"/>
    <row r="11770" ht="12.75" customHeight="1" x14ac:dyDescent="0.2"/>
    <row r="11771" ht="12.75" customHeight="1" x14ac:dyDescent="0.2"/>
    <row r="11772" ht="12.75" customHeight="1" x14ac:dyDescent="0.2"/>
    <row r="11773" ht="12.75" customHeight="1" x14ac:dyDescent="0.2"/>
    <row r="11774" ht="12.75" customHeight="1" x14ac:dyDescent="0.2"/>
    <row r="11775" ht="12.75" customHeight="1" x14ac:dyDescent="0.2"/>
    <row r="11776" ht="12.75" customHeight="1" x14ac:dyDescent="0.2"/>
    <row r="11777" ht="12.75" customHeight="1" x14ac:dyDescent="0.2"/>
    <row r="11778" ht="12.75" customHeight="1" x14ac:dyDescent="0.2"/>
    <row r="11779" ht="12.75" customHeight="1" x14ac:dyDescent="0.2"/>
    <row r="11780" ht="12.75" customHeight="1" x14ac:dyDescent="0.2"/>
    <row r="11781" ht="12.75" customHeight="1" x14ac:dyDescent="0.2"/>
    <row r="11782" ht="12.75" customHeight="1" x14ac:dyDescent="0.2"/>
    <row r="11783" ht="12.75" customHeight="1" x14ac:dyDescent="0.2"/>
    <row r="11784" ht="12.75" customHeight="1" x14ac:dyDescent="0.2"/>
    <row r="11785" ht="12.75" customHeight="1" x14ac:dyDescent="0.2"/>
    <row r="11786" ht="12.75" customHeight="1" x14ac:dyDescent="0.2"/>
    <row r="11787" ht="12.75" customHeight="1" x14ac:dyDescent="0.2"/>
    <row r="11788" ht="12.75" customHeight="1" x14ac:dyDescent="0.2"/>
    <row r="11789" ht="12.75" customHeight="1" x14ac:dyDescent="0.2"/>
    <row r="11790" ht="12.75" customHeight="1" x14ac:dyDescent="0.2"/>
    <row r="11791" ht="12.75" customHeight="1" x14ac:dyDescent="0.2"/>
    <row r="11792" ht="12.75" customHeight="1" x14ac:dyDescent="0.2"/>
    <row r="11793" ht="12.75" customHeight="1" x14ac:dyDescent="0.2"/>
    <row r="11794" ht="12.75" customHeight="1" x14ac:dyDescent="0.2"/>
    <row r="11795" ht="12.75" customHeight="1" x14ac:dyDescent="0.2"/>
    <row r="11796" ht="12.75" customHeight="1" x14ac:dyDescent="0.2"/>
    <row r="11797" ht="12.75" customHeight="1" x14ac:dyDescent="0.2"/>
    <row r="11798" ht="12.75" customHeight="1" x14ac:dyDescent="0.2"/>
    <row r="11799" ht="12.75" customHeight="1" x14ac:dyDescent="0.2"/>
    <row r="11800" ht="12.75" customHeight="1" x14ac:dyDescent="0.2"/>
    <row r="11801" ht="12.75" customHeight="1" x14ac:dyDescent="0.2"/>
    <row r="11802" ht="12.75" customHeight="1" x14ac:dyDescent="0.2"/>
    <row r="11803" ht="12.75" customHeight="1" x14ac:dyDescent="0.2"/>
    <row r="11804" ht="12.75" customHeight="1" x14ac:dyDescent="0.2"/>
    <row r="11805" ht="12.75" customHeight="1" x14ac:dyDescent="0.2"/>
    <row r="11806" ht="12.75" customHeight="1" x14ac:dyDescent="0.2"/>
    <row r="11807" ht="12.75" customHeight="1" x14ac:dyDescent="0.2"/>
    <row r="11808" ht="12.75" customHeight="1" x14ac:dyDescent="0.2"/>
    <row r="11809" ht="12.75" customHeight="1" x14ac:dyDescent="0.2"/>
    <row r="11810" ht="12.75" customHeight="1" x14ac:dyDescent="0.2"/>
    <row r="11811" ht="12.75" customHeight="1" x14ac:dyDescent="0.2"/>
    <row r="11812" ht="12.75" customHeight="1" x14ac:dyDescent="0.2"/>
    <row r="11813" ht="12.75" customHeight="1" x14ac:dyDescent="0.2"/>
    <row r="11814" ht="12.75" customHeight="1" x14ac:dyDescent="0.2"/>
    <row r="11815" ht="12.75" customHeight="1" x14ac:dyDescent="0.2"/>
    <row r="11816" ht="12.75" customHeight="1" x14ac:dyDescent="0.2"/>
    <row r="11817" ht="12.75" customHeight="1" x14ac:dyDescent="0.2"/>
    <row r="11818" ht="12.75" customHeight="1" x14ac:dyDescent="0.2"/>
    <row r="11819" ht="12.75" customHeight="1" x14ac:dyDescent="0.2"/>
    <row r="11820" ht="12.75" customHeight="1" x14ac:dyDescent="0.2"/>
    <row r="11821" ht="12.75" customHeight="1" x14ac:dyDescent="0.2"/>
    <row r="11822" ht="12.75" customHeight="1" x14ac:dyDescent="0.2"/>
    <row r="11823" ht="12.75" customHeight="1" x14ac:dyDescent="0.2"/>
    <row r="11824" ht="12.75" customHeight="1" x14ac:dyDescent="0.2"/>
    <row r="11825" ht="12.75" customHeight="1" x14ac:dyDescent="0.2"/>
    <row r="11826" ht="12.75" customHeight="1" x14ac:dyDescent="0.2"/>
    <row r="11827" ht="12.75" customHeight="1" x14ac:dyDescent="0.2"/>
    <row r="11828" ht="12.75" customHeight="1" x14ac:dyDescent="0.2"/>
    <row r="11829" ht="12.75" customHeight="1" x14ac:dyDescent="0.2"/>
    <row r="11830" ht="12.75" customHeight="1" x14ac:dyDescent="0.2"/>
    <row r="11831" ht="12.75" customHeight="1" x14ac:dyDescent="0.2"/>
    <row r="11832" ht="12.75" customHeight="1" x14ac:dyDescent="0.2"/>
    <row r="11833" ht="12.75" customHeight="1" x14ac:dyDescent="0.2"/>
    <row r="11834" ht="12.75" customHeight="1" x14ac:dyDescent="0.2"/>
    <row r="11835" ht="12.75" customHeight="1" x14ac:dyDescent="0.2"/>
    <row r="11836" ht="12.75" customHeight="1" x14ac:dyDescent="0.2"/>
    <row r="11837" ht="12.75" customHeight="1" x14ac:dyDescent="0.2"/>
    <row r="11838" ht="12.75" customHeight="1" x14ac:dyDescent="0.2"/>
    <row r="11839" ht="12.75" customHeight="1" x14ac:dyDescent="0.2"/>
    <row r="11840" ht="12.75" customHeight="1" x14ac:dyDescent="0.2"/>
    <row r="11841" ht="12.75" customHeight="1" x14ac:dyDescent="0.2"/>
    <row r="11842" ht="12.75" customHeight="1" x14ac:dyDescent="0.2"/>
    <row r="11843" ht="12.75" customHeight="1" x14ac:dyDescent="0.2"/>
    <row r="11844" ht="12.75" customHeight="1" x14ac:dyDescent="0.2"/>
    <row r="11845" ht="12.75" customHeight="1" x14ac:dyDescent="0.2"/>
    <row r="11846" ht="12.75" customHeight="1" x14ac:dyDescent="0.2"/>
    <row r="11847" ht="12.75" customHeight="1" x14ac:dyDescent="0.2"/>
    <row r="11848" ht="12.75" customHeight="1" x14ac:dyDescent="0.2"/>
    <row r="11849" ht="12.75" customHeight="1" x14ac:dyDescent="0.2"/>
    <row r="11850" ht="12.75" customHeight="1" x14ac:dyDescent="0.2"/>
    <row r="11851" ht="12.75" customHeight="1" x14ac:dyDescent="0.2"/>
    <row r="11852" ht="12.75" customHeight="1" x14ac:dyDescent="0.2"/>
    <row r="11853" ht="12.75" customHeight="1" x14ac:dyDescent="0.2"/>
    <row r="11854" ht="12.75" customHeight="1" x14ac:dyDescent="0.2"/>
    <row r="11855" ht="12.75" customHeight="1" x14ac:dyDescent="0.2"/>
    <row r="11856" ht="12.75" customHeight="1" x14ac:dyDescent="0.2"/>
    <row r="11857" ht="12.75" customHeight="1" x14ac:dyDescent="0.2"/>
    <row r="11858" ht="12.75" customHeight="1" x14ac:dyDescent="0.2"/>
    <row r="11859" ht="12.75" customHeight="1" x14ac:dyDescent="0.2"/>
    <row r="11860" ht="12.75" customHeight="1" x14ac:dyDescent="0.2"/>
    <row r="11861" ht="12.75" customHeight="1" x14ac:dyDescent="0.2"/>
    <row r="11862" ht="12.75" customHeight="1" x14ac:dyDescent="0.2"/>
    <row r="11863" ht="12.75" customHeight="1" x14ac:dyDescent="0.2"/>
    <row r="11864" ht="12.75" customHeight="1" x14ac:dyDescent="0.2"/>
    <row r="11865" ht="12.75" customHeight="1" x14ac:dyDescent="0.2"/>
    <row r="11866" ht="12.75" customHeight="1" x14ac:dyDescent="0.2"/>
    <row r="11867" ht="12.75" customHeight="1" x14ac:dyDescent="0.2"/>
    <row r="11868" ht="12.75" customHeight="1" x14ac:dyDescent="0.2"/>
    <row r="11869" ht="12.75" customHeight="1" x14ac:dyDescent="0.2"/>
    <row r="11870" ht="12.75" customHeight="1" x14ac:dyDescent="0.2"/>
    <row r="11871" ht="12.75" customHeight="1" x14ac:dyDescent="0.2"/>
    <row r="11872" ht="12.75" customHeight="1" x14ac:dyDescent="0.2"/>
    <row r="11873" ht="12.75" customHeight="1" x14ac:dyDescent="0.2"/>
    <row r="11874" ht="12.75" customHeight="1" x14ac:dyDescent="0.2"/>
    <row r="11875" ht="12.75" customHeight="1" x14ac:dyDescent="0.2"/>
    <row r="11876" ht="12.75" customHeight="1" x14ac:dyDescent="0.2"/>
    <row r="11877" ht="12.75" customHeight="1" x14ac:dyDescent="0.2"/>
    <row r="11878" ht="12.75" customHeight="1" x14ac:dyDescent="0.2"/>
    <row r="11879" ht="12.75" customHeight="1" x14ac:dyDescent="0.2"/>
    <row r="11880" ht="12.75" customHeight="1" x14ac:dyDescent="0.2"/>
    <row r="11881" ht="12.75" customHeight="1" x14ac:dyDescent="0.2"/>
    <row r="11882" ht="12.75" customHeight="1" x14ac:dyDescent="0.2"/>
    <row r="11883" ht="12.75" customHeight="1" x14ac:dyDescent="0.2"/>
    <row r="11884" ht="12.75" customHeight="1" x14ac:dyDescent="0.2"/>
    <row r="11885" ht="12.75" customHeight="1" x14ac:dyDescent="0.2"/>
    <row r="11886" ht="12.75" customHeight="1" x14ac:dyDescent="0.2"/>
    <row r="11887" ht="12.75" customHeight="1" x14ac:dyDescent="0.2"/>
    <row r="11888" ht="12.75" customHeight="1" x14ac:dyDescent="0.2"/>
    <row r="11889" ht="12.75" customHeight="1" x14ac:dyDescent="0.2"/>
    <row r="11890" ht="12.75" customHeight="1" x14ac:dyDescent="0.2"/>
    <row r="11891" ht="12.75" customHeight="1" x14ac:dyDescent="0.2"/>
    <row r="11892" ht="12.75" customHeight="1" x14ac:dyDescent="0.2"/>
    <row r="11893" ht="12.75" customHeight="1" x14ac:dyDescent="0.2"/>
    <row r="11894" ht="12.75" customHeight="1" x14ac:dyDescent="0.2"/>
    <row r="11895" ht="12.75" customHeight="1" x14ac:dyDescent="0.2"/>
    <row r="11896" ht="12.75" customHeight="1" x14ac:dyDescent="0.2"/>
    <row r="11897" ht="12.75" customHeight="1" x14ac:dyDescent="0.2"/>
    <row r="11898" ht="12.75" customHeight="1" x14ac:dyDescent="0.2"/>
    <row r="11899" ht="12.75" customHeight="1" x14ac:dyDescent="0.2"/>
    <row r="11900" ht="12.75" customHeight="1" x14ac:dyDescent="0.2"/>
    <row r="11901" ht="12.75" customHeight="1" x14ac:dyDescent="0.2"/>
    <row r="11902" ht="12.75" customHeight="1" x14ac:dyDescent="0.2"/>
    <row r="11903" ht="12.75" customHeight="1" x14ac:dyDescent="0.2"/>
    <row r="11904" ht="12.75" customHeight="1" x14ac:dyDescent="0.2"/>
    <row r="11905" ht="12.75" customHeight="1" x14ac:dyDescent="0.2"/>
    <row r="11906" ht="12.75" customHeight="1" x14ac:dyDescent="0.2"/>
    <row r="11907" ht="12.75" customHeight="1" x14ac:dyDescent="0.2"/>
    <row r="11908" ht="12.75" customHeight="1" x14ac:dyDescent="0.2"/>
    <row r="11909" ht="12.75" customHeight="1" x14ac:dyDescent="0.2"/>
    <row r="11910" ht="12.75" customHeight="1" x14ac:dyDescent="0.2"/>
    <row r="11911" ht="12.75" customHeight="1" x14ac:dyDescent="0.2"/>
    <row r="11912" ht="12.75" customHeight="1" x14ac:dyDescent="0.2"/>
    <row r="11913" ht="12.75" customHeight="1" x14ac:dyDescent="0.2"/>
    <row r="11914" ht="12.75" customHeight="1" x14ac:dyDescent="0.2"/>
    <row r="11915" ht="12.75" customHeight="1" x14ac:dyDescent="0.2"/>
    <row r="11916" ht="12.75" customHeight="1" x14ac:dyDescent="0.2"/>
    <row r="11917" ht="12.75" customHeight="1" x14ac:dyDescent="0.2"/>
    <row r="11918" ht="12.75" customHeight="1" x14ac:dyDescent="0.2"/>
    <row r="11919" ht="12.75" customHeight="1" x14ac:dyDescent="0.2"/>
    <row r="11920" ht="12.75" customHeight="1" x14ac:dyDescent="0.2"/>
    <row r="11921" ht="12.75" customHeight="1" x14ac:dyDescent="0.2"/>
    <row r="11922" ht="12.75" customHeight="1" x14ac:dyDescent="0.2"/>
    <row r="11923" ht="12.75" customHeight="1" x14ac:dyDescent="0.2"/>
    <row r="11924" ht="12.75" customHeight="1" x14ac:dyDescent="0.2"/>
    <row r="11925" ht="12.75" customHeight="1" x14ac:dyDescent="0.2"/>
    <row r="11926" ht="12.75" customHeight="1" x14ac:dyDescent="0.2"/>
    <row r="11927" ht="12.75" customHeight="1" x14ac:dyDescent="0.2"/>
    <row r="11928" ht="12.75" customHeight="1" x14ac:dyDescent="0.2"/>
    <row r="11929" ht="12.75" customHeight="1" x14ac:dyDescent="0.2"/>
    <row r="11930" ht="12.75" customHeight="1" x14ac:dyDescent="0.2"/>
    <row r="11931" ht="12.75" customHeight="1" x14ac:dyDescent="0.2"/>
    <row r="11932" ht="12.75" customHeight="1" x14ac:dyDescent="0.2"/>
    <row r="11933" ht="12.75" customHeight="1" x14ac:dyDescent="0.2"/>
    <row r="11934" ht="12.75" customHeight="1" x14ac:dyDescent="0.2"/>
    <row r="11935" ht="12.75" customHeight="1" x14ac:dyDescent="0.2"/>
    <row r="11936" ht="12.75" customHeight="1" x14ac:dyDescent="0.2"/>
    <row r="11937" ht="12.75" customHeight="1" x14ac:dyDescent="0.2"/>
    <row r="11938" ht="12.75" customHeight="1" x14ac:dyDescent="0.2"/>
    <row r="11939" ht="12.75" customHeight="1" x14ac:dyDescent="0.2"/>
    <row r="11940" ht="12.75" customHeight="1" x14ac:dyDescent="0.2"/>
    <row r="11941" ht="12.75" customHeight="1" x14ac:dyDescent="0.2"/>
    <row r="11942" ht="12.75" customHeight="1" x14ac:dyDescent="0.2"/>
    <row r="11943" ht="12.75" customHeight="1" x14ac:dyDescent="0.2"/>
    <row r="11944" ht="12.75" customHeight="1" x14ac:dyDescent="0.2"/>
    <row r="11945" ht="12.75" customHeight="1" x14ac:dyDescent="0.2"/>
    <row r="11946" ht="12.75" customHeight="1" x14ac:dyDescent="0.2"/>
    <row r="11947" ht="12.75" customHeight="1" x14ac:dyDescent="0.2"/>
    <row r="11948" ht="12.75" customHeight="1" x14ac:dyDescent="0.2"/>
    <row r="11949" ht="12.75" customHeight="1" x14ac:dyDescent="0.2"/>
    <row r="11950" ht="12.75" customHeight="1" x14ac:dyDescent="0.2"/>
    <row r="11951" ht="12.75" customHeight="1" x14ac:dyDescent="0.2"/>
    <row r="11952" ht="12.75" customHeight="1" x14ac:dyDescent="0.2"/>
    <row r="11953" ht="12.75" customHeight="1" x14ac:dyDescent="0.2"/>
    <row r="11954" ht="12.75" customHeight="1" x14ac:dyDescent="0.2"/>
    <row r="11955" ht="12.75" customHeight="1" x14ac:dyDescent="0.2"/>
    <row r="11956" ht="12.75" customHeight="1" x14ac:dyDescent="0.2"/>
    <row r="11957" ht="12.75" customHeight="1" x14ac:dyDescent="0.2"/>
    <row r="11958" ht="12.75" customHeight="1" x14ac:dyDescent="0.2"/>
    <row r="11959" ht="12.75" customHeight="1" x14ac:dyDescent="0.2"/>
    <row r="11960" ht="12.75" customHeight="1" x14ac:dyDescent="0.2"/>
    <row r="11961" ht="12.75" customHeight="1" x14ac:dyDescent="0.2"/>
    <row r="11962" ht="12.75" customHeight="1" x14ac:dyDescent="0.2"/>
    <row r="11963" ht="12.75" customHeight="1" x14ac:dyDescent="0.2"/>
    <row r="11964" ht="12.75" customHeight="1" x14ac:dyDescent="0.2"/>
    <row r="11965" ht="12.75" customHeight="1" x14ac:dyDescent="0.2"/>
    <row r="11966" ht="12.75" customHeight="1" x14ac:dyDescent="0.2"/>
    <row r="11967" ht="12.75" customHeight="1" x14ac:dyDescent="0.2"/>
    <row r="11968" ht="12.75" customHeight="1" x14ac:dyDescent="0.2"/>
    <row r="11969" ht="12.75" customHeight="1" x14ac:dyDescent="0.2"/>
    <row r="11970" ht="12.75" customHeight="1" x14ac:dyDescent="0.2"/>
    <row r="11971" ht="12.75" customHeight="1" x14ac:dyDescent="0.2"/>
    <row r="11972" ht="12.75" customHeight="1" x14ac:dyDescent="0.2"/>
    <row r="11973" ht="12.75" customHeight="1" x14ac:dyDescent="0.2"/>
    <row r="11974" ht="12.75" customHeight="1" x14ac:dyDescent="0.2"/>
    <row r="11975" ht="12.75" customHeight="1" x14ac:dyDescent="0.2"/>
    <row r="11976" ht="12.75" customHeight="1" x14ac:dyDescent="0.2"/>
    <row r="11977" ht="12.75" customHeight="1" x14ac:dyDescent="0.2"/>
    <row r="11978" ht="12.75" customHeight="1" x14ac:dyDescent="0.2"/>
    <row r="11979" ht="12.75" customHeight="1" x14ac:dyDescent="0.2"/>
    <row r="11980" ht="12.75" customHeight="1" x14ac:dyDescent="0.2"/>
    <row r="11981" ht="12.75" customHeight="1" x14ac:dyDescent="0.2"/>
    <row r="11982" ht="12.75" customHeight="1" x14ac:dyDescent="0.2"/>
    <row r="11983" ht="12.75" customHeight="1" x14ac:dyDescent="0.2"/>
    <row r="11984" ht="12.75" customHeight="1" x14ac:dyDescent="0.2"/>
    <row r="11985" ht="12.75" customHeight="1" x14ac:dyDescent="0.2"/>
    <row r="11986" ht="12.75" customHeight="1" x14ac:dyDescent="0.2"/>
    <row r="11987" ht="12.75" customHeight="1" x14ac:dyDescent="0.2"/>
    <row r="11988" ht="12.75" customHeight="1" x14ac:dyDescent="0.2"/>
    <row r="11989" ht="12.75" customHeight="1" x14ac:dyDescent="0.2"/>
    <row r="11990" ht="12.75" customHeight="1" x14ac:dyDescent="0.2"/>
    <row r="11991" ht="12.75" customHeight="1" x14ac:dyDescent="0.2"/>
    <row r="11992" ht="12.75" customHeight="1" x14ac:dyDescent="0.2"/>
    <row r="11993" ht="12.75" customHeight="1" x14ac:dyDescent="0.2"/>
    <row r="11994" ht="12.75" customHeight="1" x14ac:dyDescent="0.2"/>
    <row r="11995" ht="12.75" customHeight="1" x14ac:dyDescent="0.2"/>
    <row r="11996" ht="12.75" customHeight="1" x14ac:dyDescent="0.2"/>
    <row r="11997" ht="12.75" customHeight="1" x14ac:dyDescent="0.2"/>
    <row r="11998" ht="12.75" customHeight="1" x14ac:dyDescent="0.2"/>
    <row r="11999" ht="12.75" customHeight="1" x14ac:dyDescent="0.2"/>
    <row r="12000" ht="12.75" customHeight="1" x14ac:dyDescent="0.2"/>
    <row r="12001" ht="12.75" customHeight="1" x14ac:dyDescent="0.2"/>
    <row r="12002" ht="12.75" customHeight="1" x14ac:dyDescent="0.2"/>
    <row r="12003" ht="12.75" customHeight="1" x14ac:dyDescent="0.2"/>
    <row r="12004" ht="12.75" customHeight="1" x14ac:dyDescent="0.2"/>
    <row r="12005" ht="12.75" customHeight="1" x14ac:dyDescent="0.2"/>
    <row r="12006" ht="12.75" customHeight="1" x14ac:dyDescent="0.2"/>
    <row r="12007" ht="12.75" customHeight="1" x14ac:dyDescent="0.2"/>
    <row r="12008" ht="12.75" customHeight="1" x14ac:dyDescent="0.2"/>
    <row r="12009" ht="12.75" customHeight="1" x14ac:dyDescent="0.2"/>
    <row r="12010" ht="12.75" customHeight="1" x14ac:dyDescent="0.2"/>
    <row r="12011" ht="12.75" customHeight="1" x14ac:dyDescent="0.2"/>
    <row r="12012" ht="12.75" customHeight="1" x14ac:dyDescent="0.2"/>
    <row r="12013" ht="12.75" customHeight="1" x14ac:dyDescent="0.2"/>
    <row r="12014" ht="12.75" customHeight="1" x14ac:dyDescent="0.2"/>
    <row r="12015" ht="12.75" customHeight="1" x14ac:dyDescent="0.2"/>
    <row r="12016" ht="12.75" customHeight="1" x14ac:dyDescent="0.2"/>
    <row r="12017" ht="12.75" customHeight="1" x14ac:dyDescent="0.2"/>
    <row r="12018" ht="12.75" customHeight="1" x14ac:dyDescent="0.2"/>
    <row r="12019" ht="12.75" customHeight="1" x14ac:dyDescent="0.2"/>
    <row r="12020" ht="12.75" customHeight="1" x14ac:dyDescent="0.2"/>
    <row r="12021" ht="12.75" customHeight="1" x14ac:dyDescent="0.2"/>
    <row r="12022" ht="12.75" customHeight="1" x14ac:dyDescent="0.2"/>
    <row r="12023" ht="12.75" customHeight="1" x14ac:dyDescent="0.2"/>
    <row r="12024" ht="12.75" customHeight="1" x14ac:dyDescent="0.2"/>
    <row r="12025" ht="12.75" customHeight="1" x14ac:dyDescent="0.2"/>
    <row r="12026" ht="12.75" customHeight="1" x14ac:dyDescent="0.2"/>
    <row r="12027" ht="12.75" customHeight="1" x14ac:dyDescent="0.2"/>
    <row r="12028" ht="12.75" customHeight="1" x14ac:dyDescent="0.2"/>
    <row r="12029" ht="12.75" customHeight="1" x14ac:dyDescent="0.2"/>
    <row r="12030" ht="12.75" customHeight="1" x14ac:dyDescent="0.2"/>
    <row r="12031" ht="12.75" customHeight="1" x14ac:dyDescent="0.2"/>
    <row r="12032" ht="12.75" customHeight="1" x14ac:dyDescent="0.2"/>
    <row r="12033" ht="12.75" customHeight="1" x14ac:dyDescent="0.2"/>
    <row r="12034" ht="12.75" customHeight="1" x14ac:dyDescent="0.2"/>
    <row r="12035" ht="12.75" customHeight="1" x14ac:dyDescent="0.2"/>
    <row r="12036" ht="12.75" customHeight="1" x14ac:dyDescent="0.2"/>
    <row r="12037" ht="12.75" customHeight="1" x14ac:dyDescent="0.2"/>
    <row r="12038" ht="12.75" customHeight="1" x14ac:dyDescent="0.2"/>
    <row r="12039" ht="12.75" customHeight="1" x14ac:dyDescent="0.2"/>
    <row r="12040" ht="12.75" customHeight="1" x14ac:dyDescent="0.2"/>
    <row r="12041" ht="12.75" customHeight="1" x14ac:dyDescent="0.2"/>
    <row r="12042" ht="12.75" customHeight="1" x14ac:dyDescent="0.2"/>
    <row r="12043" ht="12.75" customHeight="1" x14ac:dyDescent="0.2"/>
    <row r="12044" ht="12.75" customHeight="1" x14ac:dyDescent="0.2"/>
    <row r="12045" ht="12.75" customHeight="1" x14ac:dyDescent="0.2"/>
    <row r="12046" ht="12.75" customHeight="1" x14ac:dyDescent="0.2"/>
    <row r="12047" ht="12.75" customHeight="1" x14ac:dyDescent="0.2"/>
    <row r="12048" ht="12.75" customHeight="1" x14ac:dyDescent="0.2"/>
    <row r="12049" ht="12.75" customHeight="1" x14ac:dyDescent="0.2"/>
    <row r="12050" ht="12.75" customHeight="1" x14ac:dyDescent="0.2"/>
    <row r="12051" ht="12.75" customHeight="1" x14ac:dyDescent="0.2"/>
    <row r="12052" ht="12.75" customHeight="1" x14ac:dyDescent="0.2"/>
    <row r="12053" ht="12.75" customHeight="1" x14ac:dyDescent="0.2"/>
    <row r="12054" ht="12.75" customHeight="1" x14ac:dyDescent="0.2"/>
    <row r="12055" ht="12.75" customHeight="1" x14ac:dyDescent="0.2"/>
    <row r="12056" ht="12.75" customHeight="1" x14ac:dyDescent="0.2"/>
    <row r="12057" ht="12.75" customHeight="1" x14ac:dyDescent="0.2"/>
    <row r="12058" ht="12.75" customHeight="1" x14ac:dyDescent="0.2"/>
    <row r="12059" ht="12.75" customHeight="1" x14ac:dyDescent="0.2"/>
    <row r="12060" ht="12.75" customHeight="1" x14ac:dyDescent="0.2"/>
    <row r="12061" ht="12.75" customHeight="1" x14ac:dyDescent="0.2"/>
    <row r="12062" ht="12.75" customHeight="1" x14ac:dyDescent="0.2"/>
    <row r="12063" ht="12.75" customHeight="1" x14ac:dyDescent="0.2"/>
    <row r="12064" ht="12.75" customHeight="1" x14ac:dyDescent="0.2"/>
    <row r="12065" ht="12.75" customHeight="1" x14ac:dyDescent="0.2"/>
    <row r="12066" ht="12.75" customHeight="1" x14ac:dyDescent="0.2"/>
    <row r="12067" ht="12.75" customHeight="1" x14ac:dyDescent="0.2"/>
    <row r="12068" ht="12.75" customHeight="1" x14ac:dyDescent="0.2"/>
    <row r="12069" ht="12.75" customHeight="1" x14ac:dyDescent="0.2"/>
    <row r="12070" ht="12.75" customHeight="1" x14ac:dyDescent="0.2"/>
    <row r="12071" ht="12.75" customHeight="1" x14ac:dyDescent="0.2"/>
    <row r="12072" ht="12.75" customHeight="1" x14ac:dyDescent="0.2"/>
    <row r="12073" ht="12.75" customHeight="1" x14ac:dyDescent="0.2"/>
    <row r="12074" ht="12.75" customHeight="1" x14ac:dyDescent="0.2"/>
    <row r="12075" ht="12.75" customHeight="1" x14ac:dyDescent="0.2"/>
    <row r="12076" ht="12.75" customHeight="1" x14ac:dyDescent="0.2"/>
    <row r="12077" ht="12.75" customHeight="1" x14ac:dyDescent="0.2"/>
    <row r="12078" ht="12.75" customHeight="1" x14ac:dyDescent="0.2"/>
    <row r="12079" ht="12.75" customHeight="1" x14ac:dyDescent="0.2"/>
    <row r="12080" ht="12.75" customHeight="1" x14ac:dyDescent="0.2"/>
    <row r="12081" ht="12.75" customHeight="1" x14ac:dyDescent="0.2"/>
    <row r="12082" ht="12.75" customHeight="1" x14ac:dyDescent="0.2"/>
    <row r="12083" ht="12.75" customHeight="1" x14ac:dyDescent="0.2"/>
    <row r="12084" ht="12.75" customHeight="1" x14ac:dyDescent="0.2"/>
    <row r="12085" ht="12.75" customHeight="1" x14ac:dyDescent="0.2"/>
    <row r="12086" ht="12.75" customHeight="1" x14ac:dyDescent="0.2"/>
    <row r="12087" ht="12.75" customHeight="1" x14ac:dyDescent="0.2"/>
    <row r="12088" ht="12.75" customHeight="1" x14ac:dyDescent="0.2"/>
    <row r="12089" ht="12.75" customHeight="1" x14ac:dyDescent="0.2"/>
    <row r="12090" ht="12.75" customHeight="1" x14ac:dyDescent="0.2"/>
    <row r="12091" ht="12.75" customHeight="1" x14ac:dyDescent="0.2"/>
    <row r="12092" ht="12.75" customHeight="1" x14ac:dyDescent="0.2"/>
    <row r="12093" ht="12.75" customHeight="1" x14ac:dyDescent="0.2"/>
    <row r="12094" ht="12.75" customHeight="1" x14ac:dyDescent="0.2"/>
    <row r="12095" ht="12.75" customHeight="1" x14ac:dyDescent="0.2"/>
    <row r="12096" ht="12.75" customHeight="1" x14ac:dyDescent="0.2"/>
    <row r="12097" ht="12.75" customHeight="1" x14ac:dyDescent="0.2"/>
    <row r="12098" ht="12.75" customHeight="1" x14ac:dyDescent="0.2"/>
    <row r="12099" ht="12.75" customHeight="1" x14ac:dyDescent="0.2"/>
    <row r="12100" ht="12.75" customHeight="1" x14ac:dyDescent="0.2"/>
    <row r="12101" ht="12.75" customHeight="1" x14ac:dyDescent="0.2"/>
    <row r="12102" ht="12.75" customHeight="1" x14ac:dyDescent="0.2"/>
    <row r="12103" ht="12.75" customHeight="1" x14ac:dyDescent="0.2"/>
    <row r="12104" ht="12.75" customHeight="1" x14ac:dyDescent="0.2"/>
    <row r="12105" ht="12.75" customHeight="1" x14ac:dyDescent="0.2"/>
    <row r="12106" ht="12.75" customHeight="1" x14ac:dyDescent="0.2"/>
    <row r="12107" ht="12.75" customHeight="1" x14ac:dyDescent="0.2"/>
    <row r="12108" ht="12.75" customHeight="1" x14ac:dyDescent="0.2"/>
    <row r="12109" ht="12.75" customHeight="1" x14ac:dyDescent="0.2"/>
    <row r="12110" ht="12.75" customHeight="1" x14ac:dyDescent="0.2"/>
    <row r="12111" ht="12.75" customHeight="1" x14ac:dyDescent="0.2"/>
    <row r="12112" ht="12.75" customHeight="1" x14ac:dyDescent="0.2"/>
    <row r="12113" ht="12.75" customHeight="1" x14ac:dyDescent="0.2"/>
    <row r="12114" ht="12.75" customHeight="1" x14ac:dyDescent="0.2"/>
    <row r="12115" ht="12.75" customHeight="1" x14ac:dyDescent="0.2"/>
    <row r="12116" ht="12.75" customHeight="1" x14ac:dyDescent="0.2"/>
    <row r="12117" ht="12.75" customHeight="1" x14ac:dyDescent="0.2"/>
    <row r="12118" ht="12.75" customHeight="1" x14ac:dyDescent="0.2"/>
    <row r="12119" ht="12.75" customHeight="1" x14ac:dyDescent="0.2"/>
    <row r="12120" ht="12.75" customHeight="1" x14ac:dyDescent="0.2"/>
    <row r="12121" ht="12.75" customHeight="1" x14ac:dyDescent="0.2"/>
    <row r="12122" ht="12.75" customHeight="1" x14ac:dyDescent="0.2"/>
    <row r="12123" ht="12.75" customHeight="1" x14ac:dyDescent="0.2"/>
    <row r="12124" ht="12.75" customHeight="1" x14ac:dyDescent="0.2"/>
    <row r="12125" ht="12.75" customHeight="1" x14ac:dyDescent="0.2"/>
    <row r="12126" ht="12.75" customHeight="1" x14ac:dyDescent="0.2"/>
    <row r="12127" ht="12.75" customHeight="1" x14ac:dyDescent="0.2"/>
    <row r="12128" ht="12.75" customHeight="1" x14ac:dyDescent="0.2"/>
    <row r="12129" ht="12.75" customHeight="1" x14ac:dyDescent="0.2"/>
    <row r="12130" ht="12.75" customHeight="1" x14ac:dyDescent="0.2"/>
    <row r="12131" ht="12.75" customHeight="1" x14ac:dyDescent="0.2"/>
    <row r="12132" ht="12.75" customHeight="1" x14ac:dyDescent="0.2"/>
    <row r="12133" ht="12.75" customHeight="1" x14ac:dyDescent="0.2"/>
    <row r="12134" ht="12.75" customHeight="1" x14ac:dyDescent="0.2"/>
    <row r="12135" ht="12.75" customHeight="1" x14ac:dyDescent="0.2"/>
    <row r="12136" ht="12.75" customHeight="1" x14ac:dyDescent="0.2"/>
    <row r="12137" ht="12.75" customHeight="1" x14ac:dyDescent="0.2"/>
    <row r="12138" ht="12.75" customHeight="1" x14ac:dyDescent="0.2"/>
    <row r="12139" ht="12.75" customHeight="1" x14ac:dyDescent="0.2"/>
    <row r="12140" ht="12.75" customHeight="1" x14ac:dyDescent="0.2"/>
    <row r="12141" ht="12.75" customHeight="1" x14ac:dyDescent="0.2"/>
    <row r="12142" ht="12.75" customHeight="1" x14ac:dyDescent="0.2"/>
    <row r="12143" ht="12.75" customHeight="1" x14ac:dyDescent="0.2"/>
    <row r="12144" ht="12.75" customHeight="1" x14ac:dyDescent="0.2"/>
    <row r="12145" ht="12.75" customHeight="1" x14ac:dyDescent="0.2"/>
    <row r="12146" ht="12.75" customHeight="1" x14ac:dyDescent="0.2"/>
    <row r="12147" ht="12.75" customHeight="1" x14ac:dyDescent="0.2"/>
    <row r="12148" ht="12.75" customHeight="1" x14ac:dyDescent="0.2"/>
    <row r="12149" ht="12.75" customHeight="1" x14ac:dyDescent="0.2"/>
    <row r="12150" ht="12.75" customHeight="1" x14ac:dyDescent="0.2"/>
    <row r="12151" ht="12.75" customHeight="1" x14ac:dyDescent="0.2"/>
    <row r="12152" ht="12.75" customHeight="1" x14ac:dyDescent="0.2"/>
    <row r="12153" ht="12.75" customHeight="1" x14ac:dyDescent="0.2"/>
    <row r="12154" ht="12.75" customHeight="1" x14ac:dyDescent="0.2"/>
    <row r="12155" ht="12.75" customHeight="1" x14ac:dyDescent="0.2"/>
    <row r="12156" ht="12.75" customHeight="1" x14ac:dyDescent="0.2"/>
    <row r="12157" ht="12.75" customHeight="1" x14ac:dyDescent="0.2"/>
    <row r="12158" ht="12.75" customHeight="1" x14ac:dyDescent="0.2"/>
    <row r="12159" ht="12.75" customHeight="1" x14ac:dyDescent="0.2"/>
    <row r="12160" ht="12.75" customHeight="1" x14ac:dyDescent="0.2"/>
    <row r="12161" ht="12.75" customHeight="1" x14ac:dyDescent="0.2"/>
    <row r="12162" ht="12.75" customHeight="1" x14ac:dyDescent="0.2"/>
    <row r="12163" ht="12.75" customHeight="1" x14ac:dyDescent="0.2"/>
    <row r="12164" ht="12.75" customHeight="1" x14ac:dyDescent="0.2"/>
    <row r="12165" ht="12.75" customHeight="1" x14ac:dyDescent="0.2"/>
    <row r="12166" ht="12.75" customHeight="1" x14ac:dyDescent="0.2"/>
    <row r="12167" ht="12.75" customHeight="1" x14ac:dyDescent="0.2"/>
    <row r="12168" ht="12.75" customHeight="1" x14ac:dyDescent="0.2"/>
    <row r="12169" ht="12.75" customHeight="1" x14ac:dyDescent="0.2"/>
    <row r="12170" ht="12.75" customHeight="1" x14ac:dyDescent="0.2"/>
    <row r="12171" ht="12.75" customHeight="1" x14ac:dyDescent="0.2"/>
    <row r="12172" ht="12.75" customHeight="1" x14ac:dyDescent="0.2"/>
    <row r="12173" ht="12.75" customHeight="1" x14ac:dyDescent="0.2"/>
    <row r="12174" ht="12.75" customHeight="1" x14ac:dyDescent="0.2"/>
    <row r="12175" ht="12.75" customHeight="1" x14ac:dyDescent="0.2"/>
    <row r="12176" ht="12.75" customHeight="1" x14ac:dyDescent="0.2"/>
    <row r="12177" ht="12.75" customHeight="1" x14ac:dyDescent="0.2"/>
    <row r="12178" ht="12.75" customHeight="1" x14ac:dyDescent="0.2"/>
    <row r="12179" ht="12.75" customHeight="1" x14ac:dyDescent="0.2"/>
    <row r="12180" ht="12.75" customHeight="1" x14ac:dyDescent="0.2"/>
    <row r="12181" ht="12.75" customHeight="1" x14ac:dyDescent="0.2"/>
    <row r="12182" ht="12.75" customHeight="1" x14ac:dyDescent="0.2"/>
    <row r="12183" ht="12.75" customHeight="1" x14ac:dyDescent="0.2"/>
    <row r="12184" ht="12.75" customHeight="1" x14ac:dyDescent="0.2"/>
    <row r="12185" ht="12.75" customHeight="1" x14ac:dyDescent="0.2"/>
    <row r="12186" ht="12.75" customHeight="1" x14ac:dyDescent="0.2"/>
    <row r="12187" ht="12.75" customHeight="1" x14ac:dyDescent="0.2"/>
    <row r="12188" ht="12.75" customHeight="1" x14ac:dyDescent="0.2"/>
    <row r="12189" ht="12.75" customHeight="1" x14ac:dyDescent="0.2"/>
    <row r="12190" ht="12.75" customHeight="1" x14ac:dyDescent="0.2"/>
    <row r="12191" ht="12.75" customHeight="1" x14ac:dyDescent="0.2"/>
    <row r="12192" ht="12.75" customHeight="1" x14ac:dyDescent="0.2"/>
    <row r="12193" ht="12.75" customHeight="1" x14ac:dyDescent="0.2"/>
    <row r="12194" ht="12.75" customHeight="1" x14ac:dyDescent="0.2"/>
    <row r="12195" ht="12.75" customHeight="1" x14ac:dyDescent="0.2"/>
    <row r="12196" ht="12.75" customHeight="1" x14ac:dyDescent="0.2"/>
    <row r="12197" ht="12.75" customHeight="1" x14ac:dyDescent="0.2"/>
    <row r="12198" ht="12.75" customHeight="1" x14ac:dyDescent="0.2"/>
    <row r="12199" ht="12.75" customHeight="1" x14ac:dyDescent="0.2"/>
    <row r="12200" ht="12.75" customHeight="1" x14ac:dyDescent="0.2"/>
    <row r="12201" ht="12.75" customHeight="1" x14ac:dyDescent="0.2"/>
    <row r="12202" ht="12.75" customHeight="1" x14ac:dyDescent="0.2"/>
    <row r="12203" ht="12.75" customHeight="1" x14ac:dyDescent="0.2"/>
    <row r="12204" ht="12.75" customHeight="1" x14ac:dyDescent="0.2"/>
    <row r="12205" ht="12.75" customHeight="1" x14ac:dyDescent="0.2"/>
    <row r="12206" ht="12.75" customHeight="1" x14ac:dyDescent="0.2"/>
    <row r="12207" ht="12.75" customHeight="1" x14ac:dyDescent="0.2"/>
    <row r="12208" ht="12.75" customHeight="1" x14ac:dyDescent="0.2"/>
    <row r="12209" ht="12.75" customHeight="1" x14ac:dyDescent="0.2"/>
    <row r="12210" ht="12.75" customHeight="1" x14ac:dyDescent="0.2"/>
    <row r="12211" ht="12.75" customHeight="1" x14ac:dyDescent="0.2"/>
    <row r="12212" ht="12.75" customHeight="1" x14ac:dyDescent="0.2"/>
    <row r="12213" ht="12.75" customHeight="1" x14ac:dyDescent="0.2"/>
    <row r="12214" ht="12.75" customHeight="1" x14ac:dyDescent="0.2"/>
    <row r="12215" ht="12.75" customHeight="1" x14ac:dyDescent="0.2"/>
    <row r="12216" ht="12.75" customHeight="1" x14ac:dyDescent="0.2"/>
    <row r="12217" ht="12.75" customHeight="1" x14ac:dyDescent="0.2"/>
    <row r="12218" ht="12.75" customHeight="1" x14ac:dyDescent="0.2"/>
    <row r="12219" ht="12.75" customHeight="1" x14ac:dyDescent="0.2"/>
    <row r="12220" ht="12.75" customHeight="1" x14ac:dyDescent="0.2"/>
    <row r="12221" ht="12.75" customHeight="1" x14ac:dyDescent="0.2"/>
    <row r="12222" ht="12.75" customHeight="1" x14ac:dyDescent="0.2"/>
    <row r="12223" ht="12.75" customHeight="1" x14ac:dyDescent="0.2"/>
    <row r="12224" ht="12.75" customHeight="1" x14ac:dyDescent="0.2"/>
    <row r="12225" ht="12.75" customHeight="1" x14ac:dyDescent="0.2"/>
    <row r="12226" ht="12.75" customHeight="1" x14ac:dyDescent="0.2"/>
    <row r="12227" ht="12.75" customHeight="1" x14ac:dyDescent="0.2"/>
    <row r="12228" ht="12.75" customHeight="1" x14ac:dyDescent="0.2"/>
    <row r="12229" ht="12.75" customHeight="1" x14ac:dyDescent="0.2"/>
    <row r="12230" ht="12.75" customHeight="1" x14ac:dyDescent="0.2"/>
    <row r="12231" ht="12.75" customHeight="1" x14ac:dyDescent="0.2"/>
    <row r="12232" ht="12.75" customHeight="1" x14ac:dyDescent="0.2"/>
    <row r="12233" ht="12.75" customHeight="1" x14ac:dyDescent="0.2"/>
    <row r="12234" ht="12.75" customHeight="1" x14ac:dyDescent="0.2"/>
    <row r="12235" ht="12.75" customHeight="1" x14ac:dyDescent="0.2"/>
    <row r="12236" ht="12.75" customHeight="1" x14ac:dyDescent="0.2"/>
    <row r="12237" ht="12.75" customHeight="1" x14ac:dyDescent="0.2"/>
    <row r="12238" ht="12.75" customHeight="1" x14ac:dyDescent="0.2"/>
    <row r="12239" ht="12.75" customHeight="1" x14ac:dyDescent="0.2"/>
    <row r="12240" ht="12.75" customHeight="1" x14ac:dyDescent="0.2"/>
    <row r="12241" ht="12.75" customHeight="1" x14ac:dyDescent="0.2"/>
    <row r="12242" ht="12.75" customHeight="1" x14ac:dyDescent="0.2"/>
    <row r="12243" ht="12.75" customHeight="1" x14ac:dyDescent="0.2"/>
    <row r="12244" ht="12.75" customHeight="1" x14ac:dyDescent="0.2"/>
    <row r="12245" ht="12.75" customHeight="1" x14ac:dyDescent="0.2"/>
    <row r="12246" ht="12.75" customHeight="1" x14ac:dyDescent="0.2"/>
    <row r="12247" ht="12.75" customHeight="1" x14ac:dyDescent="0.2"/>
    <row r="12248" ht="12.75" customHeight="1" x14ac:dyDescent="0.2"/>
    <row r="12249" ht="12.75" customHeight="1" x14ac:dyDescent="0.2"/>
    <row r="12250" ht="12.75" customHeight="1" x14ac:dyDescent="0.2"/>
    <row r="12251" ht="12.75" customHeight="1" x14ac:dyDescent="0.2"/>
    <row r="12252" ht="12.75" customHeight="1" x14ac:dyDescent="0.2"/>
    <row r="12253" ht="12.75" customHeight="1" x14ac:dyDescent="0.2"/>
    <row r="12254" ht="12.75" customHeight="1" x14ac:dyDescent="0.2"/>
    <row r="12255" ht="12.75" customHeight="1" x14ac:dyDescent="0.2"/>
    <row r="12256" ht="12.75" customHeight="1" x14ac:dyDescent="0.2"/>
    <row r="12257" ht="12.75" customHeight="1" x14ac:dyDescent="0.2"/>
    <row r="12258" ht="12.75" customHeight="1" x14ac:dyDescent="0.2"/>
    <row r="12259" ht="12.75" customHeight="1" x14ac:dyDescent="0.2"/>
    <row r="12260" ht="12.75" customHeight="1" x14ac:dyDescent="0.2"/>
    <row r="12261" ht="12.75" customHeight="1" x14ac:dyDescent="0.2"/>
    <row r="12262" ht="12.75" customHeight="1" x14ac:dyDescent="0.2"/>
    <row r="12263" ht="12.75" customHeight="1" x14ac:dyDescent="0.2"/>
    <row r="12264" ht="12.75" customHeight="1" x14ac:dyDescent="0.2"/>
    <row r="12265" ht="12.75" customHeight="1" x14ac:dyDescent="0.2"/>
    <row r="12266" ht="12.75" customHeight="1" x14ac:dyDescent="0.2"/>
    <row r="12267" ht="12.75" customHeight="1" x14ac:dyDescent="0.2"/>
    <row r="12268" ht="12.75" customHeight="1" x14ac:dyDescent="0.2"/>
    <row r="12269" ht="12.75" customHeight="1" x14ac:dyDescent="0.2"/>
    <row r="12270" ht="12.75" customHeight="1" x14ac:dyDescent="0.2"/>
    <row r="12271" ht="12.75" customHeight="1" x14ac:dyDescent="0.2"/>
    <row r="12272" ht="12.75" customHeight="1" x14ac:dyDescent="0.2"/>
    <row r="12273" ht="12.75" customHeight="1" x14ac:dyDescent="0.2"/>
    <row r="12274" ht="12.75" customHeight="1" x14ac:dyDescent="0.2"/>
    <row r="12275" ht="12.75" customHeight="1" x14ac:dyDescent="0.2"/>
    <row r="12276" ht="12.75" customHeight="1" x14ac:dyDescent="0.2"/>
    <row r="12277" ht="12.75" customHeight="1" x14ac:dyDescent="0.2"/>
    <row r="12278" ht="12.75" customHeight="1" x14ac:dyDescent="0.2"/>
    <row r="12279" ht="12.75" customHeight="1" x14ac:dyDescent="0.2"/>
    <row r="12280" ht="12.75" customHeight="1" x14ac:dyDescent="0.2"/>
    <row r="12281" ht="12.75" customHeight="1" x14ac:dyDescent="0.2"/>
    <row r="12282" ht="12.75" customHeight="1" x14ac:dyDescent="0.2"/>
    <row r="12283" ht="12.75" customHeight="1" x14ac:dyDescent="0.2"/>
    <row r="12284" ht="12.75" customHeight="1" x14ac:dyDescent="0.2"/>
    <row r="12285" ht="12.75" customHeight="1" x14ac:dyDescent="0.2"/>
    <row r="12286" ht="12.75" customHeight="1" x14ac:dyDescent="0.2"/>
    <row r="12287" ht="12.75" customHeight="1" x14ac:dyDescent="0.2"/>
    <row r="12288" ht="12.75" customHeight="1" x14ac:dyDescent="0.2"/>
    <row r="12289" ht="12.75" customHeight="1" x14ac:dyDescent="0.2"/>
    <row r="12290" ht="12.75" customHeight="1" x14ac:dyDescent="0.2"/>
    <row r="12291" ht="12.75" customHeight="1" x14ac:dyDescent="0.2"/>
    <row r="12292" ht="12.75" customHeight="1" x14ac:dyDescent="0.2"/>
    <row r="12293" ht="12.75" customHeight="1" x14ac:dyDescent="0.2"/>
    <row r="12294" ht="12.75" customHeight="1" x14ac:dyDescent="0.2"/>
    <row r="12295" ht="12.75" customHeight="1" x14ac:dyDescent="0.2"/>
    <row r="12296" ht="12.75" customHeight="1" x14ac:dyDescent="0.2"/>
    <row r="12297" ht="12.75" customHeight="1" x14ac:dyDescent="0.2"/>
    <row r="12298" ht="12.75" customHeight="1" x14ac:dyDescent="0.2"/>
    <row r="12299" ht="12.75" customHeight="1" x14ac:dyDescent="0.2"/>
    <row r="12300" ht="12.75" customHeight="1" x14ac:dyDescent="0.2"/>
    <row r="12301" ht="12.75" customHeight="1" x14ac:dyDescent="0.2"/>
    <row r="12302" ht="12.75" customHeight="1" x14ac:dyDescent="0.2"/>
    <row r="12303" ht="12.75" customHeight="1" x14ac:dyDescent="0.2"/>
    <row r="12304" ht="12.75" customHeight="1" x14ac:dyDescent="0.2"/>
    <row r="12305" ht="12.75" customHeight="1" x14ac:dyDescent="0.2"/>
    <row r="12306" ht="12.75" customHeight="1" x14ac:dyDescent="0.2"/>
    <row r="12307" ht="12.75" customHeight="1" x14ac:dyDescent="0.2"/>
    <row r="12308" ht="12.75" customHeight="1" x14ac:dyDescent="0.2"/>
    <row r="12309" ht="12.75" customHeight="1" x14ac:dyDescent="0.2"/>
    <row r="12310" ht="12.75" customHeight="1" x14ac:dyDescent="0.2"/>
    <row r="12311" ht="12.75" customHeight="1" x14ac:dyDescent="0.2"/>
    <row r="12312" ht="12.75" customHeight="1" x14ac:dyDescent="0.2"/>
    <row r="12313" ht="12.75" customHeight="1" x14ac:dyDescent="0.2"/>
    <row r="12314" ht="12.75" customHeight="1" x14ac:dyDescent="0.2"/>
    <row r="12315" ht="12.75" customHeight="1" x14ac:dyDescent="0.2"/>
    <row r="12316" ht="12.75" customHeight="1" x14ac:dyDescent="0.2"/>
    <row r="12317" ht="12.75" customHeight="1" x14ac:dyDescent="0.2"/>
    <row r="12318" ht="12.75" customHeight="1" x14ac:dyDescent="0.2"/>
    <row r="12319" ht="12.75" customHeight="1" x14ac:dyDescent="0.2"/>
    <row r="12320" ht="12.75" customHeight="1" x14ac:dyDescent="0.2"/>
    <row r="12321" ht="12.75" customHeight="1" x14ac:dyDescent="0.2"/>
    <row r="12322" ht="12.75" customHeight="1" x14ac:dyDescent="0.2"/>
    <row r="12323" ht="12.75" customHeight="1" x14ac:dyDescent="0.2"/>
    <row r="12324" ht="12.75" customHeight="1" x14ac:dyDescent="0.2"/>
    <row r="12325" ht="12.75" customHeight="1" x14ac:dyDescent="0.2"/>
    <row r="12326" ht="12.75" customHeight="1" x14ac:dyDescent="0.2"/>
    <row r="12327" ht="12.75" customHeight="1" x14ac:dyDescent="0.2"/>
    <row r="12328" ht="12.75" customHeight="1" x14ac:dyDescent="0.2"/>
    <row r="12329" ht="12.75" customHeight="1" x14ac:dyDescent="0.2"/>
    <row r="12330" ht="12.75" customHeight="1" x14ac:dyDescent="0.2"/>
    <row r="12331" ht="12.75" customHeight="1" x14ac:dyDescent="0.2"/>
    <row r="12332" ht="12.75" customHeight="1" x14ac:dyDescent="0.2"/>
    <row r="12333" ht="12.75" customHeight="1" x14ac:dyDescent="0.2"/>
    <row r="12334" ht="12.75" customHeight="1" x14ac:dyDescent="0.2"/>
    <row r="12335" ht="12.75" customHeight="1" x14ac:dyDescent="0.2"/>
    <row r="12336" ht="12.75" customHeight="1" x14ac:dyDescent="0.2"/>
    <row r="12337" ht="12.75" customHeight="1" x14ac:dyDescent="0.2"/>
    <row r="12338" ht="12.75" customHeight="1" x14ac:dyDescent="0.2"/>
    <row r="12339" ht="12.75" customHeight="1" x14ac:dyDescent="0.2"/>
    <row r="12340" ht="12.75" customHeight="1" x14ac:dyDescent="0.2"/>
    <row r="12341" ht="12.75" customHeight="1" x14ac:dyDescent="0.2"/>
    <row r="12342" ht="12.75" customHeight="1" x14ac:dyDescent="0.2"/>
    <row r="12343" ht="12.75" customHeight="1" x14ac:dyDescent="0.2"/>
    <row r="12344" ht="12.75" customHeight="1" x14ac:dyDescent="0.2"/>
    <row r="12345" ht="12.75" customHeight="1" x14ac:dyDescent="0.2"/>
    <row r="12346" ht="12.75" customHeight="1" x14ac:dyDescent="0.2"/>
    <row r="12347" ht="12.75" customHeight="1" x14ac:dyDescent="0.2"/>
    <row r="12348" ht="12.75" customHeight="1" x14ac:dyDescent="0.2"/>
    <row r="12349" ht="12.75" customHeight="1" x14ac:dyDescent="0.2"/>
    <row r="12350" ht="12.75" customHeight="1" x14ac:dyDescent="0.2"/>
    <row r="12351" ht="12.75" customHeight="1" x14ac:dyDescent="0.2"/>
    <row r="12352" ht="12.75" customHeight="1" x14ac:dyDescent="0.2"/>
    <row r="12353" ht="12.75" customHeight="1" x14ac:dyDescent="0.2"/>
    <row r="12354" ht="12.75" customHeight="1" x14ac:dyDescent="0.2"/>
    <row r="12355" ht="12.75" customHeight="1" x14ac:dyDescent="0.2"/>
    <row r="12356" ht="12.75" customHeight="1" x14ac:dyDescent="0.2"/>
    <row r="12357" ht="12.75" customHeight="1" x14ac:dyDescent="0.2"/>
    <row r="12358" ht="12.75" customHeight="1" x14ac:dyDescent="0.2"/>
    <row r="12359" ht="12.75" customHeight="1" x14ac:dyDescent="0.2"/>
    <row r="12360" ht="12.75" customHeight="1" x14ac:dyDescent="0.2"/>
    <row r="12361" ht="12.75" customHeight="1" x14ac:dyDescent="0.2"/>
    <row r="12362" ht="12.75" customHeight="1" x14ac:dyDescent="0.2"/>
    <row r="12363" ht="12.75" customHeight="1" x14ac:dyDescent="0.2"/>
    <row r="12364" ht="12.75" customHeight="1" x14ac:dyDescent="0.2"/>
    <row r="12365" ht="12.75" customHeight="1" x14ac:dyDescent="0.2"/>
    <row r="12366" ht="12.75" customHeight="1" x14ac:dyDescent="0.2"/>
    <row r="12367" ht="12.75" customHeight="1" x14ac:dyDescent="0.2"/>
    <row r="12368" ht="12.75" customHeight="1" x14ac:dyDescent="0.2"/>
    <row r="12369" ht="12.75" customHeight="1" x14ac:dyDescent="0.2"/>
    <row r="12370" ht="12.75" customHeight="1" x14ac:dyDescent="0.2"/>
    <row r="12371" ht="12.75" customHeight="1" x14ac:dyDescent="0.2"/>
    <row r="12372" ht="12.75" customHeight="1" x14ac:dyDescent="0.2"/>
    <row r="12373" ht="12.75" customHeight="1" x14ac:dyDescent="0.2"/>
    <row r="12374" ht="12.75" customHeight="1" x14ac:dyDescent="0.2"/>
    <row r="12375" ht="12.75" customHeight="1" x14ac:dyDescent="0.2"/>
    <row r="12376" ht="12.75" customHeight="1" x14ac:dyDescent="0.2"/>
    <row r="12377" ht="12.75" customHeight="1" x14ac:dyDescent="0.2"/>
    <row r="12378" ht="12.75" customHeight="1" x14ac:dyDescent="0.2"/>
    <row r="12379" ht="12.75" customHeight="1" x14ac:dyDescent="0.2"/>
    <row r="12380" ht="12.75" customHeight="1" x14ac:dyDescent="0.2"/>
    <row r="12381" ht="12.75" customHeight="1" x14ac:dyDescent="0.2"/>
    <row r="12382" ht="12.75" customHeight="1" x14ac:dyDescent="0.2"/>
    <row r="12383" ht="12.75" customHeight="1" x14ac:dyDescent="0.2"/>
    <row r="12384" ht="12.75" customHeight="1" x14ac:dyDescent="0.2"/>
    <row r="12385" ht="12.75" customHeight="1" x14ac:dyDescent="0.2"/>
    <row r="12386" ht="12.75" customHeight="1" x14ac:dyDescent="0.2"/>
    <row r="12387" ht="12.75" customHeight="1" x14ac:dyDescent="0.2"/>
    <row r="12388" ht="12.75" customHeight="1" x14ac:dyDescent="0.2"/>
    <row r="12389" ht="12.75" customHeight="1" x14ac:dyDescent="0.2"/>
    <row r="12390" ht="12.75" customHeight="1" x14ac:dyDescent="0.2"/>
    <row r="12391" ht="12.75" customHeight="1" x14ac:dyDescent="0.2"/>
    <row r="12392" ht="12.75" customHeight="1" x14ac:dyDescent="0.2"/>
    <row r="12393" ht="12.75" customHeight="1" x14ac:dyDescent="0.2"/>
    <row r="12394" ht="12.75" customHeight="1" x14ac:dyDescent="0.2"/>
    <row r="12395" ht="12.75" customHeight="1" x14ac:dyDescent="0.2"/>
    <row r="12396" ht="12.75" customHeight="1" x14ac:dyDescent="0.2"/>
    <row r="12397" ht="12.75" customHeight="1" x14ac:dyDescent="0.2"/>
    <row r="12398" ht="12.75" customHeight="1" x14ac:dyDescent="0.2"/>
    <row r="12399" ht="12.75" customHeight="1" x14ac:dyDescent="0.2"/>
    <row r="12400" ht="12.75" customHeight="1" x14ac:dyDescent="0.2"/>
    <row r="12401" ht="12.75" customHeight="1" x14ac:dyDescent="0.2"/>
    <row r="12402" ht="12.75" customHeight="1" x14ac:dyDescent="0.2"/>
    <row r="12403" ht="12.75" customHeight="1" x14ac:dyDescent="0.2"/>
    <row r="12404" ht="12.75" customHeight="1" x14ac:dyDescent="0.2"/>
    <row r="12405" ht="12.75" customHeight="1" x14ac:dyDescent="0.2"/>
    <row r="12406" ht="12.75" customHeight="1" x14ac:dyDescent="0.2"/>
    <row r="12407" ht="12.75" customHeight="1" x14ac:dyDescent="0.2"/>
    <row r="12408" ht="12.75" customHeight="1" x14ac:dyDescent="0.2"/>
    <row r="12409" ht="12.75" customHeight="1" x14ac:dyDescent="0.2"/>
    <row r="12410" ht="12.75" customHeight="1" x14ac:dyDescent="0.2"/>
    <row r="12411" ht="12.75" customHeight="1" x14ac:dyDescent="0.2"/>
    <row r="12412" ht="12.75" customHeight="1" x14ac:dyDescent="0.2"/>
    <row r="12413" ht="12.75" customHeight="1" x14ac:dyDescent="0.2"/>
    <row r="12414" ht="12.75" customHeight="1" x14ac:dyDescent="0.2"/>
    <row r="12415" ht="12.75" customHeight="1" x14ac:dyDescent="0.2"/>
    <row r="12416" ht="12.75" customHeight="1" x14ac:dyDescent="0.2"/>
    <row r="12417" ht="12.75" customHeight="1" x14ac:dyDescent="0.2"/>
    <row r="12418" ht="12.75" customHeight="1" x14ac:dyDescent="0.2"/>
    <row r="12419" ht="12.75" customHeight="1" x14ac:dyDescent="0.2"/>
    <row r="12420" ht="12.75" customHeight="1" x14ac:dyDescent="0.2"/>
    <row r="12421" ht="12.75" customHeight="1" x14ac:dyDescent="0.2"/>
    <row r="12422" ht="12.75" customHeight="1" x14ac:dyDescent="0.2"/>
    <row r="12423" ht="12.75" customHeight="1" x14ac:dyDescent="0.2"/>
    <row r="12424" ht="12.75" customHeight="1" x14ac:dyDescent="0.2"/>
    <row r="12425" ht="12.75" customHeight="1" x14ac:dyDescent="0.2"/>
    <row r="12426" ht="12.75" customHeight="1" x14ac:dyDescent="0.2"/>
    <row r="12427" ht="12.75" customHeight="1" x14ac:dyDescent="0.2"/>
    <row r="12428" ht="12.75" customHeight="1" x14ac:dyDescent="0.2"/>
    <row r="12429" ht="12.75" customHeight="1" x14ac:dyDescent="0.2"/>
    <row r="12430" ht="12.75" customHeight="1" x14ac:dyDescent="0.2"/>
    <row r="12431" ht="12.75" customHeight="1" x14ac:dyDescent="0.2"/>
    <row r="12432" ht="12.75" customHeight="1" x14ac:dyDescent="0.2"/>
    <row r="12433" ht="12.75" customHeight="1" x14ac:dyDescent="0.2"/>
    <row r="12434" ht="12.75" customHeight="1" x14ac:dyDescent="0.2"/>
    <row r="12435" ht="12.75" customHeight="1" x14ac:dyDescent="0.2"/>
    <row r="12436" ht="12.75" customHeight="1" x14ac:dyDescent="0.2"/>
    <row r="12437" ht="12.75" customHeight="1" x14ac:dyDescent="0.2"/>
    <row r="12438" ht="12.75" customHeight="1" x14ac:dyDescent="0.2"/>
    <row r="12439" ht="12.75" customHeight="1" x14ac:dyDescent="0.2"/>
    <row r="12440" ht="12.75" customHeight="1" x14ac:dyDescent="0.2"/>
    <row r="12441" ht="12.75" customHeight="1" x14ac:dyDescent="0.2"/>
    <row r="12442" ht="12.75" customHeight="1" x14ac:dyDescent="0.2"/>
    <row r="12443" ht="12.75" customHeight="1" x14ac:dyDescent="0.2"/>
    <row r="12444" ht="12.75" customHeight="1" x14ac:dyDescent="0.2"/>
    <row r="12445" ht="12.75" customHeight="1" x14ac:dyDescent="0.2"/>
    <row r="12446" ht="12.75" customHeight="1" x14ac:dyDescent="0.2"/>
    <row r="12447" ht="12.75" customHeight="1" x14ac:dyDescent="0.2"/>
    <row r="12448" ht="12.75" customHeight="1" x14ac:dyDescent="0.2"/>
    <row r="12449" ht="12.75" customHeight="1" x14ac:dyDescent="0.2"/>
    <row r="12450" ht="12.75" customHeight="1" x14ac:dyDescent="0.2"/>
    <row r="12451" ht="12.75" customHeight="1" x14ac:dyDescent="0.2"/>
    <row r="12452" ht="12.75" customHeight="1" x14ac:dyDescent="0.2"/>
    <row r="12453" ht="12.75" customHeight="1" x14ac:dyDescent="0.2"/>
    <row r="12454" ht="12.75" customHeight="1" x14ac:dyDescent="0.2"/>
    <row r="12455" ht="12.75" customHeight="1" x14ac:dyDescent="0.2"/>
    <row r="12456" ht="12.75" customHeight="1" x14ac:dyDescent="0.2"/>
    <row r="12457" ht="12.75" customHeight="1" x14ac:dyDescent="0.2"/>
    <row r="12458" ht="12.75" customHeight="1" x14ac:dyDescent="0.2"/>
    <row r="12459" ht="12.75" customHeight="1" x14ac:dyDescent="0.2"/>
    <row r="12460" ht="12.75" customHeight="1" x14ac:dyDescent="0.2"/>
    <row r="12461" ht="12.75" customHeight="1" x14ac:dyDescent="0.2"/>
    <row r="12462" ht="12.75" customHeight="1" x14ac:dyDescent="0.2"/>
    <row r="12463" ht="12.75" customHeight="1" x14ac:dyDescent="0.2"/>
    <row r="12464" ht="12.75" customHeight="1" x14ac:dyDescent="0.2"/>
    <row r="12465" ht="12.75" customHeight="1" x14ac:dyDescent="0.2"/>
    <row r="12466" ht="12.75" customHeight="1" x14ac:dyDescent="0.2"/>
    <row r="12467" ht="12.75" customHeight="1" x14ac:dyDescent="0.2"/>
    <row r="12468" ht="12.75" customHeight="1" x14ac:dyDescent="0.2"/>
    <row r="12469" ht="12.75" customHeight="1" x14ac:dyDescent="0.2"/>
    <row r="12470" ht="12.75" customHeight="1" x14ac:dyDescent="0.2"/>
    <row r="12471" ht="12.75" customHeight="1" x14ac:dyDescent="0.2"/>
    <row r="12472" ht="12.75" customHeight="1" x14ac:dyDescent="0.2"/>
    <row r="12473" ht="12.75" customHeight="1" x14ac:dyDescent="0.2"/>
    <row r="12474" ht="12.75" customHeight="1" x14ac:dyDescent="0.2"/>
    <row r="12475" ht="12.75" customHeight="1" x14ac:dyDescent="0.2"/>
    <row r="12476" ht="12.75" customHeight="1" x14ac:dyDescent="0.2"/>
    <row r="12477" ht="12.75" customHeight="1" x14ac:dyDescent="0.2"/>
    <row r="12478" ht="12.75" customHeight="1" x14ac:dyDescent="0.2"/>
    <row r="12479" ht="12.75" customHeight="1" x14ac:dyDescent="0.2"/>
    <row r="12480" ht="12.75" customHeight="1" x14ac:dyDescent="0.2"/>
    <row r="12481" ht="12.75" customHeight="1" x14ac:dyDescent="0.2"/>
    <row r="12482" ht="12.75" customHeight="1" x14ac:dyDescent="0.2"/>
    <row r="12483" ht="12.75" customHeight="1" x14ac:dyDescent="0.2"/>
    <row r="12484" ht="12.75" customHeight="1" x14ac:dyDescent="0.2"/>
    <row r="12485" ht="12.75" customHeight="1" x14ac:dyDescent="0.2"/>
    <row r="12486" ht="12.75" customHeight="1" x14ac:dyDescent="0.2"/>
    <row r="12487" ht="12.75" customHeight="1" x14ac:dyDescent="0.2"/>
    <row r="12488" ht="12.75" customHeight="1" x14ac:dyDescent="0.2"/>
    <row r="12489" ht="12.75" customHeight="1" x14ac:dyDescent="0.2"/>
    <row r="12490" ht="12.75" customHeight="1" x14ac:dyDescent="0.2"/>
    <row r="12491" ht="12.75" customHeight="1" x14ac:dyDescent="0.2"/>
    <row r="12492" ht="12.75" customHeight="1" x14ac:dyDescent="0.2"/>
    <row r="12493" ht="12.75" customHeight="1" x14ac:dyDescent="0.2"/>
    <row r="12494" ht="12.75" customHeight="1" x14ac:dyDescent="0.2"/>
    <row r="12495" ht="12.75" customHeight="1" x14ac:dyDescent="0.2"/>
    <row r="12496" ht="12.75" customHeight="1" x14ac:dyDescent="0.2"/>
    <row r="12497" ht="12.75" customHeight="1" x14ac:dyDescent="0.2"/>
    <row r="12498" ht="12.75" customHeight="1" x14ac:dyDescent="0.2"/>
    <row r="12499" ht="12.75" customHeight="1" x14ac:dyDescent="0.2"/>
    <row r="12500" ht="12.75" customHeight="1" x14ac:dyDescent="0.2"/>
    <row r="12501" ht="12.75" customHeight="1" x14ac:dyDescent="0.2"/>
    <row r="12502" ht="12.75" customHeight="1" x14ac:dyDescent="0.2"/>
    <row r="12503" ht="12.75" customHeight="1" x14ac:dyDescent="0.2"/>
    <row r="12504" ht="12.75" customHeight="1" x14ac:dyDescent="0.2"/>
    <row r="12505" ht="12.75" customHeight="1" x14ac:dyDescent="0.2"/>
    <row r="12506" ht="12.75" customHeight="1" x14ac:dyDescent="0.2"/>
    <row r="12507" ht="12.75" customHeight="1" x14ac:dyDescent="0.2"/>
    <row r="12508" ht="12.75" customHeight="1" x14ac:dyDescent="0.2"/>
    <row r="12509" ht="12.75" customHeight="1" x14ac:dyDescent="0.2"/>
    <row r="12510" ht="12.75" customHeight="1" x14ac:dyDescent="0.2"/>
    <row r="12511" ht="12.75" customHeight="1" x14ac:dyDescent="0.2"/>
    <row r="12512" ht="12.75" customHeight="1" x14ac:dyDescent="0.2"/>
    <row r="12513" ht="12.75" customHeight="1" x14ac:dyDescent="0.2"/>
    <row r="12514" ht="12.75" customHeight="1" x14ac:dyDescent="0.2"/>
    <row r="12515" ht="12.75" customHeight="1" x14ac:dyDescent="0.2"/>
    <row r="12516" ht="12.75" customHeight="1" x14ac:dyDescent="0.2"/>
    <row r="12517" ht="12.75" customHeight="1" x14ac:dyDescent="0.2"/>
    <row r="12518" ht="12.75" customHeight="1" x14ac:dyDescent="0.2"/>
    <row r="12519" ht="12.75" customHeight="1" x14ac:dyDescent="0.2"/>
    <row r="12520" ht="12.75" customHeight="1" x14ac:dyDescent="0.2"/>
    <row r="12521" ht="12.75" customHeight="1" x14ac:dyDescent="0.2"/>
    <row r="12522" ht="12.75" customHeight="1" x14ac:dyDescent="0.2"/>
    <row r="12523" ht="12.75" customHeight="1" x14ac:dyDescent="0.2"/>
    <row r="12524" ht="12.75" customHeight="1" x14ac:dyDescent="0.2"/>
    <row r="12525" ht="12.75" customHeight="1" x14ac:dyDescent="0.2"/>
    <row r="12526" ht="12.75" customHeight="1" x14ac:dyDescent="0.2"/>
    <row r="12527" ht="12.75" customHeight="1" x14ac:dyDescent="0.2"/>
    <row r="12528" ht="12.75" customHeight="1" x14ac:dyDescent="0.2"/>
    <row r="12529" ht="12.75" customHeight="1" x14ac:dyDescent="0.2"/>
    <row r="12530" ht="12.75" customHeight="1" x14ac:dyDescent="0.2"/>
    <row r="12531" ht="12.75" customHeight="1" x14ac:dyDescent="0.2"/>
    <row r="12532" ht="12.75" customHeight="1" x14ac:dyDescent="0.2"/>
    <row r="12533" ht="12.75" customHeight="1" x14ac:dyDescent="0.2"/>
    <row r="12534" ht="12.75" customHeight="1" x14ac:dyDescent="0.2"/>
    <row r="12535" ht="12.75" customHeight="1" x14ac:dyDescent="0.2"/>
    <row r="12536" ht="12.75" customHeight="1" x14ac:dyDescent="0.2"/>
    <row r="12537" ht="12.75" customHeight="1" x14ac:dyDescent="0.2"/>
    <row r="12538" ht="12.75" customHeight="1" x14ac:dyDescent="0.2"/>
    <row r="12539" ht="12.75" customHeight="1" x14ac:dyDescent="0.2"/>
    <row r="12540" ht="12.75" customHeight="1" x14ac:dyDescent="0.2"/>
    <row r="12541" ht="12.75" customHeight="1" x14ac:dyDescent="0.2"/>
    <row r="12542" ht="12.75" customHeight="1" x14ac:dyDescent="0.2"/>
    <row r="12543" ht="12.75" customHeight="1" x14ac:dyDescent="0.2"/>
    <row r="12544" ht="12.75" customHeight="1" x14ac:dyDescent="0.2"/>
    <row r="12545" ht="12.75" customHeight="1" x14ac:dyDescent="0.2"/>
    <row r="12546" ht="12.75" customHeight="1" x14ac:dyDescent="0.2"/>
    <row r="12547" ht="12.75" customHeight="1" x14ac:dyDescent="0.2"/>
    <row r="12548" ht="12.75" customHeight="1" x14ac:dyDescent="0.2"/>
    <row r="12549" ht="12.75" customHeight="1" x14ac:dyDescent="0.2"/>
    <row r="12550" ht="12.75" customHeight="1" x14ac:dyDescent="0.2"/>
    <row r="12551" ht="12.75" customHeight="1" x14ac:dyDescent="0.2"/>
    <row r="12552" ht="12.75" customHeight="1" x14ac:dyDescent="0.2"/>
    <row r="12553" ht="12.75" customHeight="1" x14ac:dyDescent="0.2"/>
    <row r="12554" ht="12.75" customHeight="1" x14ac:dyDescent="0.2"/>
    <row r="12555" ht="12.75" customHeight="1" x14ac:dyDescent="0.2"/>
    <row r="12556" ht="12.75" customHeight="1" x14ac:dyDescent="0.2"/>
    <row r="12557" ht="12.75" customHeight="1" x14ac:dyDescent="0.2"/>
    <row r="12558" ht="12.75" customHeight="1" x14ac:dyDescent="0.2"/>
    <row r="12559" ht="12.75" customHeight="1" x14ac:dyDescent="0.2"/>
    <row r="12560" ht="12.75" customHeight="1" x14ac:dyDescent="0.2"/>
    <row r="12561" ht="12.75" customHeight="1" x14ac:dyDescent="0.2"/>
    <row r="12562" ht="12.75" customHeight="1" x14ac:dyDescent="0.2"/>
    <row r="12563" ht="12.75" customHeight="1" x14ac:dyDescent="0.2"/>
    <row r="12564" ht="12.75" customHeight="1" x14ac:dyDescent="0.2"/>
    <row r="12565" ht="12.75" customHeight="1" x14ac:dyDescent="0.2"/>
    <row r="12566" ht="12.75" customHeight="1" x14ac:dyDescent="0.2"/>
    <row r="12567" ht="12.75" customHeight="1" x14ac:dyDescent="0.2"/>
    <row r="12568" ht="12.75" customHeight="1" x14ac:dyDescent="0.2"/>
    <row r="12569" ht="12.75" customHeight="1" x14ac:dyDescent="0.2"/>
    <row r="12570" ht="12.75" customHeight="1" x14ac:dyDescent="0.2"/>
    <row r="12571" ht="12.75" customHeight="1" x14ac:dyDescent="0.2"/>
    <row r="12572" ht="12.75" customHeight="1" x14ac:dyDescent="0.2"/>
    <row r="12573" ht="12.75" customHeight="1" x14ac:dyDescent="0.2"/>
    <row r="12574" ht="12.75" customHeight="1" x14ac:dyDescent="0.2"/>
    <row r="12575" ht="12.75" customHeight="1" x14ac:dyDescent="0.2"/>
    <row r="12576" ht="12.75" customHeight="1" x14ac:dyDescent="0.2"/>
    <row r="12577" ht="12.75" customHeight="1" x14ac:dyDescent="0.2"/>
    <row r="12578" ht="12.75" customHeight="1" x14ac:dyDescent="0.2"/>
    <row r="12579" ht="12.75" customHeight="1" x14ac:dyDescent="0.2"/>
    <row r="12580" ht="12.75" customHeight="1" x14ac:dyDescent="0.2"/>
    <row r="12581" ht="12.75" customHeight="1" x14ac:dyDescent="0.2"/>
    <row r="12582" ht="12.75" customHeight="1" x14ac:dyDescent="0.2"/>
    <row r="12583" ht="12.75" customHeight="1" x14ac:dyDescent="0.2"/>
    <row r="12584" ht="12.75" customHeight="1" x14ac:dyDescent="0.2"/>
    <row r="12585" ht="12.75" customHeight="1" x14ac:dyDescent="0.2"/>
    <row r="12586" ht="12.75" customHeight="1" x14ac:dyDescent="0.2"/>
    <row r="12587" ht="12.75" customHeight="1" x14ac:dyDescent="0.2"/>
    <row r="12588" ht="12.75" customHeight="1" x14ac:dyDescent="0.2"/>
    <row r="12589" ht="12.75" customHeight="1" x14ac:dyDescent="0.2"/>
    <row r="12590" ht="12.75" customHeight="1" x14ac:dyDescent="0.2"/>
    <row r="12591" ht="12.75" customHeight="1" x14ac:dyDescent="0.2"/>
    <row r="12592" ht="12.75" customHeight="1" x14ac:dyDescent="0.2"/>
    <row r="12593" ht="12.75" customHeight="1" x14ac:dyDescent="0.2"/>
    <row r="12594" ht="12.75" customHeight="1" x14ac:dyDescent="0.2"/>
    <row r="12595" ht="12.75" customHeight="1" x14ac:dyDescent="0.2"/>
    <row r="12596" ht="12.75" customHeight="1" x14ac:dyDescent="0.2"/>
    <row r="12597" ht="12.75" customHeight="1" x14ac:dyDescent="0.2"/>
    <row r="12598" ht="12.75" customHeight="1" x14ac:dyDescent="0.2"/>
    <row r="12599" ht="12.75" customHeight="1" x14ac:dyDescent="0.2"/>
    <row r="12600" ht="12.75" customHeight="1" x14ac:dyDescent="0.2"/>
    <row r="12601" ht="12.75" customHeight="1" x14ac:dyDescent="0.2"/>
    <row r="12602" ht="12.75" customHeight="1" x14ac:dyDescent="0.2"/>
    <row r="12603" ht="12.75" customHeight="1" x14ac:dyDescent="0.2"/>
    <row r="12604" ht="12.75" customHeight="1" x14ac:dyDescent="0.2"/>
    <row r="12605" ht="12.75" customHeight="1" x14ac:dyDescent="0.2"/>
    <row r="12606" ht="12.75" customHeight="1" x14ac:dyDescent="0.2"/>
    <row r="12607" ht="12.75" customHeight="1" x14ac:dyDescent="0.2"/>
    <row r="12608" ht="12.75" customHeight="1" x14ac:dyDescent="0.2"/>
    <row r="12609" ht="12.75" customHeight="1" x14ac:dyDescent="0.2"/>
    <row r="12610" ht="12.75" customHeight="1" x14ac:dyDescent="0.2"/>
    <row r="12611" ht="12.75" customHeight="1" x14ac:dyDescent="0.2"/>
    <row r="12612" ht="12.75" customHeight="1" x14ac:dyDescent="0.2"/>
    <row r="12613" ht="12.75" customHeight="1" x14ac:dyDescent="0.2"/>
    <row r="12614" ht="12.75" customHeight="1" x14ac:dyDescent="0.2"/>
    <row r="12615" ht="12.75" customHeight="1" x14ac:dyDescent="0.2"/>
    <row r="12616" ht="12.75" customHeight="1" x14ac:dyDescent="0.2"/>
    <row r="12617" ht="12.75" customHeight="1" x14ac:dyDescent="0.2"/>
    <row r="12618" ht="12.75" customHeight="1" x14ac:dyDescent="0.2"/>
    <row r="12619" ht="12.75" customHeight="1" x14ac:dyDescent="0.2"/>
    <row r="12620" ht="12.75" customHeight="1" x14ac:dyDescent="0.2"/>
    <row r="12621" ht="12.75" customHeight="1" x14ac:dyDescent="0.2"/>
    <row r="12622" ht="12.75" customHeight="1" x14ac:dyDescent="0.2"/>
    <row r="12623" ht="12.75" customHeight="1" x14ac:dyDescent="0.2"/>
    <row r="12624" ht="12.75" customHeight="1" x14ac:dyDescent="0.2"/>
    <row r="12625" ht="12.75" customHeight="1" x14ac:dyDescent="0.2"/>
    <row r="12626" ht="12.75" customHeight="1" x14ac:dyDescent="0.2"/>
    <row r="12627" ht="12.75" customHeight="1" x14ac:dyDescent="0.2"/>
    <row r="12628" ht="12.75" customHeight="1" x14ac:dyDescent="0.2"/>
    <row r="12629" ht="12.75" customHeight="1" x14ac:dyDescent="0.2"/>
    <row r="12630" ht="12.75" customHeight="1" x14ac:dyDescent="0.2"/>
    <row r="12631" ht="12.75" customHeight="1" x14ac:dyDescent="0.2"/>
    <row r="12632" ht="12.75" customHeight="1" x14ac:dyDescent="0.2"/>
    <row r="12633" ht="12.75" customHeight="1" x14ac:dyDescent="0.2"/>
    <row r="12634" ht="12.75" customHeight="1" x14ac:dyDescent="0.2"/>
    <row r="12635" ht="12.75" customHeight="1" x14ac:dyDescent="0.2"/>
    <row r="12636" ht="12.75" customHeight="1" x14ac:dyDescent="0.2"/>
    <row r="12637" ht="12.75" customHeight="1" x14ac:dyDescent="0.2"/>
    <row r="12638" ht="12.75" customHeight="1" x14ac:dyDescent="0.2"/>
    <row r="12639" ht="12.75" customHeight="1" x14ac:dyDescent="0.2"/>
    <row r="12640" ht="12.75" customHeight="1" x14ac:dyDescent="0.2"/>
    <row r="12641" ht="12.75" customHeight="1" x14ac:dyDescent="0.2"/>
    <row r="12642" ht="12.75" customHeight="1" x14ac:dyDescent="0.2"/>
    <row r="12643" ht="12.75" customHeight="1" x14ac:dyDescent="0.2"/>
    <row r="12644" ht="12.75" customHeight="1" x14ac:dyDescent="0.2"/>
    <row r="12645" ht="12.75" customHeight="1" x14ac:dyDescent="0.2"/>
    <row r="12646" ht="12.75" customHeight="1" x14ac:dyDescent="0.2"/>
    <row r="12647" ht="12.75" customHeight="1" x14ac:dyDescent="0.2"/>
    <row r="12648" ht="12.75" customHeight="1" x14ac:dyDescent="0.2"/>
    <row r="12649" ht="12.75" customHeight="1" x14ac:dyDescent="0.2"/>
    <row r="12650" ht="12.75" customHeight="1" x14ac:dyDescent="0.2"/>
    <row r="12651" ht="12.75" customHeight="1" x14ac:dyDescent="0.2"/>
    <row r="12652" ht="12.75" customHeight="1" x14ac:dyDescent="0.2"/>
    <row r="12653" ht="12.75" customHeight="1" x14ac:dyDescent="0.2"/>
    <row r="12654" ht="12.75" customHeight="1" x14ac:dyDescent="0.2"/>
    <row r="12655" ht="12.75" customHeight="1" x14ac:dyDescent="0.2"/>
    <row r="12656" ht="12.75" customHeight="1" x14ac:dyDescent="0.2"/>
    <row r="12657" ht="12.75" customHeight="1" x14ac:dyDescent="0.2"/>
    <row r="12658" ht="12.75" customHeight="1" x14ac:dyDescent="0.2"/>
    <row r="12659" ht="12.75" customHeight="1" x14ac:dyDescent="0.2"/>
    <row r="12660" ht="12.75" customHeight="1" x14ac:dyDescent="0.2"/>
    <row r="12661" ht="12.75" customHeight="1" x14ac:dyDescent="0.2"/>
    <row r="12662" ht="12.75" customHeight="1" x14ac:dyDescent="0.2"/>
    <row r="12663" ht="12.75" customHeight="1" x14ac:dyDescent="0.2"/>
    <row r="12664" ht="12.75" customHeight="1" x14ac:dyDescent="0.2"/>
    <row r="12665" ht="12.75" customHeight="1" x14ac:dyDescent="0.2"/>
    <row r="12666" ht="12.75" customHeight="1" x14ac:dyDescent="0.2"/>
    <row r="12667" ht="12.75" customHeight="1" x14ac:dyDescent="0.2"/>
    <row r="12668" ht="12.75" customHeight="1" x14ac:dyDescent="0.2"/>
    <row r="12669" ht="12.75" customHeight="1" x14ac:dyDescent="0.2"/>
    <row r="12670" ht="12.75" customHeight="1" x14ac:dyDescent="0.2"/>
    <row r="12671" ht="12.75" customHeight="1" x14ac:dyDescent="0.2"/>
    <row r="12672" ht="12.75" customHeight="1" x14ac:dyDescent="0.2"/>
    <row r="12673" ht="12.75" customHeight="1" x14ac:dyDescent="0.2"/>
    <row r="12674" ht="12.75" customHeight="1" x14ac:dyDescent="0.2"/>
    <row r="12675" ht="12.75" customHeight="1" x14ac:dyDescent="0.2"/>
    <row r="12676" ht="12.75" customHeight="1" x14ac:dyDescent="0.2"/>
    <row r="12677" ht="12.75" customHeight="1" x14ac:dyDescent="0.2"/>
    <row r="12678" ht="12.75" customHeight="1" x14ac:dyDescent="0.2"/>
    <row r="12679" ht="12.75" customHeight="1" x14ac:dyDescent="0.2"/>
    <row r="12680" ht="12.75" customHeight="1" x14ac:dyDescent="0.2"/>
    <row r="12681" ht="12.75" customHeight="1" x14ac:dyDescent="0.2"/>
    <row r="12682" ht="12.75" customHeight="1" x14ac:dyDescent="0.2"/>
    <row r="12683" ht="12.75" customHeight="1" x14ac:dyDescent="0.2"/>
    <row r="12684" ht="12.75" customHeight="1" x14ac:dyDescent="0.2"/>
    <row r="12685" ht="12.75" customHeight="1" x14ac:dyDescent="0.2"/>
    <row r="12686" ht="12.75" customHeight="1" x14ac:dyDescent="0.2"/>
    <row r="12687" ht="12.75" customHeight="1" x14ac:dyDescent="0.2"/>
    <row r="12688" ht="12.75" customHeight="1" x14ac:dyDescent="0.2"/>
    <row r="12689" ht="12.75" customHeight="1" x14ac:dyDescent="0.2"/>
    <row r="12690" ht="12.75" customHeight="1" x14ac:dyDescent="0.2"/>
    <row r="12691" ht="12.75" customHeight="1" x14ac:dyDescent="0.2"/>
    <row r="12692" ht="12.75" customHeight="1" x14ac:dyDescent="0.2"/>
    <row r="12693" ht="12.75" customHeight="1" x14ac:dyDescent="0.2"/>
    <row r="12694" ht="12.75" customHeight="1" x14ac:dyDescent="0.2"/>
    <row r="12695" ht="12.75" customHeight="1" x14ac:dyDescent="0.2"/>
    <row r="12696" ht="12.75" customHeight="1" x14ac:dyDescent="0.2"/>
    <row r="12697" ht="12.75" customHeight="1" x14ac:dyDescent="0.2"/>
    <row r="12698" ht="12.75" customHeight="1" x14ac:dyDescent="0.2"/>
    <row r="12699" ht="12.75" customHeight="1" x14ac:dyDescent="0.2"/>
    <row r="12700" ht="12.75" customHeight="1" x14ac:dyDescent="0.2"/>
    <row r="12701" ht="12.75" customHeight="1" x14ac:dyDescent="0.2"/>
    <row r="12702" ht="12.75" customHeight="1" x14ac:dyDescent="0.2"/>
    <row r="12703" ht="12.75" customHeight="1" x14ac:dyDescent="0.2"/>
    <row r="12704" ht="12.75" customHeight="1" x14ac:dyDescent="0.2"/>
    <row r="12705" ht="12.75" customHeight="1" x14ac:dyDescent="0.2"/>
    <row r="12706" ht="12.75" customHeight="1" x14ac:dyDescent="0.2"/>
    <row r="12707" ht="12.75" customHeight="1" x14ac:dyDescent="0.2"/>
    <row r="12708" ht="12.75" customHeight="1" x14ac:dyDescent="0.2"/>
    <row r="12709" ht="12.75" customHeight="1" x14ac:dyDescent="0.2"/>
    <row r="12710" ht="12.75" customHeight="1" x14ac:dyDescent="0.2"/>
    <row r="12711" ht="12.75" customHeight="1" x14ac:dyDescent="0.2"/>
    <row r="12712" ht="12.75" customHeight="1" x14ac:dyDescent="0.2"/>
    <row r="12713" ht="12.75" customHeight="1" x14ac:dyDescent="0.2"/>
    <row r="12714" ht="12.75" customHeight="1" x14ac:dyDescent="0.2"/>
    <row r="12715" ht="12.75" customHeight="1" x14ac:dyDescent="0.2"/>
    <row r="12716" ht="12.75" customHeight="1" x14ac:dyDescent="0.2"/>
    <row r="12717" ht="12.75" customHeight="1" x14ac:dyDescent="0.2"/>
    <row r="12718" ht="12.75" customHeight="1" x14ac:dyDescent="0.2"/>
    <row r="12719" ht="12.75" customHeight="1" x14ac:dyDescent="0.2"/>
    <row r="12720" ht="12.75" customHeight="1" x14ac:dyDescent="0.2"/>
    <row r="12721" ht="12.75" customHeight="1" x14ac:dyDescent="0.2"/>
    <row r="12722" ht="12.75" customHeight="1" x14ac:dyDescent="0.2"/>
    <row r="12723" ht="12.75" customHeight="1" x14ac:dyDescent="0.2"/>
    <row r="12724" ht="12.75" customHeight="1" x14ac:dyDescent="0.2"/>
    <row r="12725" ht="12.75" customHeight="1" x14ac:dyDescent="0.2"/>
    <row r="12726" ht="12.75" customHeight="1" x14ac:dyDescent="0.2"/>
    <row r="12727" ht="12.75" customHeight="1" x14ac:dyDescent="0.2"/>
    <row r="12728" ht="12.75" customHeight="1" x14ac:dyDescent="0.2"/>
    <row r="12729" ht="12.75" customHeight="1" x14ac:dyDescent="0.2"/>
    <row r="12730" ht="12.75" customHeight="1" x14ac:dyDescent="0.2"/>
    <row r="12731" ht="12.75" customHeight="1" x14ac:dyDescent="0.2"/>
    <row r="12732" ht="12.75" customHeight="1" x14ac:dyDescent="0.2"/>
    <row r="12733" ht="12.75" customHeight="1" x14ac:dyDescent="0.2"/>
    <row r="12734" ht="12.75" customHeight="1" x14ac:dyDescent="0.2"/>
    <row r="12735" ht="12.75" customHeight="1" x14ac:dyDescent="0.2"/>
    <row r="12736" ht="12.75" customHeight="1" x14ac:dyDescent="0.2"/>
    <row r="12737" ht="12.75" customHeight="1" x14ac:dyDescent="0.2"/>
    <row r="12738" ht="12.75" customHeight="1" x14ac:dyDescent="0.2"/>
    <row r="12739" ht="12.75" customHeight="1" x14ac:dyDescent="0.2"/>
    <row r="12740" ht="12.75" customHeight="1" x14ac:dyDescent="0.2"/>
    <row r="12741" ht="12.75" customHeight="1" x14ac:dyDescent="0.2"/>
    <row r="12742" ht="12.75" customHeight="1" x14ac:dyDescent="0.2"/>
    <row r="12743" ht="12.75" customHeight="1" x14ac:dyDescent="0.2"/>
    <row r="12744" ht="12.75" customHeight="1" x14ac:dyDescent="0.2"/>
    <row r="12745" ht="12.75" customHeight="1" x14ac:dyDescent="0.2"/>
    <row r="12746" ht="12.75" customHeight="1" x14ac:dyDescent="0.2"/>
    <row r="12747" ht="12.75" customHeight="1" x14ac:dyDescent="0.2"/>
    <row r="12748" ht="12.75" customHeight="1" x14ac:dyDescent="0.2"/>
    <row r="12749" ht="12.75" customHeight="1" x14ac:dyDescent="0.2"/>
    <row r="12750" ht="12.75" customHeight="1" x14ac:dyDescent="0.2"/>
    <row r="12751" ht="12.75" customHeight="1" x14ac:dyDescent="0.2"/>
    <row r="12752" ht="12.75" customHeight="1" x14ac:dyDescent="0.2"/>
    <row r="12753" ht="12.75" customHeight="1" x14ac:dyDescent="0.2"/>
    <row r="12754" ht="12.75" customHeight="1" x14ac:dyDescent="0.2"/>
    <row r="12755" ht="12.75" customHeight="1" x14ac:dyDescent="0.2"/>
    <row r="12756" ht="12.75" customHeight="1" x14ac:dyDescent="0.2"/>
    <row r="12757" ht="12.75" customHeight="1" x14ac:dyDescent="0.2"/>
    <row r="12758" ht="12.75" customHeight="1" x14ac:dyDescent="0.2"/>
    <row r="12759" ht="12.75" customHeight="1" x14ac:dyDescent="0.2"/>
    <row r="12760" ht="12.75" customHeight="1" x14ac:dyDescent="0.2"/>
    <row r="12761" ht="12.75" customHeight="1" x14ac:dyDescent="0.2"/>
    <row r="12762" ht="12.75" customHeight="1" x14ac:dyDescent="0.2"/>
    <row r="12763" ht="12.75" customHeight="1" x14ac:dyDescent="0.2"/>
    <row r="12764" ht="12.75" customHeight="1" x14ac:dyDescent="0.2"/>
    <row r="12765" ht="12.75" customHeight="1" x14ac:dyDescent="0.2"/>
    <row r="12766" ht="12.75" customHeight="1" x14ac:dyDescent="0.2"/>
    <row r="12767" ht="12.75" customHeight="1" x14ac:dyDescent="0.2"/>
    <row r="12768" ht="12.75" customHeight="1" x14ac:dyDescent="0.2"/>
    <row r="12769" ht="12.75" customHeight="1" x14ac:dyDescent="0.2"/>
    <row r="12770" ht="12.75" customHeight="1" x14ac:dyDescent="0.2"/>
    <row r="12771" ht="12.75" customHeight="1" x14ac:dyDescent="0.2"/>
    <row r="12772" ht="12.75" customHeight="1" x14ac:dyDescent="0.2"/>
    <row r="12773" ht="12.75" customHeight="1" x14ac:dyDescent="0.2"/>
    <row r="12774" ht="12.75" customHeight="1" x14ac:dyDescent="0.2"/>
    <row r="12775" ht="12.75" customHeight="1" x14ac:dyDescent="0.2"/>
    <row r="12776" ht="12.75" customHeight="1" x14ac:dyDescent="0.2"/>
    <row r="12777" ht="12.75" customHeight="1" x14ac:dyDescent="0.2"/>
    <row r="12778" ht="12.75" customHeight="1" x14ac:dyDescent="0.2"/>
    <row r="12779" ht="12.75" customHeight="1" x14ac:dyDescent="0.2"/>
    <row r="12780" ht="12.75" customHeight="1" x14ac:dyDescent="0.2"/>
    <row r="12781" ht="12.75" customHeight="1" x14ac:dyDescent="0.2"/>
    <row r="12782" ht="12.75" customHeight="1" x14ac:dyDescent="0.2"/>
    <row r="12783" ht="12.75" customHeight="1" x14ac:dyDescent="0.2"/>
    <row r="12784" ht="12.75" customHeight="1" x14ac:dyDescent="0.2"/>
    <row r="12785" ht="12.75" customHeight="1" x14ac:dyDescent="0.2"/>
    <row r="12786" ht="12.75" customHeight="1" x14ac:dyDescent="0.2"/>
    <row r="12787" ht="12.75" customHeight="1" x14ac:dyDescent="0.2"/>
    <row r="12788" ht="12.75" customHeight="1" x14ac:dyDescent="0.2"/>
    <row r="12789" ht="12.75" customHeight="1" x14ac:dyDescent="0.2"/>
    <row r="12790" ht="12.75" customHeight="1" x14ac:dyDescent="0.2"/>
    <row r="12791" ht="12.75" customHeight="1" x14ac:dyDescent="0.2"/>
    <row r="12792" ht="12.75" customHeight="1" x14ac:dyDescent="0.2"/>
    <row r="12793" ht="12.75" customHeight="1" x14ac:dyDescent="0.2"/>
    <row r="12794" ht="12.75" customHeight="1" x14ac:dyDescent="0.2"/>
    <row r="12795" ht="12.75" customHeight="1" x14ac:dyDescent="0.2"/>
    <row r="12796" ht="12.75" customHeight="1" x14ac:dyDescent="0.2"/>
    <row r="12797" ht="12.75" customHeight="1" x14ac:dyDescent="0.2"/>
    <row r="12798" ht="12.75" customHeight="1" x14ac:dyDescent="0.2"/>
    <row r="12799" ht="12.75" customHeight="1" x14ac:dyDescent="0.2"/>
    <row r="12800" ht="12.75" customHeight="1" x14ac:dyDescent="0.2"/>
    <row r="12801" ht="12.75" customHeight="1" x14ac:dyDescent="0.2"/>
    <row r="12802" ht="12.75" customHeight="1" x14ac:dyDescent="0.2"/>
    <row r="12803" ht="12.75" customHeight="1" x14ac:dyDescent="0.2"/>
    <row r="12804" ht="12.75" customHeight="1" x14ac:dyDescent="0.2"/>
    <row r="12805" ht="12.75" customHeight="1" x14ac:dyDescent="0.2"/>
    <row r="12806" ht="12.75" customHeight="1" x14ac:dyDescent="0.2"/>
    <row r="12807" ht="12.75" customHeight="1" x14ac:dyDescent="0.2"/>
    <row r="12808" ht="12.75" customHeight="1" x14ac:dyDescent="0.2"/>
    <row r="12809" ht="12.75" customHeight="1" x14ac:dyDescent="0.2"/>
    <row r="12810" ht="12.75" customHeight="1" x14ac:dyDescent="0.2"/>
    <row r="12811" ht="12.75" customHeight="1" x14ac:dyDescent="0.2"/>
    <row r="12812" ht="12.75" customHeight="1" x14ac:dyDescent="0.2"/>
    <row r="12813" ht="12.75" customHeight="1" x14ac:dyDescent="0.2"/>
    <row r="12814" ht="12.75" customHeight="1" x14ac:dyDescent="0.2"/>
    <row r="12815" ht="12.75" customHeight="1" x14ac:dyDescent="0.2"/>
    <row r="12816" ht="12.75" customHeight="1" x14ac:dyDescent="0.2"/>
    <row r="12817" ht="12.75" customHeight="1" x14ac:dyDescent="0.2"/>
    <row r="12818" ht="12.75" customHeight="1" x14ac:dyDescent="0.2"/>
    <row r="12819" ht="12.75" customHeight="1" x14ac:dyDescent="0.2"/>
    <row r="12820" ht="12.75" customHeight="1" x14ac:dyDescent="0.2"/>
    <row r="12821" ht="12.75" customHeight="1" x14ac:dyDescent="0.2"/>
    <row r="12822" ht="12.75" customHeight="1" x14ac:dyDescent="0.2"/>
    <row r="12823" ht="12.75" customHeight="1" x14ac:dyDescent="0.2"/>
    <row r="12824" ht="12.75" customHeight="1" x14ac:dyDescent="0.2"/>
    <row r="12825" ht="12.75" customHeight="1" x14ac:dyDescent="0.2"/>
    <row r="12826" ht="12.75" customHeight="1" x14ac:dyDescent="0.2"/>
    <row r="12827" ht="12.75" customHeight="1" x14ac:dyDescent="0.2"/>
    <row r="12828" ht="12.75" customHeight="1" x14ac:dyDescent="0.2"/>
    <row r="12829" ht="12.75" customHeight="1" x14ac:dyDescent="0.2"/>
    <row r="12830" ht="12.75" customHeight="1" x14ac:dyDescent="0.2"/>
    <row r="12831" ht="12.75" customHeight="1" x14ac:dyDescent="0.2"/>
    <row r="12832" ht="12.75" customHeight="1" x14ac:dyDescent="0.2"/>
    <row r="12833" ht="12.75" customHeight="1" x14ac:dyDescent="0.2"/>
    <row r="12834" ht="12.75" customHeight="1" x14ac:dyDescent="0.2"/>
    <row r="12835" ht="12.75" customHeight="1" x14ac:dyDescent="0.2"/>
    <row r="12836" ht="12.75" customHeight="1" x14ac:dyDescent="0.2"/>
    <row r="12837" ht="12.75" customHeight="1" x14ac:dyDescent="0.2"/>
    <row r="12838" ht="12.75" customHeight="1" x14ac:dyDescent="0.2"/>
    <row r="12839" ht="12.75" customHeight="1" x14ac:dyDescent="0.2"/>
    <row r="12840" ht="12.75" customHeight="1" x14ac:dyDescent="0.2"/>
    <row r="12841" ht="12.75" customHeight="1" x14ac:dyDescent="0.2"/>
    <row r="12842" ht="12.75" customHeight="1" x14ac:dyDescent="0.2"/>
    <row r="12843" ht="12.75" customHeight="1" x14ac:dyDescent="0.2"/>
    <row r="12844" ht="12.75" customHeight="1" x14ac:dyDescent="0.2"/>
    <row r="12845" ht="12.75" customHeight="1" x14ac:dyDescent="0.2"/>
    <row r="12846" ht="12.75" customHeight="1" x14ac:dyDescent="0.2"/>
    <row r="12847" ht="12.75" customHeight="1" x14ac:dyDescent="0.2"/>
    <row r="12848" ht="12.75" customHeight="1" x14ac:dyDescent="0.2"/>
    <row r="12849" ht="12.75" customHeight="1" x14ac:dyDescent="0.2"/>
    <row r="12850" ht="12.75" customHeight="1" x14ac:dyDescent="0.2"/>
    <row r="12851" ht="12.75" customHeight="1" x14ac:dyDescent="0.2"/>
    <row r="12852" ht="12.75" customHeight="1" x14ac:dyDescent="0.2"/>
    <row r="12853" ht="12.75" customHeight="1" x14ac:dyDescent="0.2"/>
    <row r="12854" ht="12.75" customHeight="1" x14ac:dyDescent="0.2"/>
    <row r="12855" ht="12.75" customHeight="1" x14ac:dyDescent="0.2"/>
    <row r="12856" ht="12.75" customHeight="1" x14ac:dyDescent="0.2"/>
    <row r="12857" ht="12.75" customHeight="1" x14ac:dyDescent="0.2"/>
    <row r="12858" ht="12.75" customHeight="1" x14ac:dyDescent="0.2"/>
    <row r="12859" ht="12.75" customHeight="1" x14ac:dyDescent="0.2"/>
    <row r="12860" ht="12.75" customHeight="1" x14ac:dyDescent="0.2"/>
    <row r="12861" ht="12.75" customHeight="1" x14ac:dyDescent="0.2"/>
    <row r="12862" ht="12.75" customHeight="1" x14ac:dyDescent="0.2"/>
    <row r="12863" ht="12.75" customHeight="1" x14ac:dyDescent="0.2"/>
    <row r="12864" ht="12.75" customHeight="1" x14ac:dyDescent="0.2"/>
    <row r="12865" ht="12.75" customHeight="1" x14ac:dyDescent="0.2"/>
    <row r="12866" ht="12.75" customHeight="1" x14ac:dyDescent="0.2"/>
    <row r="12867" ht="12.75" customHeight="1" x14ac:dyDescent="0.2"/>
    <row r="12868" ht="12.75" customHeight="1" x14ac:dyDescent="0.2"/>
    <row r="12869" ht="12.75" customHeight="1" x14ac:dyDescent="0.2"/>
    <row r="12870" ht="12.75" customHeight="1" x14ac:dyDescent="0.2"/>
    <row r="12871" ht="12.75" customHeight="1" x14ac:dyDescent="0.2"/>
    <row r="12872" ht="12.75" customHeight="1" x14ac:dyDescent="0.2"/>
    <row r="12873" ht="12.75" customHeight="1" x14ac:dyDescent="0.2"/>
    <row r="12874" ht="12.75" customHeight="1" x14ac:dyDescent="0.2"/>
    <row r="12875" ht="12.75" customHeight="1" x14ac:dyDescent="0.2"/>
    <row r="12876" ht="12.75" customHeight="1" x14ac:dyDescent="0.2"/>
    <row r="12877" ht="12.75" customHeight="1" x14ac:dyDescent="0.2"/>
    <row r="12878" ht="12.75" customHeight="1" x14ac:dyDescent="0.2"/>
    <row r="12879" ht="12.75" customHeight="1" x14ac:dyDescent="0.2"/>
    <row r="12880" ht="12.75" customHeight="1" x14ac:dyDescent="0.2"/>
    <row r="12881" ht="12.75" customHeight="1" x14ac:dyDescent="0.2"/>
    <row r="12882" ht="12.75" customHeight="1" x14ac:dyDescent="0.2"/>
    <row r="12883" ht="12.75" customHeight="1" x14ac:dyDescent="0.2"/>
    <row r="12884" ht="12.75" customHeight="1" x14ac:dyDescent="0.2"/>
    <row r="12885" ht="12.75" customHeight="1" x14ac:dyDescent="0.2"/>
    <row r="12886" ht="12.75" customHeight="1" x14ac:dyDescent="0.2"/>
    <row r="12887" ht="12.75" customHeight="1" x14ac:dyDescent="0.2"/>
    <row r="12888" ht="12.75" customHeight="1" x14ac:dyDescent="0.2"/>
    <row r="12889" ht="12.75" customHeight="1" x14ac:dyDescent="0.2"/>
    <row r="12890" ht="12.75" customHeight="1" x14ac:dyDescent="0.2"/>
    <row r="12891" ht="12.75" customHeight="1" x14ac:dyDescent="0.2"/>
    <row r="12892" ht="12.75" customHeight="1" x14ac:dyDescent="0.2"/>
    <row r="12893" ht="12.75" customHeight="1" x14ac:dyDescent="0.2"/>
    <row r="12894" ht="12.75" customHeight="1" x14ac:dyDescent="0.2"/>
    <row r="12895" ht="12.75" customHeight="1" x14ac:dyDescent="0.2"/>
    <row r="12896" ht="12.75" customHeight="1" x14ac:dyDescent="0.2"/>
    <row r="12897" ht="12.75" customHeight="1" x14ac:dyDescent="0.2"/>
    <row r="12898" ht="12.75" customHeight="1" x14ac:dyDescent="0.2"/>
    <row r="12899" ht="12.75" customHeight="1" x14ac:dyDescent="0.2"/>
    <row r="12900" ht="12.75" customHeight="1" x14ac:dyDescent="0.2"/>
    <row r="12901" ht="12.75" customHeight="1" x14ac:dyDescent="0.2"/>
    <row r="12902" ht="12.75" customHeight="1" x14ac:dyDescent="0.2"/>
    <row r="12903" ht="12.75" customHeight="1" x14ac:dyDescent="0.2"/>
    <row r="12904" ht="12.75" customHeight="1" x14ac:dyDescent="0.2"/>
    <row r="12905" ht="12.75" customHeight="1" x14ac:dyDescent="0.2"/>
    <row r="12906" ht="12.75" customHeight="1" x14ac:dyDescent="0.2"/>
    <row r="12907" ht="12.75" customHeight="1" x14ac:dyDescent="0.2"/>
    <row r="12908" ht="12.75" customHeight="1" x14ac:dyDescent="0.2"/>
    <row r="12909" ht="12.75" customHeight="1" x14ac:dyDescent="0.2"/>
    <row r="12910" ht="12.75" customHeight="1" x14ac:dyDescent="0.2"/>
    <row r="12911" ht="12.75" customHeight="1" x14ac:dyDescent="0.2"/>
    <row r="12912" ht="12.75" customHeight="1" x14ac:dyDescent="0.2"/>
    <row r="12913" ht="12.75" customHeight="1" x14ac:dyDescent="0.2"/>
    <row r="12914" ht="12.75" customHeight="1" x14ac:dyDescent="0.2"/>
    <row r="12915" ht="12.75" customHeight="1" x14ac:dyDescent="0.2"/>
    <row r="12916" ht="12.75" customHeight="1" x14ac:dyDescent="0.2"/>
    <row r="12917" ht="12.75" customHeight="1" x14ac:dyDescent="0.2"/>
    <row r="12918" ht="12.75" customHeight="1" x14ac:dyDescent="0.2"/>
    <row r="12919" ht="12.75" customHeight="1" x14ac:dyDescent="0.2"/>
    <row r="12920" ht="12.75" customHeight="1" x14ac:dyDescent="0.2"/>
    <row r="12921" ht="12.75" customHeight="1" x14ac:dyDescent="0.2"/>
    <row r="12922" ht="12.75" customHeight="1" x14ac:dyDescent="0.2"/>
    <row r="12923" ht="12.75" customHeight="1" x14ac:dyDescent="0.2"/>
    <row r="12924" ht="12.75" customHeight="1" x14ac:dyDescent="0.2"/>
    <row r="12925" ht="12.75" customHeight="1" x14ac:dyDescent="0.2"/>
    <row r="12926" ht="12.75" customHeight="1" x14ac:dyDescent="0.2"/>
    <row r="12927" ht="12.75" customHeight="1" x14ac:dyDescent="0.2"/>
    <row r="12928" ht="12.75" customHeight="1" x14ac:dyDescent="0.2"/>
    <row r="12929" ht="12.75" customHeight="1" x14ac:dyDescent="0.2"/>
    <row r="12930" ht="12.75" customHeight="1" x14ac:dyDescent="0.2"/>
    <row r="12931" ht="12.75" customHeight="1" x14ac:dyDescent="0.2"/>
    <row r="12932" ht="12.75" customHeight="1" x14ac:dyDescent="0.2"/>
    <row r="12933" ht="12.75" customHeight="1" x14ac:dyDescent="0.2"/>
    <row r="12934" ht="12.75" customHeight="1" x14ac:dyDescent="0.2"/>
    <row r="12935" ht="12.75" customHeight="1" x14ac:dyDescent="0.2"/>
    <row r="12936" ht="12.75" customHeight="1" x14ac:dyDescent="0.2"/>
    <row r="12937" ht="12.75" customHeight="1" x14ac:dyDescent="0.2"/>
    <row r="12938" ht="12.75" customHeight="1" x14ac:dyDescent="0.2"/>
    <row r="12939" ht="12.75" customHeight="1" x14ac:dyDescent="0.2"/>
    <row r="12940" ht="12.75" customHeight="1" x14ac:dyDescent="0.2"/>
    <row r="12941" ht="12.75" customHeight="1" x14ac:dyDescent="0.2"/>
    <row r="12942" ht="12.75" customHeight="1" x14ac:dyDescent="0.2"/>
    <row r="12943" ht="12.75" customHeight="1" x14ac:dyDescent="0.2"/>
    <row r="12944" ht="12.75" customHeight="1" x14ac:dyDescent="0.2"/>
    <row r="12945" ht="12.75" customHeight="1" x14ac:dyDescent="0.2"/>
    <row r="12946" ht="12.75" customHeight="1" x14ac:dyDescent="0.2"/>
    <row r="12947" ht="12.75" customHeight="1" x14ac:dyDescent="0.2"/>
    <row r="12948" ht="12.75" customHeight="1" x14ac:dyDescent="0.2"/>
    <row r="12949" ht="12.75" customHeight="1" x14ac:dyDescent="0.2"/>
    <row r="12950" ht="12.75" customHeight="1" x14ac:dyDescent="0.2"/>
    <row r="12951" ht="12.75" customHeight="1" x14ac:dyDescent="0.2"/>
    <row r="12952" ht="12.75" customHeight="1" x14ac:dyDescent="0.2"/>
    <row r="12953" ht="12.75" customHeight="1" x14ac:dyDescent="0.2"/>
    <row r="12954" ht="12.75" customHeight="1" x14ac:dyDescent="0.2"/>
    <row r="12955" ht="12.75" customHeight="1" x14ac:dyDescent="0.2"/>
    <row r="12956" ht="12.75" customHeight="1" x14ac:dyDescent="0.2"/>
    <row r="12957" ht="12.75" customHeight="1" x14ac:dyDescent="0.2"/>
    <row r="12958" ht="12.75" customHeight="1" x14ac:dyDescent="0.2"/>
    <row r="12959" ht="12.75" customHeight="1" x14ac:dyDescent="0.2"/>
    <row r="12960" ht="12.75" customHeight="1" x14ac:dyDescent="0.2"/>
    <row r="12961" ht="12.75" customHeight="1" x14ac:dyDescent="0.2"/>
    <row r="12962" ht="12.75" customHeight="1" x14ac:dyDescent="0.2"/>
    <row r="12963" ht="12.75" customHeight="1" x14ac:dyDescent="0.2"/>
    <row r="12964" ht="12.75" customHeight="1" x14ac:dyDescent="0.2"/>
    <row r="12965" ht="12.75" customHeight="1" x14ac:dyDescent="0.2"/>
    <row r="12966" ht="12.75" customHeight="1" x14ac:dyDescent="0.2"/>
    <row r="12967" ht="12.75" customHeight="1" x14ac:dyDescent="0.2"/>
    <row r="12968" ht="12.75" customHeight="1" x14ac:dyDescent="0.2"/>
    <row r="12969" ht="12.75" customHeight="1" x14ac:dyDescent="0.2"/>
    <row r="12970" ht="12.75" customHeight="1" x14ac:dyDescent="0.2"/>
    <row r="12971" ht="12.75" customHeight="1" x14ac:dyDescent="0.2"/>
    <row r="12972" ht="12.75" customHeight="1" x14ac:dyDescent="0.2"/>
    <row r="12973" ht="12.75" customHeight="1" x14ac:dyDescent="0.2"/>
    <row r="12974" ht="12.75" customHeight="1" x14ac:dyDescent="0.2"/>
    <row r="12975" ht="12.75" customHeight="1" x14ac:dyDescent="0.2"/>
    <row r="12976" ht="12.75" customHeight="1" x14ac:dyDescent="0.2"/>
    <row r="12977" ht="12.75" customHeight="1" x14ac:dyDescent="0.2"/>
    <row r="12978" ht="12.75" customHeight="1" x14ac:dyDescent="0.2"/>
    <row r="12979" ht="12.75" customHeight="1" x14ac:dyDescent="0.2"/>
    <row r="12980" ht="12.75" customHeight="1" x14ac:dyDescent="0.2"/>
    <row r="12981" ht="12.75" customHeight="1" x14ac:dyDescent="0.2"/>
    <row r="12982" ht="12.75" customHeight="1" x14ac:dyDescent="0.2"/>
    <row r="12983" ht="12.75" customHeight="1" x14ac:dyDescent="0.2"/>
    <row r="12984" ht="12.75" customHeight="1" x14ac:dyDescent="0.2"/>
    <row r="12985" ht="12.75" customHeight="1" x14ac:dyDescent="0.2"/>
    <row r="12986" ht="12.75" customHeight="1" x14ac:dyDescent="0.2"/>
    <row r="12987" ht="12.75" customHeight="1" x14ac:dyDescent="0.2"/>
    <row r="12988" ht="12.75" customHeight="1" x14ac:dyDescent="0.2"/>
    <row r="12989" ht="12.75" customHeight="1" x14ac:dyDescent="0.2"/>
    <row r="12990" ht="12.75" customHeight="1" x14ac:dyDescent="0.2"/>
    <row r="12991" ht="12.75" customHeight="1" x14ac:dyDescent="0.2"/>
    <row r="12992" ht="12.75" customHeight="1" x14ac:dyDescent="0.2"/>
    <row r="12993" ht="12.75" customHeight="1" x14ac:dyDescent="0.2"/>
    <row r="12994" ht="12.75" customHeight="1" x14ac:dyDescent="0.2"/>
    <row r="12995" ht="12.75" customHeight="1" x14ac:dyDescent="0.2"/>
    <row r="12996" ht="12.75" customHeight="1" x14ac:dyDescent="0.2"/>
    <row r="12997" ht="12.75" customHeight="1" x14ac:dyDescent="0.2"/>
    <row r="12998" ht="12.75" customHeight="1" x14ac:dyDescent="0.2"/>
    <row r="12999" ht="12.75" customHeight="1" x14ac:dyDescent="0.2"/>
    <row r="13000" ht="12.75" customHeight="1" x14ac:dyDescent="0.2"/>
    <row r="13001" ht="12.75" customHeight="1" x14ac:dyDescent="0.2"/>
    <row r="13002" ht="12.75" customHeight="1" x14ac:dyDescent="0.2"/>
    <row r="13003" ht="12.75" customHeight="1" x14ac:dyDescent="0.2"/>
    <row r="13004" ht="12.75" customHeight="1" x14ac:dyDescent="0.2"/>
    <row r="13005" ht="12.75" customHeight="1" x14ac:dyDescent="0.2"/>
    <row r="13006" ht="12.75" customHeight="1" x14ac:dyDescent="0.2"/>
    <row r="13007" ht="12.75" customHeight="1" x14ac:dyDescent="0.2"/>
    <row r="13008" ht="12.75" customHeight="1" x14ac:dyDescent="0.2"/>
    <row r="13009" ht="12.75" customHeight="1" x14ac:dyDescent="0.2"/>
    <row r="13010" ht="12.75" customHeight="1" x14ac:dyDescent="0.2"/>
    <row r="13011" ht="12.75" customHeight="1" x14ac:dyDescent="0.2"/>
    <row r="13012" ht="12.75" customHeight="1" x14ac:dyDescent="0.2"/>
    <row r="13013" ht="12.75" customHeight="1" x14ac:dyDescent="0.2"/>
    <row r="13014" ht="12.75" customHeight="1" x14ac:dyDescent="0.2"/>
    <row r="13015" ht="12.75" customHeight="1" x14ac:dyDescent="0.2"/>
    <row r="13016" ht="12.75" customHeight="1" x14ac:dyDescent="0.2"/>
    <row r="13017" ht="12.75" customHeight="1" x14ac:dyDescent="0.2"/>
    <row r="13018" ht="12.75" customHeight="1" x14ac:dyDescent="0.2"/>
    <row r="13019" ht="12.75" customHeight="1" x14ac:dyDescent="0.2"/>
    <row r="13020" ht="12.75" customHeight="1" x14ac:dyDescent="0.2"/>
    <row r="13021" ht="12.75" customHeight="1" x14ac:dyDescent="0.2"/>
    <row r="13022" ht="12.75" customHeight="1" x14ac:dyDescent="0.2"/>
    <row r="13023" ht="12.75" customHeight="1" x14ac:dyDescent="0.2"/>
    <row r="13024" ht="12.75" customHeight="1" x14ac:dyDescent="0.2"/>
    <row r="13025" ht="12.75" customHeight="1" x14ac:dyDescent="0.2"/>
    <row r="13026" ht="12.75" customHeight="1" x14ac:dyDescent="0.2"/>
    <row r="13027" ht="12.75" customHeight="1" x14ac:dyDescent="0.2"/>
    <row r="13028" ht="12.75" customHeight="1" x14ac:dyDescent="0.2"/>
    <row r="13029" ht="12.75" customHeight="1" x14ac:dyDescent="0.2"/>
    <row r="13030" ht="12.75" customHeight="1" x14ac:dyDescent="0.2"/>
    <row r="13031" ht="12.75" customHeight="1" x14ac:dyDescent="0.2"/>
    <row r="13032" ht="12.75" customHeight="1" x14ac:dyDescent="0.2"/>
    <row r="13033" ht="12.75" customHeight="1" x14ac:dyDescent="0.2"/>
    <row r="13034" ht="12.75" customHeight="1" x14ac:dyDescent="0.2"/>
    <row r="13035" ht="12.75" customHeight="1" x14ac:dyDescent="0.2"/>
    <row r="13036" ht="12.75" customHeight="1" x14ac:dyDescent="0.2"/>
    <row r="13037" ht="12.75" customHeight="1" x14ac:dyDescent="0.2"/>
    <row r="13038" ht="12.75" customHeight="1" x14ac:dyDescent="0.2"/>
    <row r="13039" ht="12.75" customHeight="1" x14ac:dyDescent="0.2"/>
    <row r="13040" ht="12.75" customHeight="1" x14ac:dyDescent="0.2"/>
    <row r="13041" ht="12.75" customHeight="1" x14ac:dyDescent="0.2"/>
    <row r="13042" ht="12.75" customHeight="1" x14ac:dyDescent="0.2"/>
    <row r="13043" ht="12.75" customHeight="1" x14ac:dyDescent="0.2"/>
    <row r="13044" ht="12.75" customHeight="1" x14ac:dyDescent="0.2"/>
    <row r="13045" ht="12.75" customHeight="1" x14ac:dyDescent="0.2"/>
    <row r="13046" ht="12.75" customHeight="1" x14ac:dyDescent="0.2"/>
    <row r="13047" ht="12.75" customHeight="1" x14ac:dyDescent="0.2"/>
    <row r="13048" ht="12.75" customHeight="1" x14ac:dyDescent="0.2"/>
    <row r="13049" ht="12.75" customHeight="1" x14ac:dyDescent="0.2"/>
    <row r="13050" ht="12.75" customHeight="1" x14ac:dyDescent="0.2"/>
    <row r="13051" ht="12.75" customHeight="1" x14ac:dyDescent="0.2"/>
    <row r="13052" ht="12.75" customHeight="1" x14ac:dyDescent="0.2"/>
    <row r="13053" ht="12.75" customHeight="1" x14ac:dyDescent="0.2"/>
    <row r="13054" ht="12.75" customHeight="1" x14ac:dyDescent="0.2"/>
    <row r="13055" ht="12.75" customHeight="1" x14ac:dyDescent="0.2"/>
    <row r="13056" ht="12.75" customHeight="1" x14ac:dyDescent="0.2"/>
    <row r="13057" ht="12.75" customHeight="1" x14ac:dyDescent="0.2"/>
    <row r="13058" ht="12.75" customHeight="1" x14ac:dyDescent="0.2"/>
    <row r="13059" ht="12.75" customHeight="1" x14ac:dyDescent="0.2"/>
    <row r="13060" ht="12.75" customHeight="1" x14ac:dyDescent="0.2"/>
    <row r="13061" ht="12.75" customHeight="1" x14ac:dyDescent="0.2"/>
    <row r="13062" ht="12.75" customHeight="1" x14ac:dyDescent="0.2"/>
    <row r="13063" ht="12.75" customHeight="1" x14ac:dyDescent="0.2"/>
    <row r="13064" ht="12.75" customHeight="1" x14ac:dyDescent="0.2"/>
    <row r="13065" ht="12.75" customHeight="1" x14ac:dyDescent="0.2"/>
    <row r="13066" ht="12.75" customHeight="1" x14ac:dyDescent="0.2"/>
    <row r="13067" ht="12.75" customHeight="1" x14ac:dyDescent="0.2"/>
    <row r="13068" ht="12.75" customHeight="1" x14ac:dyDescent="0.2"/>
    <row r="13069" ht="12.75" customHeight="1" x14ac:dyDescent="0.2"/>
    <row r="13070" ht="12.75" customHeight="1" x14ac:dyDescent="0.2"/>
    <row r="13071" ht="12.75" customHeight="1" x14ac:dyDescent="0.2"/>
    <row r="13072" ht="12.75" customHeight="1" x14ac:dyDescent="0.2"/>
    <row r="13073" ht="12.75" customHeight="1" x14ac:dyDescent="0.2"/>
    <row r="13074" ht="12.75" customHeight="1" x14ac:dyDescent="0.2"/>
    <row r="13075" ht="12.75" customHeight="1" x14ac:dyDescent="0.2"/>
    <row r="13076" ht="12.75" customHeight="1" x14ac:dyDescent="0.2"/>
    <row r="13077" ht="12.75" customHeight="1" x14ac:dyDescent="0.2"/>
    <row r="13078" ht="12.75" customHeight="1" x14ac:dyDescent="0.2"/>
    <row r="13079" ht="12.75" customHeight="1" x14ac:dyDescent="0.2"/>
    <row r="13080" ht="12.75" customHeight="1" x14ac:dyDescent="0.2"/>
    <row r="13081" ht="12.75" customHeight="1" x14ac:dyDescent="0.2"/>
    <row r="13082" ht="12.75" customHeight="1" x14ac:dyDescent="0.2"/>
    <row r="13083" ht="12.75" customHeight="1" x14ac:dyDescent="0.2"/>
    <row r="13084" ht="12.75" customHeight="1" x14ac:dyDescent="0.2"/>
    <row r="13085" ht="12.75" customHeight="1" x14ac:dyDescent="0.2"/>
    <row r="13086" ht="12.75" customHeight="1" x14ac:dyDescent="0.2"/>
    <row r="13087" ht="12.75" customHeight="1" x14ac:dyDescent="0.2"/>
    <row r="13088" ht="12.75" customHeight="1" x14ac:dyDescent="0.2"/>
    <row r="13089" ht="12.75" customHeight="1" x14ac:dyDescent="0.2"/>
    <row r="13090" ht="12.75" customHeight="1" x14ac:dyDescent="0.2"/>
    <row r="13091" ht="12.75" customHeight="1" x14ac:dyDescent="0.2"/>
    <row r="13092" ht="12.75" customHeight="1" x14ac:dyDescent="0.2"/>
    <row r="13093" ht="12.75" customHeight="1" x14ac:dyDescent="0.2"/>
    <row r="13094" ht="12.75" customHeight="1" x14ac:dyDescent="0.2"/>
    <row r="13095" ht="12.75" customHeight="1" x14ac:dyDescent="0.2"/>
    <row r="13096" ht="12.75" customHeight="1" x14ac:dyDescent="0.2"/>
    <row r="13097" ht="12.75" customHeight="1" x14ac:dyDescent="0.2"/>
    <row r="13098" ht="12.75" customHeight="1" x14ac:dyDescent="0.2"/>
    <row r="13099" ht="12.75" customHeight="1" x14ac:dyDescent="0.2"/>
    <row r="13100" ht="12.75" customHeight="1" x14ac:dyDescent="0.2"/>
    <row r="13101" ht="12.75" customHeight="1" x14ac:dyDescent="0.2"/>
    <row r="13102" ht="12.75" customHeight="1" x14ac:dyDescent="0.2"/>
    <row r="13103" ht="12.75" customHeight="1" x14ac:dyDescent="0.2"/>
    <row r="13104" ht="12.75" customHeight="1" x14ac:dyDescent="0.2"/>
    <row r="13105" ht="12.75" customHeight="1" x14ac:dyDescent="0.2"/>
    <row r="13106" ht="12.75" customHeight="1" x14ac:dyDescent="0.2"/>
    <row r="13107" ht="12.75" customHeight="1" x14ac:dyDescent="0.2"/>
    <row r="13108" ht="12.75" customHeight="1" x14ac:dyDescent="0.2"/>
    <row r="13109" ht="12.75" customHeight="1" x14ac:dyDescent="0.2"/>
    <row r="13110" ht="12.75" customHeight="1" x14ac:dyDescent="0.2"/>
    <row r="13111" ht="12.75" customHeight="1" x14ac:dyDescent="0.2"/>
    <row r="13112" ht="12.75" customHeight="1" x14ac:dyDescent="0.2"/>
    <row r="13113" ht="12.75" customHeight="1" x14ac:dyDescent="0.2"/>
    <row r="13114" ht="12.75" customHeight="1" x14ac:dyDescent="0.2"/>
    <row r="13115" ht="12.75" customHeight="1" x14ac:dyDescent="0.2"/>
    <row r="13116" ht="12.75" customHeight="1" x14ac:dyDescent="0.2"/>
    <row r="13117" ht="12.75" customHeight="1" x14ac:dyDescent="0.2"/>
    <row r="13118" ht="12.75" customHeight="1" x14ac:dyDescent="0.2"/>
    <row r="13119" ht="12.75" customHeight="1" x14ac:dyDescent="0.2"/>
    <row r="13120" ht="12.75" customHeight="1" x14ac:dyDescent="0.2"/>
    <row r="13121" ht="12.75" customHeight="1" x14ac:dyDescent="0.2"/>
    <row r="13122" ht="12.75" customHeight="1" x14ac:dyDescent="0.2"/>
    <row r="13123" ht="12.75" customHeight="1" x14ac:dyDescent="0.2"/>
    <row r="13124" ht="12.75" customHeight="1" x14ac:dyDescent="0.2"/>
    <row r="13125" ht="12.75" customHeight="1" x14ac:dyDescent="0.2"/>
    <row r="13126" ht="12.75" customHeight="1" x14ac:dyDescent="0.2"/>
    <row r="13127" ht="12.75" customHeight="1" x14ac:dyDescent="0.2"/>
    <row r="13128" ht="12.75" customHeight="1" x14ac:dyDescent="0.2"/>
    <row r="13129" ht="12.75" customHeight="1" x14ac:dyDescent="0.2"/>
    <row r="13130" ht="12.75" customHeight="1" x14ac:dyDescent="0.2"/>
    <row r="13131" ht="12.75" customHeight="1" x14ac:dyDescent="0.2"/>
    <row r="13132" ht="12.75" customHeight="1" x14ac:dyDescent="0.2"/>
    <row r="13133" ht="12.75" customHeight="1" x14ac:dyDescent="0.2"/>
    <row r="13134" ht="12.75" customHeight="1" x14ac:dyDescent="0.2"/>
    <row r="13135" ht="12.75" customHeight="1" x14ac:dyDescent="0.2"/>
    <row r="13136" ht="12.75" customHeight="1" x14ac:dyDescent="0.2"/>
    <row r="13137" ht="12.75" customHeight="1" x14ac:dyDescent="0.2"/>
    <row r="13138" ht="12.75" customHeight="1" x14ac:dyDescent="0.2"/>
    <row r="13139" ht="12.75" customHeight="1" x14ac:dyDescent="0.2"/>
    <row r="13140" ht="12.75" customHeight="1" x14ac:dyDescent="0.2"/>
    <row r="13141" ht="12.75" customHeight="1" x14ac:dyDescent="0.2"/>
    <row r="13142" ht="12.75" customHeight="1" x14ac:dyDescent="0.2"/>
    <row r="13143" ht="12.75" customHeight="1" x14ac:dyDescent="0.2"/>
    <row r="13144" ht="12.75" customHeight="1" x14ac:dyDescent="0.2"/>
    <row r="13145" ht="12.75" customHeight="1" x14ac:dyDescent="0.2"/>
    <row r="13146" ht="12.75" customHeight="1" x14ac:dyDescent="0.2"/>
    <row r="13147" ht="12.75" customHeight="1" x14ac:dyDescent="0.2"/>
    <row r="13148" ht="12.75" customHeight="1" x14ac:dyDescent="0.2"/>
    <row r="13149" ht="12.75" customHeight="1" x14ac:dyDescent="0.2"/>
    <row r="13150" ht="12.75" customHeight="1" x14ac:dyDescent="0.2"/>
    <row r="13151" ht="12.75" customHeight="1" x14ac:dyDescent="0.2"/>
    <row r="13152" ht="12.75" customHeight="1" x14ac:dyDescent="0.2"/>
    <row r="13153" ht="12.75" customHeight="1" x14ac:dyDescent="0.2"/>
    <row r="13154" ht="12.75" customHeight="1" x14ac:dyDescent="0.2"/>
    <row r="13155" ht="12.75" customHeight="1" x14ac:dyDescent="0.2"/>
    <row r="13156" ht="12.75" customHeight="1" x14ac:dyDescent="0.2"/>
    <row r="13157" ht="12.75" customHeight="1" x14ac:dyDescent="0.2"/>
    <row r="13158" ht="12.75" customHeight="1" x14ac:dyDescent="0.2"/>
    <row r="13159" ht="12.75" customHeight="1" x14ac:dyDescent="0.2"/>
    <row r="13160" ht="12.75" customHeight="1" x14ac:dyDescent="0.2"/>
    <row r="13161" ht="12.75" customHeight="1" x14ac:dyDescent="0.2"/>
    <row r="13162" ht="12.75" customHeight="1" x14ac:dyDescent="0.2"/>
    <row r="13163" ht="12.75" customHeight="1" x14ac:dyDescent="0.2"/>
    <row r="13164" ht="12.75" customHeight="1" x14ac:dyDescent="0.2"/>
    <row r="13165" ht="12.75" customHeight="1" x14ac:dyDescent="0.2"/>
    <row r="13166" ht="12.75" customHeight="1" x14ac:dyDescent="0.2"/>
    <row r="13167" ht="12.75" customHeight="1" x14ac:dyDescent="0.2"/>
    <row r="13168" ht="12.75" customHeight="1" x14ac:dyDescent="0.2"/>
    <row r="13169" ht="12.75" customHeight="1" x14ac:dyDescent="0.2"/>
    <row r="13170" ht="12.75" customHeight="1" x14ac:dyDescent="0.2"/>
    <row r="13171" ht="12.75" customHeight="1" x14ac:dyDescent="0.2"/>
    <row r="13172" ht="12.75" customHeight="1" x14ac:dyDescent="0.2"/>
    <row r="13173" ht="12.75" customHeight="1" x14ac:dyDescent="0.2"/>
    <row r="13174" ht="12.75" customHeight="1" x14ac:dyDescent="0.2"/>
    <row r="13175" ht="12.75" customHeight="1" x14ac:dyDescent="0.2"/>
    <row r="13176" ht="12.75" customHeight="1" x14ac:dyDescent="0.2"/>
    <row r="13177" ht="12.75" customHeight="1" x14ac:dyDescent="0.2"/>
    <row r="13178" ht="12.75" customHeight="1" x14ac:dyDescent="0.2"/>
    <row r="13179" ht="12.75" customHeight="1" x14ac:dyDescent="0.2"/>
    <row r="13180" ht="12.75" customHeight="1" x14ac:dyDescent="0.2"/>
    <row r="13181" ht="12.75" customHeight="1" x14ac:dyDescent="0.2"/>
    <row r="13182" ht="12.75" customHeight="1" x14ac:dyDescent="0.2"/>
    <row r="13183" ht="12.75" customHeight="1" x14ac:dyDescent="0.2"/>
    <row r="13184" ht="12.75" customHeight="1" x14ac:dyDescent="0.2"/>
    <row r="13185" ht="12.75" customHeight="1" x14ac:dyDescent="0.2"/>
    <row r="13186" ht="12.75" customHeight="1" x14ac:dyDescent="0.2"/>
    <row r="13187" ht="12.75" customHeight="1" x14ac:dyDescent="0.2"/>
    <row r="13188" ht="12.75" customHeight="1" x14ac:dyDescent="0.2"/>
    <row r="13189" ht="12.75" customHeight="1" x14ac:dyDescent="0.2"/>
    <row r="13190" ht="12.75" customHeight="1" x14ac:dyDescent="0.2"/>
    <row r="13191" ht="12.75" customHeight="1" x14ac:dyDescent="0.2"/>
    <row r="13192" ht="12.75" customHeight="1" x14ac:dyDescent="0.2"/>
    <row r="13193" ht="12.75" customHeight="1" x14ac:dyDescent="0.2"/>
    <row r="13194" ht="12.75" customHeight="1" x14ac:dyDescent="0.2"/>
    <row r="13195" ht="12.75" customHeight="1" x14ac:dyDescent="0.2"/>
    <row r="13196" ht="12.75" customHeight="1" x14ac:dyDescent="0.2"/>
    <row r="13197" ht="12.75" customHeight="1" x14ac:dyDescent="0.2"/>
    <row r="13198" ht="12.75" customHeight="1" x14ac:dyDescent="0.2"/>
    <row r="13199" ht="12.75" customHeight="1" x14ac:dyDescent="0.2"/>
    <row r="13200" ht="12.75" customHeight="1" x14ac:dyDescent="0.2"/>
    <row r="13201" ht="12.75" customHeight="1" x14ac:dyDescent="0.2"/>
    <row r="13202" ht="12.75" customHeight="1" x14ac:dyDescent="0.2"/>
    <row r="13203" ht="12.75" customHeight="1" x14ac:dyDescent="0.2"/>
    <row r="13204" ht="12.75" customHeight="1" x14ac:dyDescent="0.2"/>
    <row r="13205" ht="12.75" customHeight="1" x14ac:dyDescent="0.2"/>
    <row r="13206" ht="12.75" customHeight="1" x14ac:dyDescent="0.2"/>
    <row r="13207" ht="12.75" customHeight="1" x14ac:dyDescent="0.2"/>
    <row r="13208" ht="12.75" customHeight="1" x14ac:dyDescent="0.2"/>
    <row r="13209" ht="12.75" customHeight="1" x14ac:dyDescent="0.2"/>
    <row r="13210" ht="12.75" customHeight="1" x14ac:dyDescent="0.2"/>
    <row r="13211" ht="12.75" customHeight="1" x14ac:dyDescent="0.2"/>
    <row r="13212" ht="12.75" customHeight="1" x14ac:dyDescent="0.2"/>
    <row r="13213" ht="12.75" customHeight="1" x14ac:dyDescent="0.2"/>
    <row r="13214" ht="12.75" customHeight="1" x14ac:dyDescent="0.2"/>
    <row r="13215" ht="12.75" customHeight="1" x14ac:dyDescent="0.2"/>
    <row r="13216" ht="12.75" customHeight="1" x14ac:dyDescent="0.2"/>
    <row r="13217" ht="12.75" customHeight="1" x14ac:dyDescent="0.2"/>
    <row r="13218" ht="12.75" customHeight="1" x14ac:dyDescent="0.2"/>
    <row r="13219" ht="12.75" customHeight="1" x14ac:dyDescent="0.2"/>
    <row r="13220" ht="12.75" customHeight="1" x14ac:dyDescent="0.2"/>
    <row r="13221" ht="12.75" customHeight="1" x14ac:dyDescent="0.2"/>
    <row r="13222" ht="12.75" customHeight="1" x14ac:dyDescent="0.2"/>
    <row r="13223" ht="12.75" customHeight="1" x14ac:dyDescent="0.2"/>
    <row r="13224" ht="12.75" customHeight="1" x14ac:dyDescent="0.2"/>
    <row r="13225" ht="12.75" customHeight="1" x14ac:dyDescent="0.2"/>
    <row r="13226" ht="12.75" customHeight="1" x14ac:dyDescent="0.2"/>
    <row r="13227" ht="12.75" customHeight="1" x14ac:dyDescent="0.2"/>
    <row r="13228" ht="12.75" customHeight="1" x14ac:dyDescent="0.2"/>
    <row r="13229" ht="12.75" customHeight="1" x14ac:dyDescent="0.2"/>
    <row r="13230" ht="12.75" customHeight="1" x14ac:dyDescent="0.2"/>
    <row r="13231" ht="12.75" customHeight="1" x14ac:dyDescent="0.2"/>
    <row r="13232" ht="12.75" customHeight="1" x14ac:dyDescent="0.2"/>
    <row r="13233" ht="12.75" customHeight="1" x14ac:dyDescent="0.2"/>
    <row r="13234" ht="12.75" customHeight="1" x14ac:dyDescent="0.2"/>
    <row r="13235" ht="12.75" customHeight="1" x14ac:dyDescent="0.2"/>
    <row r="13236" ht="12.75" customHeight="1" x14ac:dyDescent="0.2"/>
    <row r="13237" ht="12.75" customHeight="1" x14ac:dyDescent="0.2"/>
    <row r="13238" ht="12.75" customHeight="1" x14ac:dyDescent="0.2"/>
    <row r="13239" ht="12.75" customHeight="1" x14ac:dyDescent="0.2"/>
    <row r="13240" ht="12.75" customHeight="1" x14ac:dyDescent="0.2"/>
    <row r="13241" ht="12.75" customHeight="1" x14ac:dyDescent="0.2"/>
    <row r="13242" ht="12.75" customHeight="1" x14ac:dyDescent="0.2"/>
    <row r="13243" ht="12.75" customHeight="1" x14ac:dyDescent="0.2"/>
    <row r="13244" ht="12.75" customHeight="1" x14ac:dyDescent="0.2"/>
    <row r="13245" ht="12.75" customHeight="1" x14ac:dyDescent="0.2"/>
    <row r="13246" ht="12.75" customHeight="1" x14ac:dyDescent="0.2"/>
    <row r="13247" ht="12.75" customHeight="1" x14ac:dyDescent="0.2"/>
    <row r="13248" ht="12.75" customHeight="1" x14ac:dyDescent="0.2"/>
    <row r="13249" ht="12.75" customHeight="1" x14ac:dyDescent="0.2"/>
    <row r="13250" ht="12.75" customHeight="1" x14ac:dyDescent="0.2"/>
    <row r="13251" ht="12.75" customHeight="1" x14ac:dyDescent="0.2"/>
    <row r="13252" ht="12.75" customHeight="1" x14ac:dyDescent="0.2"/>
    <row r="13253" ht="12.75" customHeight="1" x14ac:dyDescent="0.2"/>
    <row r="13254" ht="12.75" customHeight="1" x14ac:dyDescent="0.2"/>
    <row r="13255" ht="12.75" customHeight="1" x14ac:dyDescent="0.2"/>
    <row r="13256" ht="12.75" customHeight="1" x14ac:dyDescent="0.2"/>
    <row r="13257" ht="12.75" customHeight="1" x14ac:dyDescent="0.2"/>
    <row r="13258" ht="12.75" customHeight="1" x14ac:dyDescent="0.2"/>
    <row r="13259" ht="12.75" customHeight="1" x14ac:dyDescent="0.2"/>
    <row r="13260" ht="12.75" customHeight="1" x14ac:dyDescent="0.2"/>
    <row r="13261" ht="12.75" customHeight="1" x14ac:dyDescent="0.2"/>
    <row r="13262" ht="12.75" customHeight="1" x14ac:dyDescent="0.2"/>
    <row r="13263" ht="12.75" customHeight="1" x14ac:dyDescent="0.2"/>
    <row r="13264" ht="12.75" customHeight="1" x14ac:dyDescent="0.2"/>
    <row r="13265" ht="12.75" customHeight="1" x14ac:dyDescent="0.2"/>
    <row r="13266" ht="12.75" customHeight="1" x14ac:dyDescent="0.2"/>
    <row r="13267" ht="12.75" customHeight="1" x14ac:dyDescent="0.2"/>
    <row r="13268" ht="12.75" customHeight="1" x14ac:dyDescent="0.2"/>
    <row r="13269" ht="12.75" customHeight="1" x14ac:dyDescent="0.2"/>
    <row r="13270" ht="12.75" customHeight="1" x14ac:dyDescent="0.2"/>
    <row r="13271" ht="12.75" customHeight="1" x14ac:dyDescent="0.2"/>
    <row r="13272" ht="12.75" customHeight="1" x14ac:dyDescent="0.2"/>
    <row r="13273" ht="12.75" customHeight="1" x14ac:dyDescent="0.2"/>
    <row r="13274" ht="12.75" customHeight="1" x14ac:dyDescent="0.2"/>
    <row r="13275" ht="12.75" customHeight="1" x14ac:dyDescent="0.2"/>
    <row r="13276" ht="12.75" customHeight="1" x14ac:dyDescent="0.2"/>
    <row r="13277" ht="12.75" customHeight="1" x14ac:dyDescent="0.2"/>
    <row r="13278" ht="12.75" customHeight="1" x14ac:dyDescent="0.2"/>
    <row r="13279" ht="12.75" customHeight="1" x14ac:dyDescent="0.2"/>
    <row r="13280" ht="12.75" customHeight="1" x14ac:dyDescent="0.2"/>
    <row r="13281" ht="12.75" customHeight="1" x14ac:dyDescent="0.2"/>
    <row r="13282" ht="12.75" customHeight="1" x14ac:dyDescent="0.2"/>
    <row r="13283" ht="12.75" customHeight="1" x14ac:dyDescent="0.2"/>
    <row r="13284" ht="12.75" customHeight="1" x14ac:dyDescent="0.2"/>
    <row r="13285" ht="12.75" customHeight="1" x14ac:dyDescent="0.2"/>
    <row r="13286" ht="12.75" customHeight="1" x14ac:dyDescent="0.2"/>
    <row r="13287" ht="12.75" customHeight="1" x14ac:dyDescent="0.2"/>
    <row r="13288" ht="12.75" customHeight="1" x14ac:dyDescent="0.2"/>
    <row r="13289" ht="12.75" customHeight="1" x14ac:dyDescent="0.2"/>
    <row r="13290" ht="12.75" customHeight="1" x14ac:dyDescent="0.2"/>
    <row r="13291" ht="12.75" customHeight="1" x14ac:dyDescent="0.2"/>
    <row r="13292" ht="12.75" customHeight="1" x14ac:dyDescent="0.2"/>
    <row r="13293" ht="12.75" customHeight="1" x14ac:dyDescent="0.2"/>
    <row r="13294" ht="12.75" customHeight="1" x14ac:dyDescent="0.2"/>
    <row r="13295" ht="12.75" customHeight="1" x14ac:dyDescent="0.2"/>
    <row r="13296" ht="12.75" customHeight="1" x14ac:dyDescent="0.2"/>
    <row r="13297" ht="12.75" customHeight="1" x14ac:dyDescent="0.2"/>
    <row r="13298" ht="12.75" customHeight="1" x14ac:dyDescent="0.2"/>
    <row r="13299" ht="12.75" customHeight="1" x14ac:dyDescent="0.2"/>
    <row r="13300" ht="12.75" customHeight="1" x14ac:dyDescent="0.2"/>
    <row r="13301" ht="12.75" customHeight="1" x14ac:dyDescent="0.2"/>
    <row r="13302" ht="12.75" customHeight="1" x14ac:dyDescent="0.2"/>
    <row r="13303" ht="12.75" customHeight="1" x14ac:dyDescent="0.2"/>
    <row r="13304" ht="12.75" customHeight="1" x14ac:dyDescent="0.2"/>
    <row r="13305" ht="12.75" customHeight="1" x14ac:dyDescent="0.2"/>
    <row r="13306" ht="12.75" customHeight="1" x14ac:dyDescent="0.2"/>
    <row r="13307" ht="12.75" customHeight="1" x14ac:dyDescent="0.2"/>
    <row r="13308" ht="12.75" customHeight="1" x14ac:dyDescent="0.2"/>
    <row r="13309" ht="12.75" customHeight="1" x14ac:dyDescent="0.2"/>
    <row r="13310" ht="12.75" customHeight="1" x14ac:dyDescent="0.2"/>
    <row r="13311" ht="12.75" customHeight="1" x14ac:dyDescent="0.2"/>
    <row r="13312" ht="12.75" customHeight="1" x14ac:dyDescent="0.2"/>
    <row r="13313" ht="12.75" customHeight="1" x14ac:dyDescent="0.2"/>
    <row r="13314" ht="12.75" customHeight="1" x14ac:dyDescent="0.2"/>
    <row r="13315" ht="12.75" customHeight="1" x14ac:dyDescent="0.2"/>
    <row r="13316" ht="12.75" customHeight="1" x14ac:dyDescent="0.2"/>
    <row r="13317" ht="12.75" customHeight="1" x14ac:dyDescent="0.2"/>
    <row r="13318" ht="12.75" customHeight="1" x14ac:dyDescent="0.2"/>
    <row r="13319" ht="12.75" customHeight="1" x14ac:dyDescent="0.2"/>
    <row r="13320" ht="12.75" customHeight="1" x14ac:dyDescent="0.2"/>
    <row r="13321" ht="12.75" customHeight="1" x14ac:dyDescent="0.2"/>
    <row r="13322" ht="12.75" customHeight="1" x14ac:dyDescent="0.2"/>
    <row r="13323" ht="12.75" customHeight="1" x14ac:dyDescent="0.2"/>
    <row r="13324" ht="12.75" customHeight="1" x14ac:dyDescent="0.2"/>
    <row r="13325" ht="12.75" customHeight="1" x14ac:dyDescent="0.2"/>
    <row r="13326" ht="12.75" customHeight="1" x14ac:dyDescent="0.2"/>
    <row r="13327" ht="12.75" customHeight="1" x14ac:dyDescent="0.2"/>
    <row r="13328" ht="12.75" customHeight="1" x14ac:dyDescent="0.2"/>
    <row r="13329" ht="12.75" customHeight="1" x14ac:dyDescent="0.2"/>
    <row r="13330" ht="12.75" customHeight="1" x14ac:dyDescent="0.2"/>
    <row r="13331" ht="12.75" customHeight="1" x14ac:dyDescent="0.2"/>
    <row r="13332" ht="12.75" customHeight="1" x14ac:dyDescent="0.2"/>
    <row r="13333" ht="12.75" customHeight="1" x14ac:dyDescent="0.2"/>
    <row r="13334" ht="12.75" customHeight="1" x14ac:dyDescent="0.2"/>
    <row r="13335" ht="12.75" customHeight="1" x14ac:dyDescent="0.2"/>
    <row r="13336" ht="12.75" customHeight="1" x14ac:dyDescent="0.2"/>
    <row r="13337" ht="12.75" customHeight="1" x14ac:dyDescent="0.2"/>
    <row r="13338" ht="12.75" customHeight="1" x14ac:dyDescent="0.2"/>
    <row r="13339" ht="12.75" customHeight="1" x14ac:dyDescent="0.2"/>
    <row r="13340" ht="12.75" customHeight="1" x14ac:dyDescent="0.2"/>
    <row r="13341" ht="12.75" customHeight="1" x14ac:dyDescent="0.2"/>
    <row r="13342" ht="12.75" customHeight="1" x14ac:dyDescent="0.2"/>
    <row r="13343" ht="12.75" customHeight="1" x14ac:dyDescent="0.2"/>
    <row r="13344" ht="12.75" customHeight="1" x14ac:dyDescent="0.2"/>
    <row r="13345" ht="12.75" customHeight="1" x14ac:dyDescent="0.2"/>
    <row r="13346" ht="12.75" customHeight="1" x14ac:dyDescent="0.2"/>
    <row r="13347" ht="12.75" customHeight="1" x14ac:dyDescent="0.2"/>
    <row r="13348" ht="12.75" customHeight="1" x14ac:dyDescent="0.2"/>
    <row r="13349" ht="12.75" customHeight="1" x14ac:dyDescent="0.2"/>
    <row r="13350" ht="12.75" customHeight="1" x14ac:dyDescent="0.2"/>
    <row r="13351" ht="12.75" customHeight="1" x14ac:dyDescent="0.2"/>
    <row r="13352" ht="12.75" customHeight="1" x14ac:dyDescent="0.2"/>
    <row r="13353" ht="12.75" customHeight="1" x14ac:dyDescent="0.2"/>
    <row r="13354" ht="12.75" customHeight="1" x14ac:dyDescent="0.2"/>
    <row r="13355" ht="12.75" customHeight="1" x14ac:dyDescent="0.2"/>
    <row r="13356" ht="12.75" customHeight="1" x14ac:dyDescent="0.2"/>
    <row r="13357" ht="12.75" customHeight="1" x14ac:dyDescent="0.2"/>
    <row r="13358" ht="12.75" customHeight="1" x14ac:dyDescent="0.2"/>
    <row r="13359" ht="12.75" customHeight="1" x14ac:dyDescent="0.2"/>
    <row r="13360" ht="12.75" customHeight="1" x14ac:dyDescent="0.2"/>
    <row r="13361" ht="12.75" customHeight="1" x14ac:dyDescent="0.2"/>
    <row r="13362" ht="12.75" customHeight="1" x14ac:dyDescent="0.2"/>
    <row r="13363" ht="12.75" customHeight="1" x14ac:dyDescent="0.2"/>
    <row r="13364" ht="12.75" customHeight="1" x14ac:dyDescent="0.2"/>
    <row r="13365" ht="12.75" customHeight="1" x14ac:dyDescent="0.2"/>
    <row r="13366" ht="12.75" customHeight="1" x14ac:dyDescent="0.2"/>
    <row r="13367" ht="12.75" customHeight="1" x14ac:dyDescent="0.2"/>
    <row r="13368" ht="12.75" customHeight="1" x14ac:dyDescent="0.2"/>
    <row r="13369" ht="12.75" customHeight="1" x14ac:dyDescent="0.2"/>
    <row r="13370" ht="12.75" customHeight="1" x14ac:dyDescent="0.2"/>
    <row r="13371" ht="12.75" customHeight="1" x14ac:dyDescent="0.2"/>
    <row r="13372" ht="12.75" customHeight="1" x14ac:dyDescent="0.2"/>
    <row r="13373" ht="12.75" customHeight="1" x14ac:dyDescent="0.2"/>
    <row r="13374" ht="12.75" customHeight="1" x14ac:dyDescent="0.2"/>
    <row r="13375" ht="12.75" customHeight="1" x14ac:dyDescent="0.2"/>
    <row r="13376" ht="12.75" customHeight="1" x14ac:dyDescent="0.2"/>
    <row r="13377" ht="12.75" customHeight="1" x14ac:dyDescent="0.2"/>
    <row r="13378" ht="12.75" customHeight="1" x14ac:dyDescent="0.2"/>
    <row r="13379" ht="12.75" customHeight="1" x14ac:dyDescent="0.2"/>
    <row r="13380" ht="12.75" customHeight="1" x14ac:dyDescent="0.2"/>
    <row r="13381" ht="12.75" customHeight="1" x14ac:dyDescent="0.2"/>
    <row r="13382" ht="12.75" customHeight="1" x14ac:dyDescent="0.2"/>
    <row r="13383" ht="12.75" customHeight="1" x14ac:dyDescent="0.2"/>
    <row r="13384" ht="12.75" customHeight="1" x14ac:dyDescent="0.2"/>
    <row r="13385" ht="12.75" customHeight="1" x14ac:dyDescent="0.2"/>
    <row r="13386" ht="12.75" customHeight="1" x14ac:dyDescent="0.2"/>
    <row r="13387" ht="12.75" customHeight="1" x14ac:dyDescent="0.2"/>
    <row r="13388" ht="12.75" customHeight="1" x14ac:dyDescent="0.2"/>
    <row r="13389" ht="12.75" customHeight="1" x14ac:dyDescent="0.2"/>
    <row r="13390" ht="12.75" customHeight="1" x14ac:dyDescent="0.2"/>
    <row r="13391" ht="12.75" customHeight="1" x14ac:dyDescent="0.2"/>
    <row r="13392" ht="12.75" customHeight="1" x14ac:dyDescent="0.2"/>
    <row r="13393" ht="12.75" customHeight="1" x14ac:dyDescent="0.2"/>
    <row r="13394" ht="12.75" customHeight="1" x14ac:dyDescent="0.2"/>
    <row r="13395" ht="12.75" customHeight="1" x14ac:dyDescent="0.2"/>
    <row r="13396" ht="12.75" customHeight="1" x14ac:dyDescent="0.2"/>
    <row r="13397" ht="12.75" customHeight="1" x14ac:dyDescent="0.2"/>
    <row r="13398" ht="12.75" customHeight="1" x14ac:dyDescent="0.2"/>
    <row r="13399" ht="12.75" customHeight="1" x14ac:dyDescent="0.2"/>
    <row r="13400" ht="12.75" customHeight="1" x14ac:dyDescent="0.2"/>
    <row r="13401" ht="12.75" customHeight="1" x14ac:dyDescent="0.2"/>
    <row r="13402" ht="12.75" customHeight="1" x14ac:dyDescent="0.2"/>
    <row r="13403" ht="12.75" customHeight="1" x14ac:dyDescent="0.2"/>
    <row r="13404" ht="12.75" customHeight="1" x14ac:dyDescent="0.2"/>
    <row r="13405" ht="12.75" customHeight="1" x14ac:dyDescent="0.2"/>
    <row r="13406" ht="12.75" customHeight="1" x14ac:dyDescent="0.2"/>
    <row r="13407" ht="12.75" customHeight="1" x14ac:dyDescent="0.2"/>
    <row r="13408" ht="12.75" customHeight="1" x14ac:dyDescent="0.2"/>
    <row r="13409" ht="12.75" customHeight="1" x14ac:dyDescent="0.2"/>
    <row r="13410" ht="12.75" customHeight="1" x14ac:dyDescent="0.2"/>
    <row r="13411" ht="12.75" customHeight="1" x14ac:dyDescent="0.2"/>
    <row r="13412" ht="12.75" customHeight="1" x14ac:dyDescent="0.2"/>
    <row r="13413" ht="12.75" customHeight="1" x14ac:dyDescent="0.2"/>
    <row r="13414" ht="12.75" customHeight="1" x14ac:dyDescent="0.2"/>
    <row r="13415" ht="12.75" customHeight="1" x14ac:dyDescent="0.2"/>
    <row r="13416" ht="12.75" customHeight="1" x14ac:dyDescent="0.2"/>
    <row r="13417" ht="12.75" customHeight="1" x14ac:dyDescent="0.2"/>
    <row r="13418" ht="12.75" customHeight="1" x14ac:dyDescent="0.2"/>
    <row r="13419" ht="12.75" customHeight="1" x14ac:dyDescent="0.2"/>
    <row r="13420" ht="12.75" customHeight="1" x14ac:dyDescent="0.2"/>
    <row r="13421" ht="12.75" customHeight="1" x14ac:dyDescent="0.2"/>
    <row r="13422" ht="12.75" customHeight="1" x14ac:dyDescent="0.2"/>
    <row r="13423" ht="12.75" customHeight="1" x14ac:dyDescent="0.2"/>
    <row r="13424" ht="12.75" customHeight="1" x14ac:dyDescent="0.2"/>
    <row r="13425" ht="12.75" customHeight="1" x14ac:dyDescent="0.2"/>
    <row r="13426" ht="12.75" customHeight="1" x14ac:dyDescent="0.2"/>
    <row r="13427" ht="12.75" customHeight="1" x14ac:dyDescent="0.2"/>
    <row r="13428" ht="12.75" customHeight="1" x14ac:dyDescent="0.2"/>
    <row r="13429" ht="12.75" customHeight="1" x14ac:dyDescent="0.2"/>
    <row r="13430" ht="12.75" customHeight="1" x14ac:dyDescent="0.2"/>
    <row r="13431" ht="12.75" customHeight="1" x14ac:dyDescent="0.2"/>
    <row r="13432" ht="12.75" customHeight="1" x14ac:dyDescent="0.2"/>
    <row r="13433" ht="12.75" customHeight="1" x14ac:dyDescent="0.2"/>
    <row r="13434" ht="12.75" customHeight="1" x14ac:dyDescent="0.2"/>
    <row r="13435" ht="12.75" customHeight="1" x14ac:dyDescent="0.2"/>
    <row r="13436" ht="12.75" customHeight="1" x14ac:dyDescent="0.2"/>
    <row r="13437" ht="12.75" customHeight="1" x14ac:dyDescent="0.2"/>
    <row r="13438" ht="12.75" customHeight="1" x14ac:dyDescent="0.2"/>
    <row r="13439" ht="12.75" customHeight="1" x14ac:dyDescent="0.2"/>
    <row r="13440" ht="12.75" customHeight="1" x14ac:dyDescent="0.2"/>
    <row r="13441" ht="12.75" customHeight="1" x14ac:dyDescent="0.2"/>
    <row r="13442" ht="12.75" customHeight="1" x14ac:dyDescent="0.2"/>
    <row r="13443" ht="12.75" customHeight="1" x14ac:dyDescent="0.2"/>
    <row r="13444" ht="12.75" customHeight="1" x14ac:dyDescent="0.2"/>
    <row r="13445" ht="12.75" customHeight="1" x14ac:dyDescent="0.2"/>
    <row r="13446" ht="12.75" customHeight="1" x14ac:dyDescent="0.2"/>
    <row r="13447" ht="12.75" customHeight="1" x14ac:dyDescent="0.2"/>
    <row r="13448" ht="12.75" customHeight="1" x14ac:dyDescent="0.2"/>
    <row r="13449" ht="12.75" customHeight="1" x14ac:dyDescent="0.2"/>
    <row r="13450" ht="12.75" customHeight="1" x14ac:dyDescent="0.2"/>
    <row r="13451" ht="12.75" customHeight="1" x14ac:dyDescent="0.2"/>
    <row r="13452" ht="12.75" customHeight="1" x14ac:dyDescent="0.2"/>
    <row r="13453" ht="12.75" customHeight="1" x14ac:dyDescent="0.2"/>
    <row r="13454" ht="12.75" customHeight="1" x14ac:dyDescent="0.2"/>
    <row r="13455" ht="12.75" customHeight="1" x14ac:dyDescent="0.2"/>
    <row r="13456" ht="12.75" customHeight="1" x14ac:dyDescent="0.2"/>
    <row r="13457" ht="12.75" customHeight="1" x14ac:dyDescent="0.2"/>
    <row r="13458" ht="12.75" customHeight="1" x14ac:dyDescent="0.2"/>
    <row r="13459" ht="12.75" customHeight="1" x14ac:dyDescent="0.2"/>
    <row r="13460" ht="12.75" customHeight="1" x14ac:dyDescent="0.2"/>
    <row r="13461" ht="12.75" customHeight="1" x14ac:dyDescent="0.2"/>
    <row r="13462" ht="12.75" customHeight="1" x14ac:dyDescent="0.2"/>
    <row r="13463" ht="12.75" customHeight="1" x14ac:dyDescent="0.2"/>
    <row r="13464" ht="12.75" customHeight="1" x14ac:dyDescent="0.2"/>
    <row r="13465" ht="12.75" customHeight="1" x14ac:dyDescent="0.2"/>
    <row r="13466" ht="12.75" customHeight="1" x14ac:dyDescent="0.2"/>
    <row r="13467" ht="12.75" customHeight="1" x14ac:dyDescent="0.2"/>
    <row r="13468" ht="12.75" customHeight="1" x14ac:dyDescent="0.2"/>
    <row r="13469" ht="12.75" customHeight="1" x14ac:dyDescent="0.2"/>
    <row r="13470" ht="12.75" customHeight="1" x14ac:dyDescent="0.2"/>
    <row r="13471" ht="12.75" customHeight="1" x14ac:dyDescent="0.2"/>
    <row r="13472" ht="12.75" customHeight="1" x14ac:dyDescent="0.2"/>
    <row r="13473" ht="12.75" customHeight="1" x14ac:dyDescent="0.2"/>
    <row r="13474" ht="12.75" customHeight="1" x14ac:dyDescent="0.2"/>
    <row r="13475" ht="12.75" customHeight="1" x14ac:dyDescent="0.2"/>
    <row r="13476" ht="12.75" customHeight="1" x14ac:dyDescent="0.2"/>
    <row r="13477" ht="12.75" customHeight="1" x14ac:dyDescent="0.2"/>
    <row r="13478" ht="12.75" customHeight="1" x14ac:dyDescent="0.2"/>
    <row r="13479" ht="12.75" customHeight="1" x14ac:dyDescent="0.2"/>
    <row r="13480" ht="12.75" customHeight="1" x14ac:dyDescent="0.2"/>
    <row r="13481" ht="12.75" customHeight="1" x14ac:dyDescent="0.2"/>
    <row r="13482" ht="12.75" customHeight="1" x14ac:dyDescent="0.2"/>
    <row r="13483" ht="12.75" customHeight="1" x14ac:dyDescent="0.2"/>
    <row r="13484" ht="12.75" customHeight="1" x14ac:dyDescent="0.2"/>
    <row r="13485" ht="12.75" customHeight="1" x14ac:dyDescent="0.2"/>
    <row r="13486" ht="12.75" customHeight="1" x14ac:dyDescent="0.2"/>
    <row r="13487" ht="12.75" customHeight="1" x14ac:dyDescent="0.2"/>
    <row r="13488" ht="12.75" customHeight="1" x14ac:dyDescent="0.2"/>
    <row r="13489" ht="12.75" customHeight="1" x14ac:dyDescent="0.2"/>
    <row r="13490" ht="12.75" customHeight="1" x14ac:dyDescent="0.2"/>
    <row r="13491" ht="12.75" customHeight="1" x14ac:dyDescent="0.2"/>
    <row r="13492" ht="12.75" customHeight="1" x14ac:dyDescent="0.2"/>
    <row r="13493" ht="12.75" customHeight="1" x14ac:dyDescent="0.2"/>
    <row r="13494" ht="12.75" customHeight="1" x14ac:dyDescent="0.2"/>
    <row r="13495" ht="12.75" customHeight="1" x14ac:dyDescent="0.2"/>
    <row r="13496" ht="12.75" customHeight="1" x14ac:dyDescent="0.2"/>
    <row r="13497" ht="12.75" customHeight="1" x14ac:dyDescent="0.2"/>
    <row r="13498" ht="12.75" customHeight="1" x14ac:dyDescent="0.2"/>
    <row r="13499" ht="12.75" customHeight="1" x14ac:dyDescent="0.2"/>
    <row r="13500" ht="12.75" customHeight="1" x14ac:dyDescent="0.2"/>
    <row r="13501" ht="12.75" customHeight="1" x14ac:dyDescent="0.2"/>
    <row r="13502" ht="12.75" customHeight="1" x14ac:dyDescent="0.2"/>
    <row r="13503" ht="12.75" customHeight="1" x14ac:dyDescent="0.2"/>
    <row r="13504" ht="12.75" customHeight="1" x14ac:dyDescent="0.2"/>
    <row r="13505" ht="12.75" customHeight="1" x14ac:dyDescent="0.2"/>
    <row r="13506" ht="12.75" customHeight="1" x14ac:dyDescent="0.2"/>
    <row r="13507" ht="12.75" customHeight="1" x14ac:dyDescent="0.2"/>
    <row r="13508" ht="12.75" customHeight="1" x14ac:dyDescent="0.2"/>
    <row r="13509" ht="12.75" customHeight="1" x14ac:dyDescent="0.2"/>
    <row r="13510" ht="12.75" customHeight="1" x14ac:dyDescent="0.2"/>
    <row r="13511" ht="12.75" customHeight="1" x14ac:dyDescent="0.2"/>
    <row r="13512" ht="12.75" customHeight="1" x14ac:dyDescent="0.2"/>
    <row r="13513" ht="12.75" customHeight="1" x14ac:dyDescent="0.2"/>
    <row r="13514" ht="12.75" customHeight="1" x14ac:dyDescent="0.2"/>
    <row r="13515" ht="12.75" customHeight="1" x14ac:dyDescent="0.2"/>
    <row r="13516" ht="12.75" customHeight="1" x14ac:dyDescent="0.2"/>
    <row r="13517" ht="12.75" customHeight="1" x14ac:dyDescent="0.2"/>
    <row r="13518" ht="12.75" customHeight="1" x14ac:dyDescent="0.2"/>
    <row r="13519" ht="12.75" customHeight="1" x14ac:dyDescent="0.2"/>
    <row r="13520" ht="12.75" customHeight="1" x14ac:dyDescent="0.2"/>
    <row r="13521" ht="12.75" customHeight="1" x14ac:dyDescent="0.2"/>
    <row r="13522" ht="12.75" customHeight="1" x14ac:dyDescent="0.2"/>
    <row r="13523" ht="12.75" customHeight="1" x14ac:dyDescent="0.2"/>
    <row r="13524" ht="12.75" customHeight="1" x14ac:dyDescent="0.2"/>
    <row r="13525" ht="12.75" customHeight="1" x14ac:dyDescent="0.2"/>
    <row r="13526" ht="12.75" customHeight="1" x14ac:dyDescent="0.2"/>
    <row r="13527" ht="12.75" customHeight="1" x14ac:dyDescent="0.2"/>
    <row r="13528" ht="12.75" customHeight="1" x14ac:dyDescent="0.2"/>
    <row r="13529" ht="12.75" customHeight="1" x14ac:dyDescent="0.2"/>
    <row r="13530" ht="12.75" customHeight="1" x14ac:dyDescent="0.2"/>
    <row r="13531" ht="12.75" customHeight="1" x14ac:dyDescent="0.2"/>
    <row r="13532" ht="12.75" customHeight="1" x14ac:dyDescent="0.2"/>
    <row r="13533" ht="12.75" customHeight="1" x14ac:dyDescent="0.2"/>
    <row r="13534" ht="12.75" customHeight="1" x14ac:dyDescent="0.2"/>
    <row r="13535" ht="12.75" customHeight="1" x14ac:dyDescent="0.2"/>
    <row r="13536" ht="12.75" customHeight="1" x14ac:dyDescent="0.2"/>
    <row r="13537" ht="12.75" customHeight="1" x14ac:dyDescent="0.2"/>
    <row r="13538" ht="12.75" customHeight="1" x14ac:dyDescent="0.2"/>
    <row r="13539" ht="12.75" customHeight="1" x14ac:dyDescent="0.2"/>
    <row r="13540" ht="12.75" customHeight="1" x14ac:dyDescent="0.2"/>
    <row r="13541" ht="12.75" customHeight="1" x14ac:dyDescent="0.2"/>
    <row r="13542" ht="12.75" customHeight="1" x14ac:dyDescent="0.2"/>
    <row r="13543" ht="12.75" customHeight="1" x14ac:dyDescent="0.2"/>
    <row r="13544" ht="12.75" customHeight="1" x14ac:dyDescent="0.2"/>
    <row r="13545" ht="12.75" customHeight="1" x14ac:dyDescent="0.2"/>
    <row r="13546" ht="12.75" customHeight="1" x14ac:dyDescent="0.2"/>
    <row r="13547" ht="12.75" customHeight="1" x14ac:dyDescent="0.2"/>
    <row r="13548" ht="12.75" customHeight="1" x14ac:dyDescent="0.2"/>
    <row r="13549" ht="12.75" customHeight="1" x14ac:dyDescent="0.2"/>
    <row r="13550" ht="12.75" customHeight="1" x14ac:dyDescent="0.2"/>
    <row r="13551" ht="12.75" customHeight="1" x14ac:dyDescent="0.2"/>
    <row r="13552" ht="12.75" customHeight="1" x14ac:dyDescent="0.2"/>
    <row r="13553" ht="12.75" customHeight="1" x14ac:dyDescent="0.2"/>
    <row r="13554" ht="12.75" customHeight="1" x14ac:dyDescent="0.2"/>
    <row r="13555" ht="12.75" customHeight="1" x14ac:dyDescent="0.2"/>
    <row r="13556" ht="12.75" customHeight="1" x14ac:dyDescent="0.2"/>
    <row r="13557" ht="12.75" customHeight="1" x14ac:dyDescent="0.2"/>
    <row r="13558" ht="12.75" customHeight="1" x14ac:dyDescent="0.2"/>
    <row r="13559" ht="12.75" customHeight="1" x14ac:dyDescent="0.2"/>
    <row r="13560" ht="12.75" customHeight="1" x14ac:dyDescent="0.2"/>
    <row r="13561" ht="12.75" customHeight="1" x14ac:dyDescent="0.2"/>
    <row r="13562" ht="12.75" customHeight="1" x14ac:dyDescent="0.2"/>
    <row r="13563" ht="12.75" customHeight="1" x14ac:dyDescent="0.2"/>
    <row r="13564" ht="12.75" customHeight="1" x14ac:dyDescent="0.2"/>
    <row r="13565" ht="12.75" customHeight="1" x14ac:dyDescent="0.2"/>
    <row r="13566" ht="12.75" customHeight="1" x14ac:dyDescent="0.2"/>
    <row r="13567" ht="12.75" customHeight="1" x14ac:dyDescent="0.2"/>
    <row r="13568" ht="12.75" customHeight="1" x14ac:dyDescent="0.2"/>
    <row r="13569" ht="12.75" customHeight="1" x14ac:dyDescent="0.2"/>
    <row r="13570" ht="12.75" customHeight="1" x14ac:dyDescent="0.2"/>
    <row r="13571" ht="12.75" customHeight="1" x14ac:dyDescent="0.2"/>
    <row r="13572" ht="12.75" customHeight="1" x14ac:dyDescent="0.2"/>
    <row r="13573" ht="12.75" customHeight="1" x14ac:dyDescent="0.2"/>
    <row r="13574" ht="12.75" customHeight="1" x14ac:dyDescent="0.2"/>
    <row r="13575" ht="12.75" customHeight="1" x14ac:dyDescent="0.2"/>
    <row r="13576" ht="12.75" customHeight="1" x14ac:dyDescent="0.2"/>
    <row r="13577" ht="12.75" customHeight="1" x14ac:dyDescent="0.2"/>
    <row r="13578" ht="12.75" customHeight="1" x14ac:dyDescent="0.2"/>
    <row r="13579" ht="12.75" customHeight="1" x14ac:dyDescent="0.2"/>
    <row r="13580" ht="12.75" customHeight="1" x14ac:dyDescent="0.2"/>
    <row r="13581" ht="12.75" customHeight="1" x14ac:dyDescent="0.2"/>
    <row r="13582" ht="12.75" customHeight="1" x14ac:dyDescent="0.2"/>
    <row r="13583" ht="12.75" customHeight="1" x14ac:dyDescent="0.2"/>
    <row r="13584" ht="12.75" customHeight="1" x14ac:dyDescent="0.2"/>
    <row r="13585" ht="12.75" customHeight="1" x14ac:dyDescent="0.2"/>
    <row r="13586" ht="12.75" customHeight="1" x14ac:dyDescent="0.2"/>
    <row r="13587" ht="12.75" customHeight="1" x14ac:dyDescent="0.2"/>
    <row r="13588" ht="12.75" customHeight="1" x14ac:dyDescent="0.2"/>
    <row r="13589" ht="12.75" customHeight="1" x14ac:dyDescent="0.2"/>
    <row r="13590" ht="12.75" customHeight="1" x14ac:dyDescent="0.2"/>
    <row r="13591" ht="12.75" customHeight="1" x14ac:dyDescent="0.2"/>
    <row r="13592" ht="12.75" customHeight="1" x14ac:dyDescent="0.2"/>
    <row r="13593" ht="12.75" customHeight="1" x14ac:dyDescent="0.2"/>
    <row r="13594" ht="12.75" customHeight="1" x14ac:dyDescent="0.2"/>
    <row r="13595" ht="12.75" customHeight="1" x14ac:dyDescent="0.2"/>
    <row r="13596" ht="12.75" customHeight="1" x14ac:dyDescent="0.2"/>
    <row r="13597" ht="12.75" customHeight="1" x14ac:dyDescent="0.2"/>
    <row r="13598" ht="12.75" customHeight="1" x14ac:dyDescent="0.2"/>
    <row r="13599" ht="12.75" customHeight="1" x14ac:dyDescent="0.2"/>
    <row r="13600" ht="12.75" customHeight="1" x14ac:dyDescent="0.2"/>
    <row r="13601" ht="12.75" customHeight="1" x14ac:dyDescent="0.2"/>
    <row r="13602" ht="12.75" customHeight="1" x14ac:dyDescent="0.2"/>
    <row r="13603" ht="12.75" customHeight="1" x14ac:dyDescent="0.2"/>
    <row r="13604" ht="12.75" customHeight="1" x14ac:dyDescent="0.2"/>
    <row r="13605" ht="12.75" customHeight="1" x14ac:dyDescent="0.2"/>
    <row r="13606" ht="12.75" customHeight="1" x14ac:dyDescent="0.2"/>
    <row r="13607" ht="12.75" customHeight="1" x14ac:dyDescent="0.2"/>
    <row r="13608" ht="12.75" customHeight="1" x14ac:dyDescent="0.2"/>
    <row r="13609" ht="12.75" customHeight="1" x14ac:dyDescent="0.2"/>
    <row r="13610" ht="12.75" customHeight="1" x14ac:dyDescent="0.2"/>
    <row r="13611" ht="12.75" customHeight="1" x14ac:dyDescent="0.2"/>
    <row r="13612" ht="12.75" customHeight="1" x14ac:dyDescent="0.2"/>
    <row r="13613" ht="12.75" customHeight="1" x14ac:dyDescent="0.2"/>
    <row r="13614" ht="12.75" customHeight="1" x14ac:dyDescent="0.2"/>
    <row r="13615" ht="12.75" customHeight="1" x14ac:dyDescent="0.2"/>
    <row r="13616" ht="12.75" customHeight="1" x14ac:dyDescent="0.2"/>
    <row r="13617" ht="12.75" customHeight="1" x14ac:dyDescent="0.2"/>
    <row r="13618" ht="12.75" customHeight="1" x14ac:dyDescent="0.2"/>
    <row r="13619" ht="12.75" customHeight="1" x14ac:dyDescent="0.2"/>
    <row r="13620" ht="12.75" customHeight="1" x14ac:dyDescent="0.2"/>
    <row r="13621" ht="12.75" customHeight="1" x14ac:dyDescent="0.2"/>
    <row r="13622" ht="12.75" customHeight="1" x14ac:dyDescent="0.2"/>
    <row r="13623" ht="12.75" customHeight="1" x14ac:dyDescent="0.2"/>
    <row r="13624" ht="12.75" customHeight="1" x14ac:dyDescent="0.2"/>
    <row r="13625" ht="12.75" customHeight="1" x14ac:dyDescent="0.2"/>
    <row r="13626" ht="12.75" customHeight="1" x14ac:dyDescent="0.2"/>
    <row r="13627" ht="12.75" customHeight="1" x14ac:dyDescent="0.2"/>
    <row r="13628" ht="12.75" customHeight="1" x14ac:dyDescent="0.2"/>
    <row r="13629" ht="12.75" customHeight="1" x14ac:dyDescent="0.2"/>
    <row r="13630" ht="12.75" customHeight="1" x14ac:dyDescent="0.2"/>
    <row r="13631" ht="12.75" customHeight="1" x14ac:dyDescent="0.2"/>
    <row r="13632" ht="12.75" customHeight="1" x14ac:dyDescent="0.2"/>
    <row r="13633" ht="12.75" customHeight="1" x14ac:dyDescent="0.2"/>
    <row r="13634" ht="12.75" customHeight="1" x14ac:dyDescent="0.2"/>
    <row r="13635" ht="12.75" customHeight="1" x14ac:dyDescent="0.2"/>
    <row r="13636" ht="12.75" customHeight="1" x14ac:dyDescent="0.2"/>
    <row r="13637" ht="12.75" customHeight="1" x14ac:dyDescent="0.2"/>
    <row r="13638" ht="12.75" customHeight="1" x14ac:dyDescent="0.2"/>
    <row r="13639" ht="12.75" customHeight="1" x14ac:dyDescent="0.2"/>
    <row r="13640" ht="12.75" customHeight="1" x14ac:dyDescent="0.2"/>
    <row r="13641" ht="12.75" customHeight="1" x14ac:dyDescent="0.2"/>
    <row r="13642" ht="12.75" customHeight="1" x14ac:dyDescent="0.2"/>
    <row r="13643" ht="12.75" customHeight="1" x14ac:dyDescent="0.2"/>
    <row r="13644" ht="12.75" customHeight="1" x14ac:dyDescent="0.2"/>
    <row r="13645" ht="12.75" customHeight="1" x14ac:dyDescent="0.2"/>
    <row r="13646" ht="12.75" customHeight="1" x14ac:dyDescent="0.2"/>
    <row r="13647" ht="12.75" customHeight="1" x14ac:dyDescent="0.2"/>
    <row r="13648" ht="12.75" customHeight="1" x14ac:dyDescent="0.2"/>
    <row r="13649" ht="12.75" customHeight="1" x14ac:dyDescent="0.2"/>
    <row r="13650" ht="12.75" customHeight="1" x14ac:dyDescent="0.2"/>
    <row r="13651" ht="12.75" customHeight="1" x14ac:dyDescent="0.2"/>
    <row r="13652" ht="12.75" customHeight="1" x14ac:dyDescent="0.2"/>
    <row r="13653" ht="12.75" customHeight="1" x14ac:dyDescent="0.2"/>
    <row r="13654" ht="12.75" customHeight="1" x14ac:dyDescent="0.2"/>
    <row r="13655" ht="12.75" customHeight="1" x14ac:dyDescent="0.2"/>
    <row r="13656" ht="12.75" customHeight="1" x14ac:dyDescent="0.2"/>
    <row r="13657" ht="12.75" customHeight="1" x14ac:dyDescent="0.2"/>
    <row r="13658" ht="12.75" customHeight="1" x14ac:dyDescent="0.2"/>
    <row r="13659" ht="12.75" customHeight="1" x14ac:dyDescent="0.2"/>
    <row r="13660" ht="12.75" customHeight="1" x14ac:dyDescent="0.2"/>
    <row r="13661" ht="12.75" customHeight="1" x14ac:dyDescent="0.2"/>
    <row r="13662" ht="12.75" customHeight="1" x14ac:dyDescent="0.2"/>
    <row r="13663" ht="12.75" customHeight="1" x14ac:dyDescent="0.2"/>
    <row r="13664" ht="12.75" customHeight="1" x14ac:dyDescent="0.2"/>
    <row r="13665" ht="12.75" customHeight="1" x14ac:dyDescent="0.2"/>
    <row r="13666" ht="12.75" customHeight="1" x14ac:dyDescent="0.2"/>
    <row r="13667" ht="12.75" customHeight="1" x14ac:dyDescent="0.2"/>
    <row r="13668" ht="12.75" customHeight="1" x14ac:dyDescent="0.2"/>
    <row r="13669" ht="12.75" customHeight="1" x14ac:dyDescent="0.2"/>
    <row r="13670" ht="12.75" customHeight="1" x14ac:dyDescent="0.2"/>
    <row r="13671" ht="12.75" customHeight="1" x14ac:dyDescent="0.2"/>
    <row r="13672" ht="12.75" customHeight="1" x14ac:dyDescent="0.2"/>
    <row r="13673" ht="12.75" customHeight="1" x14ac:dyDescent="0.2"/>
    <row r="13674" ht="12.75" customHeight="1" x14ac:dyDescent="0.2"/>
    <row r="13675" ht="12.75" customHeight="1" x14ac:dyDescent="0.2"/>
    <row r="13676" ht="12.75" customHeight="1" x14ac:dyDescent="0.2"/>
    <row r="13677" ht="12.75" customHeight="1" x14ac:dyDescent="0.2"/>
    <row r="13678" ht="12.75" customHeight="1" x14ac:dyDescent="0.2"/>
    <row r="13679" ht="12.75" customHeight="1" x14ac:dyDescent="0.2"/>
    <row r="13680" ht="12.75" customHeight="1" x14ac:dyDescent="0.2"/>
    <row r="13681" ht="12.75" customHeight="1" x14ac:dyDescent="0.2"/>
    <row r="13682" ht="12.75" customHeight="1" x14ac:dyDescent="0.2"/>
    <row r="13683" ht="12.75" customHeight="1" x14ac:dyDescent="0.2"/>
    <row r="13684" ht="12.75" customHeight="1" x14ac:dyDescent="0.2"/>
    <row r="13685" ht="12.75" customHeight="1" x14ac:dyDescent="0.2"/>
    <row r="13686" ht="12.75" customHeight="1" x14ac:dyDescent="0.2"/>
    <row r="13687" ht="12.75" customHeight="1" x14ac:dyDescent="0.2"/>
    <row r="13688" ht="12.75" customHeight="1" x14ac:dyDescent="0.2"/>
    <row r="13689" ht="12.75" customHeight="1" x14ac:dyDescent="0.2"/>
    <row r="13690" ht="12.75" customHeight="1" x14ac:dyDescent="0.2"/>
    <row r="13691" ht="12.75" customHeight="1" x14ac:dyDescent="0.2"/>
    <row r="13692" ht="12.75" customHeight="1" x14ac:dyDescent="0.2"/>
    <row r="13693" ht="12.75" customHeight="1" x14ac:dyDescent="0.2"/>
    <row r="13694" ht="12.75" customHeight="1" x14ac:dyDescent="0.2"/>
    <row r="13695" ht="12.75" customHeight="1" x14ac:dyDescent="0.2"/>
    <row r="13696" ht="12.75" customHeight="1" x14ac:dyDescent="0.2"/>
    <row r="13697" ht="12.75" customHeight="1" x14ac:dyDescent="0.2"/>
    <row r="13698" ht="12.75" customHeight="1" x14ac:dyDescent="0.2"/>
    <row r="13699" ht="12.75" customHeight="1" x14ac:dyDescent="0.2"/>
    <row r="13700" ht="12.75" customHeight="1" x14ac:dyDescent="0.2"/>
    <row r="13701" ht="12.75" customHeight="1" x14ac:dyDescent="0.2"/>
    <row r="13702" ht="12.75" customHeight="1" x14ac:dyDescent="0.2"/>
    <row r="13703" ht="12.75" customHeight="1" x14ac:dyDescent="0.2"/>
    <row r="13704" ht="12.75" customHeight="1" x14ac:dyDescent="0.2"/>
    <row r="13705" ht="12.75" customHeight="1" x14ac:dyDescent="0.2"/>
    <row r="13706" ht="12.75" customHeight="1" x14ac:dyDescent="0.2"/>
    <row r="13707" ht="12.75" customHeight="1" x14ac:dyDescent="0.2"/>
    <row r="13708" ht="12.75" customHeight="1" x14ac:dyDescent="0.2"/>
    <row r="13709" ht="12.75" customHeight="1" x14ac:dyDescent="0.2"/>
    <row r="13710" ht="12.75" customHeight="1" x14ac:dyDescent="0.2"/>
    <row r="13711" ht="12.75" customHeight="1" x14ac:dyDescent="0.2"/>
    <row r="13712" ht="12.75" customHeight="1" x14ac:dyDescent="0.2"/>
    <row r="13713" ht="12.75" customHeight="1" x14ac:dyDescent="0.2"/>
    <row r="13714" ht="12.75" customHeight="1" x14ac:dyDescent="0.2"/>
    <row r="13715" ht="12.75" customHeight="1" x14ac:dyDescent="0.2"/>
    <row r="13716" ht="12.75" customHeight="1" x14ac:dyDescent="0.2"/>
    <row r="13717" ht="12.75" customHeight="1" x14ac:dyDescent="0.2"/>
    <row r="13718" ht="12.75" customHeight="1" x14ac:dyDescent="0.2"/>
    <row r="13719" ht="12.75" customHeight="1" x14ac:dyDescent="0.2"/>
    <row r="13720" ht="12.75" customHeight="1" x14ac:dyDescent="0.2"/>
    <row r="13721" ht="12.75" customHeight="1" x14ac:dyDescent="0.2"/>
    <row r="13722" ht="12.75" customHeight="1" x14ac:dyDescent="0.2"/>
    <row r="13723" ht="12.75" customHeight="1" x14ac:dyDescent="0.2"/>
    <row r="13724" ht="12.75" customHeight="1" x14ac:dyDescent="0.2"/>
    <row r="13725" ht="12.75" customHeight="1" x14ac:dyDescent="0.2"/>
    <row r="13726" ht="12.75" customHeight="1" x14ac:dyDescent="0.2"/>
    <row r="13727" ht="12.75" customHeight="1" x14ac:dyDescent="0.2"/>
    <row r="13728" ht="12.75" customHeight="1" x14ac:dyDescent="0.2"/>
    <row r="13729" ht="12.75" customHeight="1" x14ac:dyDescent="0.2"/>
    <row r="13730" ht="12.75" customHeight="1" x14ac:dyDescent="0.2"/>
    <row r="13731" ht="12.75" customHeight="1" x14ac:dyDescent="0.2"/>
    <row r="13732" ht="12.75" customHeight="1" x14ac:dyDescent="0.2"/>
    <row r="13733" ht="12.75" customHeight="1" x14ac:dyDescent="0.2"/>
    <row r="13734" ht="12.75" customHeight="1" x14ac:dyDescent="0.2"/>
    <row r="13735" ht="12.75" customHeight="1" x14ac:dyDescent="0.2"/>
    <row r="13736" ht="12.75" customHeight="1" x14ac:dyDescent="0.2"/>
    <row r="13737" ht="12.75" customHeight="1" x14ac:dyDescent="0.2"/>
    <row r="13738" ht="12.75" customHeight="1" x14ac:dyDescent="0.2"/>
    <row r="13739" ht="12.75" customHeight="1" x14ac:dyDescent="0.2"/>
    <row r="13740" ht="12.75" customHeight="1" x14ac:dyDescent="0.2"/>
    <row r="13741" ht="12.75" customHeight="1" x14ac:dyDescent="0.2"/>
    <row r="13742" ht="12.75" customHeight="1" x14ac:dyDescent="0.2"/>
    <row r="13743" ht="12.75" customHeight="1" x14ac:dyDescent="0.2"/>
    <row r="13744" ht="12.75" customHeight="1" x14ac:dyDescent="0.2"/>
    <row r="13745" ht="12.75" customHeight="1" x14ac:dyDescent="0.2"/>
    <row r="13746" ht="12.75" customHeight="1" x14ac:dyDescent="0.2"/>
    <row r="13747" ht="12.75" customHeight="1" x14ac:dyDescent="0.2"/>
    <row r="13748" ht="12.75" customHeight="1" x14ac:dyDescent="0.2"/>
    <row r="13749" ht="12.75" customHeight="1" x14ac:dyDescent="0.2"/>
    <row r="13750" ht="12.75" customHeight="1" x14ac:dyDescent="0.2"/>
    <row r="13751" ht="12.75" customHeight="1" x14ac:dyDescent="0.2"/>
    <row r="13752" ht="12.75" customHeight="1" x14ac:dyDescent="0.2"/>
    <row r="13753" ht="12.75" customHeight="1" x14ac:dyDescent="0.2"/>
    <row r="13754" ht="12.75" customHeight="1" x14ac:dyDescent="0.2"/>
    <row r="13755" ht="12.75" customHeight="1" x14ac:dyDescent="0.2"/>
    <row r="13756" ht="12.75" customHeight="1" x14ac:dyDescent="0.2"/>
    <row r="13757" ht="12.75" customHeight="1" x14ac:dyDescent="0.2"/>
    <row r="13758" ht="12.75" customHeight="1" x14ac:dyDescent="0.2"/>
    <row r="13759" ht="12.75" customHeight="1" x14ac:dyDescent="0.2"/>
    <row r="13760" ht="12.75" customHeight="1" x14ac:dyDescent="0.2"/>
    <row r="13761" ht="12.75" customHeight="1" x14ac:dyDescent="0.2"/>
    <row r="13762" ht="12.75" customHeight="1" x14ac:dyDescent="0.2"/>
    <row r="13763" ht="12.75" customHeight="1" x14ac:dyDescent="0.2"/>
    <row r="13764" ht="12.75" customHeight="1" x14ac:dyDescent="0.2"/>
    <row r="13765" ht="12.75" customHeight="1" x14ac:dyDescent="0.2"/>
    <row r="13766" ht="12.75" customHeight="1" x14ac:dyDescent="0.2"/>
    <row r="13767" ht="12.75" customHeight="1" x14ac:dyDescent="0.2"/>
    <row r="13768" ht="12.75" customHeight="1" x14ac:dyDescent="0.2"/>
    <row r="13769" ht="12.75" customHeight="1" x14ac:dyDescent="0.2"/>
    <row r="13770" ht="12.75" customHeight="1" x14ac:dyDescent="0.2"/>
    <row r="13771" ht="12.75" customHeight="1" x14ac:dyDescent="0.2"/>
    <row r="13772" ht="12.75" customHeight="1" x14ac:dyDescent="0.2"/>
    <row r="13773" ht="12.75" customHeight="1" x14ac:dyDescent="0.2"/>
    <row r="13774" ht="12.75" customHeight="1" x14ac:dyDescent="0.2"/>
    <row r="13775" ht="12.75" customHeight="1" x14ac:dyDescent="0.2"/>
    <row r="13776" ht="12.75" customHeight="1" x14ac:dyDescent="0.2"/>
    <row r="13777" ht="12.75" customHeight="1" x14ac:dyDescent="0.2"/>
    <row r="13778" ht="12.75" customHeight="1" x14ac:dyDescent="0.2"/>
    <row r="13779" ht="12.75" customHeight="1" x14ac:dyDescent="0.2"/>
    <row r="13780" ht="12.75" customHeight="1" x14ac:dyDescent="0.2"/>
    <row r="13781" ht="12.75" customHeight="1" x14ac:dyDescent="0.2"/>
    <row r="13782" ht="12.75" customHeight="1" x14ac:dyDescent="0.2"/>
    <row r="13783" ht="12.75" customHeight="1" x14ac:dyDescent="0.2"/>
    <row r="13784" ht="12.75" customHeight="1" x14ac:dyDescent="0.2"/>
    <row r="13785" ht="12.75" customHeight="1" x14ac:dyDescent="0.2"/>
    <row r="13786" ht="12.75" customHeight="1" x14ac:dyDescent="0.2"/>
    <row r="13787" ht="12.75" customHeight="1" x14ac:dyDescent="0.2"/>
    <row r="13788" ht="12.75" customHeight="1" x14ac:dyDescent="0.2"/>
    <row r="13789" ht="12.75" customHeight="1" x14ac:dyDescent="0.2"/>
    <row r="13790" ht="12.75" customHeight="1" x14ac:dyDescent="0.2"/>
    <row r="13791" ht="12.75" customHeight="1" x14ac:dyDescent="0.2"/>
    <row r="13792" ht="12.75" customHeight="1" x14ac:dyDescent="0.2"/>
    <row r="13793" ht="12.75" customHeight="1" x14ac:dyDescent="0.2"/>
    <row r="13794" ht="12.75" customHeight="1" x14ac:dyDescent="0.2"/>
    <row r="13795" ht="12.75" customHeight="1" x14ac:dyDescent="0.2"/>
    <row r="13796" ht="12.75" customHeight="1" x14ac:dyDescent="0.2"/>
    <row r="13797" ht="12.75" customHeight="1" x14ac:dyDescent="0.2"/>
    <row r="13798" ht="12.75" customHeight="1" x14ac:dyDescent="0.2"/>
    <row r="13799" ht="12.75" customHeight="1" x14ac:dyDescent="0.2"/>
    <row r="13800" ht="12.75" customHeight="1" x14ac:dyDescent="0.2"/>
    <row r="13801" ht="12.75" customHeight="1" x14ac:dyDescent="0.2"/>
    <row r="13802" ht="12.75" customHeight="1" x14ac:dyDescent="0.2"/>
    <row r="13803" ht="12.75" customHeight="1" x14ac:dyDescent="0.2"/>
    <row r="13804" ht="12.75" customHeight="1" x14ac:dyDescent="0.2"/>
    <row r="13805" ht="12.75" customHeight="1" x14ac:dyDescent="0.2"/>
    <row r="13806" ht="12.75" customHeight="1" x14ac:dyDescent="0.2"/>
    <row r="13807" ht="12.75" customHeight="1" x14ac:dyDescent="0.2"/>
    <row r="13808" ht="12.75" customHeight="1" x14ac:dyDescent="0.2"/>
    <row r="13809" ht="12.75" customHeight="1" x14ac:dyDescent="0.2"/>
    <row r="13810" ht="12.75" customHeight="1" x14ac:dyDescent="0.2"/>
    <row r="13811" ht="12.75" customHeight="1" x14ac:dyDescent="0.2"/>
    <row r="13812" ht="12.75" customHeight="1" x14ac:dyDescent="0.2"/>
    <row r="13813" ht="12.75" customHeight="1" x14ac:dyDescent="0.2"/>
    <row r="13814" ht="12.75" customHeight="1" x14ac:dyDescent="0.2"/>
    <row r="13815" ht="12.75" customHeight="1" x14ac:dyDescent="0.2"/>
    <row r="13816" ht="12.75" customHeight="1" x14ac:dyDescent="0.2"/>
    <row r="13817" ht="12.75" customHeight="1" x14ac:dyDescent="0.2"/>
    <row r="13818" ht="12.75" customHeight="1" x14ac:dyDescent="0.2"/>
    <row r="13819" ht="12.75" customHeight="1" x14ac:dyDescent="0.2"/>
    <row r="13820" ht="12.75" customHeight="1" x14ac:dyDescent="0.2"/>
    <row r="13821" ht="12.75" customHeight="1" x14ac:dyDescent="0.2"/>
    <row r="13822" ht="12.75" customHeight="1" x14ac:dyDescent="0.2"/>
    <row r="13823" ht="12.75" customHeight="1" x14ac:dyDescent="0.2"/>
    <row r="13824" ht="12.75" customHeight="1" x14ac:dyDescent="0.2"/>
    <row r="13825" ht="12.75" customHeight="1" x14ac:dyDescent="0.2"/>
    <row r="13826" ht="12.75" customHeight="1" x14ac:dyDescent="0.2"/>
    <row r="13827" ht="12.75" customHeight="1" x14ac:dyDescent="0.2"/>
    <row r="13828" ht="12.75" customHeight="1" x14ac:dyDescent="0.2"/>
    <row r="13829" ht="12.75" customHeight="1" x14ac:dyDescent="0.2"/>
    <row r="13830" ht="12.75" customHeight="1" x14ac:dyDescent="0.2"/>
    <row r="13831" ht="12.75" customHeight="1" x14ac:dyDescent="0.2"/>
    <row r="13832" ht="12.75" customHeight="1" x14ac:dyDescent="0.2"/>
    <row r="13833" ht="12.75" customHeight="1" x14ac:dyDescent="0.2"/>
    <row r="13834" ht="12.75" customHeight="1" x14ac:dyDescent="0.2"/>
    <row r="13835" ht="12.75" customHeight="1" x14ac:dyDescent="0.2"/>
    <row r="13836" ht="12.75" customHeight="1" x14ac:dyDescent="0.2"/>
    <row r="13837" ht="12.75" customHeight="1" x14ac:dyDescent="0.2"/>
    <row r="13838" ht="12.75" customHeight="1" x14ac:dyDescent="0.2"/>
    <row r="13839" ht="12.75" customHeight="1" x14ac:dyDescent="0.2"/>
    <row r="13840" ht="12.75" customHeight="1" x14ac:dyDescent="0.2"/>
    <row r="13841" ht="12.75" customHeight="1" x14ac:dyDescent="0.2"/>
    <row r="13842" ht="12.75" customHeight="1" x14ac:dyDescent="0.2"/>
    <row r="13843" ht="12.75" customHeight="1" x14ac:dyDescent="0.2"/>
    <row r="13844" ht="12.75" customHeight="1" x14ac:dyDescent="0.2"/>
    <row r="13845" ht="12.75" customHeight="1" x14ac:dyDescent="0.2"/>
    <row r="13846" ht="12.75" customHeight="1" x14ac:dyDescent="0.2"/>
    <row r="13847" ht="12.75" customHeight="1" x14ac:dyDescent="0.2"/>
    <row r="13848" ht="12.75" customHeight="1" x14ac:dyDescent="0.2"/>
    <row r="13849" ht="12.75" customHeight="1" x14ac:dyDescent="0.2"/>
    <row r="13850" ht="12.75" customHeight="1" x14ac:dyDescent="0.2"/>
    <row r="13851" ht="12.75" customHeight="1" x14ac:dyDescent="0.2"/>
    <row r="13852" ht="12.75" customHeight="1" x14ac:dyDescent="0.2"/>
    <row r="13853" ht="12.75" customHeight="1" x14ac:dyDescent="0.2"/>
    <row r="13854" ht="12.75" customHeight="1" x14ac:dyDescent="0.2"/>
    <row r="13855" ht="12.75" customHeight="1" x14ac:dyDescent="0.2"/>
    <row r="13856" ht="12.75" customHeight="1" x14ac:dyDescent="0.2"/>
    <row r="13857" ht="12.75" customHeight="1" x14ac:dyDescent="0.2"/>
    <row r="13858" ht="12.75" customHeight="1" x14ac:dyDescent="0.2"/>
    <row r="13859" ht="12.75" customHeight="1" x14ac:dyDescent="0.2"/>
    <row r="13860" ht="12.75" customHeight="1" x14ac:dyDescent="0.2"/>
    <row r="13861" ht="12.75" customHeight="1" x14ac:dyDescent="0.2"/>
    <row r="13862" ht="12.75" customHeight="1" x14ac:dyDescent="0.2"/>
    <row r="13863" ht="12.75" customHeight="1" x14ac:dyDescent="0.2"/>
    <row r="13864" ht="12.75" customHeight="1" x14ac:dyDescent="0.2"/>
    <row r="13865" ht="12.75" customHeight="1" x14ac:dyDescent="0.2"/>
    <row r="13866" ht="12.75" customHeight="1" x14ac:dyDescent="0.2"/>
    <row r="13867" ht="12.75" customHeight="1" x14ac:dyDescent="0.2"/>
    <row r="13868" ht="12.75" customHeight="1" x14ac:dyDescent="0.2"/>
    <row r="13869" ht="12.75" customHeight="1" x14ac:dyDescent="0.2"/>
    <row r="13870" ht="12.75" customHeight="1" x14ac:dyDescent="0.2"/>
    <row r="13871" ht="12.75" customHeight="1" x14ac:dyDescent="0.2"/>
    <row r="13872" ht="12.75" customHeight="1" x14ac:dyDescent="0.2"/>
    <row r="13873" ht="12.75" customHeight="1" x14ac:dyDescent="0.2"/>
    <row r="13874" ht="12.75" customHeight="1" x14ac:dyDescent="0.2"/>
    <row r="13875" ht="12.75" customHeight="1" x14ac:dyDescent="0.2"/>
    <row r="13876" ht="12.75" customHeight="1" x14ac:dyDescent="0.2"/>
    <row r="13877" ht="12.75" customHeight="1" x14ac:dyDescent="0.2"/>
    <row r="13878" ht="12.75" customHeight="1" x14ac:dyDescent="0.2"/>
    <row r="13879" ht="12.75" customHeight="1" x14ac:dyDescent="0.2"/>
    <row r="13880" ht="12.75" customHeight="1" x14ac:dyDescent="0.2"/>
    <row r="13881" ht="12.75" customHeight="1" x14ac:dyDescent="0.2"/>
    <row r="13882" ht="12.75" customHeight="1" x14ac:dyDescent="0.2"/>
    <row r="13883" ht="12.75" customHeight="1" x14ac:dyDescent="0.2"/>
    <row r="13884" ht="12.75" customHeight="1" x14ac:dyDescent="0.2"/>
    <row r="13885" ht="12.75" customHeight="1" x14ac:dyDescent="0.2"/>
    <row r="13886" ht="12.75" customHeight="1" x14ac:dyDescent="0.2"/>
    <row r="13887" ht="12.75" customHeight="1" x14ac:dyDescent="0.2"/>
    <row r="13888" ht="12.75" customHeight="1" x14ac:dyDescent="0.2"/>
    <row r="13889" ht="12.75" customHeight="1" x14ac:dyDescent="0.2"/>
    <row r="13890" ht="12.75" customHeight="1" x14ac:dyDescent="0.2"/>
    <row r="13891" ht="12.75" customHeight="1" x14ac:dyDescent="0.2"/>
    <row r="13892" ht="12.75" customHeight="1" x14ac:dyDescent="0.2"/>
    <row r="13893" ht="12.75" customHeight="1" x14ac:dyDescent="0.2"/>
    <row r="13894" ht="12.75" customHeight="1" x14ac:dyDescent="0.2"/>
    <row r="13895" ht="12.75" customHeight="1" x14ac:dyDescent="0.2"/>
    <row r="13896" ht="12.75" customHeight="1" x14ac:dyDescent="0.2"/>
    <row r="13897" ht="12.75" customHeight="1" x14ac:dyDescent="0.2"/>
    <row r="13898" ht="12.75" customHeight="1" x14ac:dyDescent="0.2"/>
    <row r="13899" ht="12.75" customHeight="1" x14ac:dyDescent="0.2"/>
    <row r="13900" ht="12.75" customHeight="1" x14ac:dyDescent="0.2"/>
    <row r="13901" ht="12.75" customHeight="1" x14ac:dyDescent="0.2"/>
    <row r="13902" ht="12.75" customHeight="1" x14ac:dyDescent="0.2"/>
    <row r="13903" ht="12.75" customHeight="1" x14ac:dyDescent="0.2"/>
    <row r="13904" ht="12.75" customHeight="1" x14ac:dyDescent="0.2"/>
    <row r="13905" ht="12.75" customHeight="1" x14ac:dyDescent="0.2"/>
    <row r="13906" ht="12.75" customHeight="1" x14ac:dyDescent="0.2"/>
    <row r="13907" ht="12.75" customHeight="1" x14ac:dyDescent="0.2"/>
    <row r="13908" ht="12.75" customHeight="1" x14ac:dyDescent="0.2"/>
    <row r="13909" ht="12.75" customHeight="1" x14ac:dyDescent="0.2"/>
    <row r="13910" ht="12.75" customHeight="1" x14ac:dyDescent="0.2"/>
    <row r="13911" ht="12.75" customHeight="1" x14ac:dyDescent="0.2"/>
    <row r="13912" ht="12.75" customHeight="1" x14ac:dyDescent="0.2"/>
    <row r="13913" ht="12.75" customHeight="1" x14ac:dyDescent="0.2"/>
    <row r="13914" ht="12.75" customHeight="1" x14ac:dyDescent="0.2"/>
    <row r="13915" ht="12.75" customHeight="1" x14ac:dyDescent="0.2"/>
    <row r="13916" ht="12.75" customHeight="1" x14ac:dyDescent="0.2"/>
    <row r="13917" ht="12.75" customHeight="1" x14ac:dyDescent="0.2"/>
    <row r="13918" ht="12.75" customHeight="1" x14ac:dyDescent="0.2"/>
    <row r="13919" ht="12.75" customHeight="1" x14ac:dyDescent="0.2"/>
    <row r="13920" ht="12.75" customHeight="1" x14ac:dyDescent="0.2"/>
    <row r="13921" ht="12.75" customHeight="1" x14ac:dyDescent="0.2"/>
    <row r="13922" ht="12.75" customHeight="1" x14ac:dyDescent="0.2"/>
    <row r="13923" ht="12.75" customHeight="1" x14ac:dyDescent="0.2"/>
    <row r="13924" ht="12.75" customHeight="1" x14ac:dyDescent="0.2"/>
    <row r="13925" ht="12.75" customHeight="1" x14ac:dyDescent="0.2"/>
    <row r="13926" ht="12.75" customHeight="1" x14ac:dyDescent="0.2"/>
    <row r="13927" ht="12.75" customHeight="1" x14ac:dyDescent="0.2"/>
    <row r="13928" ht="12.75" customHeight="1" x14ac:dyDescent="0.2"/>
    <row r="13929" ht="12.75" customHeight="1" x14ac:dyDescent="0.2"/>
    <row r="13930" ht="12.75" customHeight="1" x14ac:dyDescent="0.2"/>
    <row r="13931" ht="12.75" customHeight="1" x14ac:dyDescent="0.2"/>
    <row r="13932" ht="12.75" customHeight="1" x14ac:dyDescent="0.2"/>
    <row r="13933" ht="12.75" customHeight="1" x14ac:dyDescent="0.2"/>
    <row r="13934" ht="12.75" customHeight="1" x14ac:dyDescent="0.2"/>
    <row r="13935" ht="12.75" customHeight="1" x14ac:dyDescent="0.2"/>
    <row r="13936" ht="12.75" customHeight="1" x14ac:dyDescent="0.2"/>
    <row r="13937" ht="12.75" customHeight="1" x14ac:dyDescent="0.2"/>
    <row r="13938" ht="12.75" customHeight="1" x14ac:dyDescent="0.2"/>
    <row r="13939" ht="12.75" customHeight="1" x14ac:dyDescent="0.2"/>
    <row r="13940" ht="12.75" customHeight="1" x14ac:dyDescent="0.2"/>
    <row r="13941" ht="12.75" customHeight="1" x14ac:dyDescent="0.2"/>
    <row r="13942" ht="12.75" customHeight="1" x14ac:dyDescent="0.2"/>
    <row r="13943" ht="12.75" customHeight="1" x14ac:dyDescent="0.2"/>
    <row r="13944" ht="12.75" customHeight="1" x14ac:dyDescent="0.2"/>
    <row r="13945" ht="12.75" customHeight="1" x14ac:dyDescent="0.2"/>
    <row r="13946" ht="12.75" customHeight="1" x14ac:dyDescent="0.2"/>
    <row r="13947" ht="12.75" customHeight="1" x14ac:dyDescent="0.2"/>
    <row r="13948" ht="12.75" customHeight="1" x14ac:dyDescent="0.2"/>
    <row r="13949" ht="12.75" customHeight="1" x14ac:dyDescent="0.2"/>
    <row r="13950" ht="12.75" customHeight="1" x14ac:dyDescent="0.2"/>
    <row r="13951" ht="12.75" customHeight="1" x14ac:dyDescent="0.2"/>
    <row r="13952" ht="12.75" customHeight="1" x14ac:dyDescent="0.2"/>
    <row r="13953" ht="12.75" customHeight="1" x14ac:dyDescent="0.2"/>
    <row r="13954" ht="12.75" customHeight="1" x14ac:dyDescent="0.2"/>
    <row r="13955" ht="12.75" customHeight="1" x14ac:dyDescent="0.2"/>
    <row r="13956" ht="12.75" customHeight="1" x14ac:dyDescent="0.2"/>
    <row r="13957" ht="12.75" customHeight="1" x14ac:dyDescent="0.2"/>
    <row r="13958" ht="12.75" customHeight="1" x14ac:dyDescent="0.2"/>
    <row r="13959" ht="12.75" customHeight="1" x14ac:dyDescent="0.2"/>
    <row r="13960" ht="12.75" customHeight="1" x14ac:dyDescent="0.2"/>
    <row r="13961" ht="12.75" customHeight="1" x14ac:dyDescent="0.2"/>
    <row r="13962" ht="12.75" customHeight="1" x14ac:dyDescent="0.2"/>
    <row r="13963" ht="12.75" customHeight="1" x14ac:dyDescent="0.2"/>
    <row r="13964" ht="12.75" customHeight="1" x14ac:dyDescent="0.2"/>
    <row r="13965" ht="12.75" customHeight="1" x14ac:dyDescent="0.2"/>
    <row r="13966" ht="12.75" customHeight="1" x14ac:dyDescent="0.2"/>
    <row r="13967" ht="12.75" customHeight="1" x14ac:dyDescent="0.2"/>
    <row r="13968" ht="12.75" customHeight="1" x14ac:dyDescent="0.2"/>
    <row r="13969" ht="12.75" customHeight="1" x14ac:dyDescent="0.2"/>
    <row r="13970" ht="12.75" customHeight="1" x14ac:dyDescent="0.2"/>
    <row r="13971" ht="12.75" customHeight="1" x14ac:dyDescent="0.2"/>
    <row r="13972" ht="12.75" customHeight="1" x14ac:dyDescent="0.2"/>
    <row r="13973" ht="12.75" customHeight="1" x14ac:dyDescent="0.2"/>
    <row r="13974" ht="12.75" customHeight="1" x14ac:dyDescent="0.2"/>
    <row r="13975" ht="12.75" customHeight="1" x14ac:dyDescent="0.2"/>
    <row r="13976" ht="12.75" customHeight="1" x14ac:dyDescent="0.2"/>
    <row r="13977" ht="12.75" customHeight="1" x14ac:dyDescent="0.2"/>
    <row r="13978" ht="12.75" customHeight="1" x14ac:dyDescent="0.2"/>
    <row r="13979" ht="12.75" customHeight="1" x14ac:dyDescent="0.2"/>
    <row r="13980" ht="12.75" customHeight="1" x14ac:dyDescent="0.2"/>
    <row r="13981" ht="12.75" customHeight="1" x14ac:dyDescent="0.2"/>
    <row r="13982" ht="12.75" customHeight="1" x14ac:dyDescent="0.2"/>
    <row r="13983" ht="12.75" customHeight="1" x14ac:dyDescent="0.2"/>
    <row r="13984" ht="12.75" customHeight="1" x14ac:dyDescent="0.2"/>
    <row r="13985" ht="12.75" customHeight="1" x14ac:dyDescent="0.2"/>
    <row r="13986" ht="12.75" customHeight="1" x14ac:dyDescent="0.2"/>
    <row r="13987" ht="12.75" customHeight="1" x14ac:dyDescent="0.2"/>
    <row r="13988" ht="12.75" customHeight="1" x14ac:dyDescent="0.2"/>
    <row r="13989" ht="12.75" customHeight="1" x14ac:dyDescent="0.2"/>
    <row r="13990" ht="12.75" customHeight="1" x14ac:dyDescent="0.2"/>
    <row r="13991" ht="12.75" customHeight="1" x14ac:dyDescent="0.2"/>
    <row r="13992" ht="12.75" customHeight="1" x14ac:dyDescent="0.2"/>
    <row r="13993" ht="12.75" customHeight="1" x14ac:dyDescent="0.2"/>
    <row r="13994" ht="12.75" customHeight="1" x14ac:dyDescent="0.2"/>
    <row r="13995" ht="12.75" customHeight="1" x14ac:dyDescent="0.2"/>
    <row r="13996" ht="12.75" customHeight="1" x14ac:dyDescent="0.2"/>
    <row r="13997" ht="12.75" customHeight="1" x14ac:dyDescent="0.2"/>
    <row r="13998" ht="12.75" customHeight="1" x14ac:dyDescent="0.2"/>
    <row r="13999" ht="12.75" customHeight="1" x14ac:dyDescent="0.2"/>
    <row r="14000" ht="12.75" customHeight="1" x14ac:dyDescent="0.2"/>
    <row r="14001" ht="12.75" customHeight="1" x14ac:dyDescent="0.2"/>
    <row r="14002" ht="12.75" customHeight="1" x14ac:dyDescent="0.2"/>
    <row r="14003" ht="12.75" customHeight="1" x14ac:dyDescent="0.2"/>
    <row r="14004" ht="12.75" customHeight="1" x14ac:dyDescent="0.2"/>
    <row r="14005" ht="12.75" customHeight="1" x14ac:dyDescent="0.2"/>
    <row r="14006" ht="12.75" customHeight="1" x14ac:dyDescent="0.2"/>
    <row r="14007" ht="12.75" customHeight="1" x14ac:dyDescent="0.2"/>
    <row r="14008" ht="12.75" customHeight="1" x14ac:dyDescent="0.2"/>
    <row r="14009" ht="12.75" customHeight="1" x14ac:dyDescent="0.2"/>
    <row r="14010" ht="12.75" customHeight="1" x14ac:dyDescent="0.2"/>
    <row r="14011" ht="12.75" customHeight="1" x14ac:dyDescent="0.2"/>
    <row r="14012" ht="12.75" customHeight="1" x14ac:dyDescent="0.2"/>
    <row r="14013" ht="12.75" customHeight="1" x14ac:dyDescent="0.2"/>
    <row r="14014" ht="12.75" customHeight="1" x14ac:dyDescent="0.2"/>
    <row r="14015" ht="12.75" customHeight="1" x14ac:dyDescent="0.2"/>
    <row r="14016" ht="12.75" customHeight="1" x14ac:dyDescent="0.2"/>
    <row r="14017" ht="12.75" customHeight="1" x14ac:dyDescent="0.2"/>
    <row r="14018" ht="12.75" customHeight="1" x14ac:dyDescent="0.2"/>
    <row r="14019" ht="12.75" customHeight="1" x14ac:dyDescent="0.2"/>
    <row r="14020" ht="12.75" customHeight="1" x14ac:dyDescent="0.2"/>
    <row r="14021" ht="12.75" customHeight="1" x14ac:dyDescent="0.2"/>
    <row r="14022" ht="12.75" customHeight="1" x14ac:dyDescent="0.2"/>
    <row r="14023" ht="12.75" customHeight="1" x14ac:dyDescent="0.2"/>
    <row r="14024" ht="12.75" customHeight="1" x14ac:dyDescent="0.2"/>
    <row r="14025" ht="12.75" customHeight="1" x14ac:dyDescent="0.2"/>
    <row r="14026" ht="12.75" customHeight="1" x14ac:dyDescent="0.2"/>
    <row r="14027" ht="12.75" customHeight="1" x14ac:dyDescent="0.2"/>
    <row r="14028" ht="12.75" customHeight="1" x14ac:dyDescent="0.2"/>
    <row r="14029" ht="12.75" customHeight="1" x14ac:dyDescent="0.2"/>
    <row r="14030" ht="12.75" customHeight="1" x14ac:dyDescent="0.2"/>
    <row r="14031" ht="12.75" customHeight="1" x14ac:dyDescent="0.2"/>
    <row r="14032" ht="12.75" customHeight="1" x14ac:dyDescent="0.2"/>
    <row r="14033" ht="12.75" customHeight="1" x14ac:dyDescent="0.2"/>
    <row r="14034" ht="12.75" customHeight="1" x14ac:dyDescent="0.2"/>
    <row r="14035" ht="12.75" customHeight="1" x14ac:dyDescent="0.2"/>
    <row r="14036" ht="12.75" customHeight="1" x14ac:dyDescent="0.2"/>
    <row r="14037" ht="12.75" customHeight="1" x14ac:dyDescent="0.2"/>
    <row r="14038" ht="12.75" customHeight="1" x14ac:dyDescent="0.2"/>
    <row r="14039" ht="12.75" customHeight="1" x14ac:dyDescent="0.2"/>
    <row r="14040" ht="12.75" customHeight="1" x14ac:dyDescent="0.2"/>
    <row r="14041" ht="12.75" customHeight="1" x14ac:dyDescent="0.2"/>
    <row r="14042" ht="12.75" customHeight="1" x14ac:dyDescent="0.2"/>
    <row r="14043" ht="12.75" customHeight="1" x14ac:dyDescent="0.2"/>
    <row r="14044" ht="12.75" customHeight="1" x14ac:dyDescent="0.2"/>
    <row r="14045" ht="12.75" customHeight="1" x14ac:dyDescent="0.2"/>
    <row r="14046" ht="12.75" customHeight="1" x14ac:dyDescent="0.2"/>
    <row r="14047" ht="12.75" customHeight="1" x14ac:dyDescent="0.2"/>
    <row r="14048" ht="12.75" customHeight="1" x14ac:dyDescent="0.2"/>
    <row r="14049" ht="12.75" customHeight="1" x14ac:dyDescent="0.2"/>
    <row r="14050" ht="12.75" customHeight="1" x14ac:dyDescent="0.2"/>
    <row r="14051" ht="12.75" customHeight="1" x14ac:dyDescent="0.2"/>
    <row r="14052" ht="12.75" customHeight="1" x14ac:dyDescent="0.2"/>
    <row r="14053" ht="12.75" customHeight="1" x14ac:dyDescent="0.2"/>
    <row r="14054" ht="12.75" customHeight="1" x14ac:dyDescent="0.2"/>
    <row r="14055" ht="12.75" customHeight="1" x14ac:dyDescent="0.2"/>
    <row r="14056" ht="12.75" customHeight="1" x14ac:dyDescent="0.2"/>
    <row r="14057" ht="12.75" customHeight="1" x14ac:dyDescent="0.2"/>
    <row r="14058" ht="12.75" customHeight="1" x14ac:dyDescent="0.2"/>
    <row r="14059" ht="12.75" customHeight="1" x14ac:dyDescent="0.2"/>
    <row r="14060" ht="12.75" customHeight="1" x14ac:dyDescent="0.2"/>
    <row r="14061" ht="12.75" customHeight="1" x14ac:dyDescent="0.2"/>
    <row r="14062" ht="12.75" customHeight="1" x14ac:dyDescent="0.2"/>
    <row r="14063" ht="12.75" customHeight="1" x14ac:dyDescent="0.2"/>
    <row r="14064" ht="12.75" customHeight="1" x14ac:dyDescent="0.2"/>
    <row r="14065" ht="12.75" customHeight="1" x14ac:dyDescent="0.2"/>
    <row r="14066" ht="12.75" customHeight="1" x14ac:dyDescent="0.2"/>
    <row r="14067" ht="12.75" customHeight="1" x14ac:dyDescent="0.2"/>
    <row r="14068" ht="12.75" customHeight="1" x14ac:dyDescent="0.2"/>
    <row r="14069" ht="12.75" customHeight="1" x14ac:dyDescent="0.2"/>
    <row r="14070" ht="12.75" customHeight="1" x14ac:dyDescent="0.2"/>
    <row r="14071" ht="12.75" customHeight="1" x14ac:dyDescent="0.2"/>
    <row r="14072" ht="12.75" customHeight="1" x14ac:dyDescent="0.2"/>
    <row r="14073" ht="12.75" customHeight="1" x14ac:dyDescent="0.2"/>
    <row r="14074" ht="12.75" customHeight="1" x14ac:dyDescent="0.2"/>
    <row r="14075" ht="12.75" customHeight="1" x14ac:dyDescent="0.2"/>
    <row r="14076" ht="12.75" customHeight="1" x14ac:dyDescent="0.2"/>
    <row r="14077" ht="12.75" customHeight="1" x14ac:dyDescent="0.2"/>
    <row r="14078" ht="12.75" customHeight="1" x14ac:dyDescent="0.2"/>
    <row r="14079" ht="12.75" customHeight="1" x14ac:dyDescent="0.2"/>
    <row r="14080" ht="12.75" customHeight="1" x14ac:dyDescent="0.2"/>
    <row r="14081" ht="12.75" customHeight="1" x14ac:dyDescent="0.2"/>
    <row r="14082" ht="12.75" customHeight="1" x14ac:dyDescent="0.2"/>
    <row r="14083" ht="12.75" customHeight="1" x14ac:dyDescent="0.2"/>
    <row r="14084" ht="12.75" customHeight="1" x14ac:dyDescent="0.2"/>
    <row r="14085" ht="12.75" customHeight="1" x14ac:dyDescent="0.2"/>
    <row r="14086" ht="12.75" customHeight="1" x14ac:dyDescent="0.2"/>
    <row r="14087" ht="12.75" customHeight="1" x14ac:dyDescent="0.2"/>
    <row r="14088" ht="12.75" customHeight="1" x14ac:dyDescent="0.2"/>
    <row r="14089" ht="12.75" customHeight="1" x14ac:dyDescent="0.2"/>
    <row r="14090" ht="12.75" customHeight="1" x14ac:dyDescent="0.2"/>
    <row r="14091" ht="12.75" customHeight="1" x14ac:dyDescent="0.2"/>
    <row r="14092" ht="12.75" customHeight="1" x14ac:dyDescent="0.2"/>
    <row r="14093" ht="12.75" customHeight="1" x14ac:dyDescent="0.2"/>
    <row r="14094" ht="12.75" customHeight="1" x14ac:dyDescent="0.2"/>
    <row r="14095" ht="12.75" customHeight="1" x14ac:dyDescent="0.2"/>
    <row r="14096" ht="12.75" customHeight="1" x14ac:dyDescent="0.2"/>
    <row r="14097" ht="12.75" customHeight="1" x14ac:dyDescent="0.2"/>
    <row r="14098" ht="12.75" customHeight="1" x14ac:dyDescent="0.2"/>
    <row r="14099" ht="12.75" customHeight="1" x14ac:dyDescent="0.2"/>
    <row r="14100" ht="12.75" customHeight="1" x14ac:dyDescent="0.2"/>
    <row r="14101" ht="12.75" customHeight="1" x14ac:dyDescent="0.2"/>
    <row r="14102" ht="12.75" customHeight="1" x14ac:dyDescent="0.2"/>
    <row r="14103" ht="12.75" customHeight="1" x14ac:dyDescent="0.2"/>
    <row r="14104" ht="12.75" customHeight="1" x14ac:dyDescent="0.2"/>
    <row r="14105" ht="12.75" customHeight="1" x14ac:dyDescent="0.2"/>
    <row r="14106" ht="12.75" customHeight="1" x14ac:dyDescent="0.2"/>
    <row r="14107" ht="12.75" customHeight="1" x14ac:dyDescent="0.2"/>
    <row r="14108" ht="12.75" customHeight="1" x14ac:dyDescent="0.2"/>
    <row r="14109" ht="12.75" customHeight="1" x14ac:dyDescent="0.2"/>
    <row r="14110" ht="12.75" customHeight="1" x14ac:dyDescent="0.2"/>
    <row r="14111" ht="12.75" customHeight="1" x14ac:dyDescent="0.2"/>
    <row r="14112" ht="12.75" customHeight="1" x14ac:dyDescent="0.2"/>
    <row r="14113" ht="12.75" customHeight="1" x14ac:dyDescent="0.2"/>
    <row r="14114" ht="12.75" customHeight="1" x14ac:dyDescent="0.2"/>
    <row r="14115" ht="12.75" customHeight="1" x14ac:dyDescent="0.2"/>
    <row r="14116" ht="12.75" customHeight="1" x14ac:dyDescent="0.2"/>
    <row r="14117" ht="12.75" customHeight="1" x14ac:dyDescent="0.2"/>
    <row r="14118" ht="12.75" customHeight="1" x14ac:dyDescent="0.2"/>
    <row r="14119" ht="12.75" customHeight="1" x14ac:dyDescent="0.2"/>
    <row r="14120" ht="12.75" customHeight="1" x14ac:dyDescent="0.2"/>
    <row r="14121" ht="12.75" customHeight="1" x14ac:dyDescent="0.2"/>
    <row r="14122" ht="12.75" customHeight="1" x14ac:dyDescent="0.2"/>
    <row r="14123" ht="12.75" customHeight="1" x14ac:dyDescent="0.2"/>
    <row r="14124" ht="12.75" customHeight="1" x14ac:dyDescent="0.2"/>
    <row r="14125" ht="12.75" customHeight="1" x14ac:dyDescent="0.2"/>
    <row r="14126" ht="12.75" customHeight="1" x14ac:dyDescent="0.2"/>
    <row r="14127" ht="12.75" customHeight="1" x14ac:dyDescent="0.2"/>
    <row r="14128" ht="12.75" customHeight="1" x14ac:dyDescent="0.2"/>
    <row r="14129" ht="12.75" customHeight="1" x14ac:dyDescent="0.2"/>
    <row r="14130" ht="12.75" customHeight="1" x14ac:dyDescent="0.2"/>
    <row r="14131" ht="12.75" customHeight="1" x14ac:dyDescent="0.2"/>
    <row r="14132" ht="12.75" customHeight="1" x14ac:dyDescent="0.2"/>
    <row r="14133" ht="12.75" customHeight="1" x14ac:dyDescent="0.2"/>
    <row r="14134" ht="12.75" customHeight="1" x14ac:dyDescent="0.2"/>
    <row r="14135" ht="12.75" customHeight="1" x14ac:dyDescent="0.2"/>
    <row r="14136" ht="12.75" customHeight="1" x14ac:dyDescent="0.2"/>
    <row r="14137" ht="12.75" customHeight="1" x14ac:dyDescent="0.2"/>
    <row r="14138" ht="12.75" customHeight="1" x14ac:dyDescent="0.2"/>
    <row r="14139" ht="12.75" customHeight="1" x14ac:dyDescent="0.2"/>
    <row r="14140" ht="12.75" customHeight="1" x14ac:dyDescent="0.2"/>
    <row r="14141" ht="12.75" customHeight="1" x14ac:dyDescent="0.2"/>
    <row r="14142" ht="12.75" customHeight="1" x14ac:dyDescent="0.2"/>
    <row r="14143" ht="12.75" customHeight="1" x14ac:dyDescent="0.2"/>
    <row r="14144" ht="12.75" customHeight="1" x14ac:dyDescent="0.2"/>
    <row r="14145" ht="12.75" customHeight="1" x14ac:dyDescent="0.2"/>
    <row r="14146" ht="12.75" customHeight="1" x14ac:dyDescent="0.2"/>
    <row r="14147" ht="12.75" customHeight="1" x14ac:dyDescent="0.2"/>
    <row r="14148" ht="12.75" customHeight="1" x14ac:dyDescent="0.2"/>
    <row r="14149" ht="12.75" customHeight="1" x14ac:dyDescent="0.2"/>
    <row r="14150" ht="12.75" customHeight="1" x14ac:dyDescent="0.2"/>
    <row r="14151" ht="12.75" customHeight="1" x14ac:dyDescent="0.2"/>
    <row r="14152" ht="12.75" customHeight="1" x14ac:dyDescent="0.2"/>
    <row r="14153" ht="12.75" customHeight="1" x14ac:dyDescent="0.2"/>
    <row r="14154" ht="12.75" customHeight="1" x14ac:dyDescent="0.2"/>
    <row r="14155" ht="12.75" customHeight="1" x14ac:dyDescent="0.2"/>
    <row r="14156" ht="12.75" customHeight="1" x14ac:dyDescent="0.2"/>
    <row r="14157" ht="12.75" customHeight="1" x14ac:dyDescent="0.2"/>
    <row r="14158" ht="12.75" customHeight="1" x14ac:dyDescent="0.2"/>
    <row r="14159" ht="12.75" customHeight="1" x14ac:dyDescent="0.2"/>
    <row r="14160" ht="12.75" customHeight="1" x14ac:dyDescent="0.2"/>
    <row r="14161" ht="12.75" customHeight="1" x14ac:dyDescent="0.2"/>
    <row r="14162" ht="12.75" customHeight="1" x14ac:dyDescent="0.2"/>
    <row r="14163" ht="12.75" customHeight="1" x14ac:dyDescent="0.2"/>
    <row r="14164" ht="12.75" customHeight="1" x14ac:dyDescent="0.2"/>
    <row r="14165" ht="12.75" customHeight="1" x14ac:dyDescent="0.2"/>
    <row r="14166" ht="12.75" customHeight="1" x14ac:dyDescent="0.2"/>
    <row r="14167" ht="12.75" customHeight="1" x14ac:dyDescent="0.2"/>
    <row r="14168" ht="12.75" customHeight="1" x14ac:dyDescent="0.2"/>
    <row r="14169" ht="12.75" customHeight="1" x14ac:dyDescent="0.2"/>
    <row r="14170" ht="12.75" customHeight="1" x14ac:dyDescent="0.2"/>
    <row r="14171" ht="12.75" customHeight="1" x14ac:dyDescent="0.2"/>
    <row r="14172" ht="12.75" customHeight="1" x14ac:dyDescent="0.2"/>
    <row r="14173" ht="12.75" customHeight="1" x14ac:dyDescent="0.2"/>
    <row r="14174" ht="12.75" customHeight="1" x14ac:dyDescent="0.2"/>
    <row r="14175" ht="12.75" customHeight="1" x14ac:dyDescent="0.2"/>
    <row r="14176" ht="12.75" customHeight="1" x14ac:dyDescent="0.2"/>
    <row r="14177" ht="12.75" customHeight="1" x14ac:dyDescent="0.2"/>
    <row r="14178" ht="12.75" customHeight="1" x14ac:dyDescent="0.2"/>
    <row r="14179" ht="12.75" customHeight="1" x14ac:dyDescent="0.2"/>
    <row r="14180" ht="12.75" customHeight="1" x14ac:dyDescent="0.2"/>
    <row r="14181" ht="12.75" customHeight="1" x14ac:dyDescent="0.2"/>
    <row r="14182" ht="12.75" customHeight="1" x14ac:dyDescent="0.2"/>
    <row r="14183" ht="12.75" customHeight="1" x14ac:dyDescent="0.2"/>
    <row r="14184" ht="12.75" customHeight="1" x14ac:dyDescent="0.2"/>
    <row r="14185" ht="12.75" customHeight="1" x14ac:dyDescent="0.2"/>
    <row r="14186" ht="12.75" customHeight="1" x14ac:dyDescent="0.2"/>
    <row r="14187" ht="12.75" customHeight="1" x14ac:dyDescent="0.2"/>
    <row r="14188" ht="12.75" customHeight="1" x14ac:dyDescent="0.2"/>
    <row r="14189" ht="12.75" customHeight="1" x14ac:dyDescent="0.2"/>
    <row r="14190" ht="12.75" customHeight="1" x14ac:dyDescent="0.2"/>
    <row r="14191" ht="12.75" customHeight="1" x14ac:dyDescent="0.2"/>
    <row r="14192" ht="12.75" customHeight="1" x14ac:dyDescent="0.2"/>
    <row r="14193" ht="12.75" customHeight="1" x14ac:dyDescent="0.2"/>
    <row r="14194" ht="12.75" customHeight="1" x14ac:dyDescent="0.2"/>
    <row r="14195" ht="12.75" customHeight="1" x14ac:dyDescent="0.2"/>
    <row r="14196" ht="12.75" customHeight="1" x14ac:dyDescent="0.2"/>
    <row r="14197" ht="12.75" customHeight="1" x14ac:dyDescent="0.2"/>
    <row r="14198" ht="12.75" customHeight="1" x14ac:dyDescent="0.2"/>
    <row r="14199" ht="12.75" customHeight="1" x14ac:dyDescent="0.2"/>
    <row r="14200" ht="12.75" customHeight="1" x14ac:dyDescent="0.2"/>
    <row r="14201" ht="12.75" customHeight="1" x14ac:dyDescent="0.2"/>
    <row r="14202" ht="12.75" customHeight="1" x14ac:dyDescent="0.2"/>
    <row r="14203" ht="12.75" customHeight="1" x14ac:dyDescent="0.2"/>
    <row r="14204" ht="12.75" customHeight="1" x14ac:dyDescent="0.2"/>
    <row r="14205" ht="12.75" customHeight="1" x14ac:dyDescent="0.2"/>
    <row r="14206" ht="12.75" customHeight="1" x14ac:dyDescent="0.2"/>
    <row r="14207" ht="12.75" customHeight="1" x14ac:dyDescent="0.2"/>
    <row r="14208" ht="12.75" customHeight="1" x14ac:dyDescent="0.2"/>
    <row r="14209" ht="12.75" customHeight="1" x14ac:dyDescent="0.2"/>
    <row r="14210" ht="12.75" customHeight="1" x14ac:dyDescent="0.2"/>
    <row r="14211" ht="12.75" customHeight="1" x14ac:dyDescent="0.2"/>
    <row r="14212" ht="12.75" customHeight="1" x14ac:dyDescent="0.2"/>
    <row r="14213" ht="12.75" customHeight="1" x14ac:dyDescent="0.2"/>
    <row r="14214" ht="12.75" customHeight="1" x14ac:dyDescent="0.2"/>
    <row r="14215" ht="12.75" customHeight="1" x14ac:dyDescent="0.2"/>
    <row r="14216" ht="12.75" customHeight="1" x14ac:dyDescent="0.2"/>
    <row r="14217" ht="12.75" customHeight="1" x14ac:dyDescent="0.2"/>
    <row r="14218" ht="12.75" customHeight="1" x14ac:dyDescent="0.2"/>
    <row r="14219" ht="12.75" customHeight="1" x14ac:dyDescent="0.2"/>
    <row r="14220" ht="12.75" customHeight="1" x14ac:dyDescent="0.2"/>
    <row r="14221" ht="12.75" customHeight="1" x14ac:dyDescent="0.2"/>
    <row r="14222" ht="12.75" customHeight="1" x14ac:dyDescent="0.2"/>
    <row r="14223" ht="12.75" customHeight="1" x14ac:dyDescent="0.2"/>
    <row r="14224" ht="12.75" customHeight="1" x14ac:dyDescent="0.2"/>
    <row r="14225" ht="12.75" customHeight="1" x14ac:dyDescent="0.2"/>
    <row r="14226" ht="12.75" customHeight="1" x14ac:dyDescent="0.2"/>
    <row r="14227" ht="12.75" customHeight="1" x14ac:dyDescent="0.2"/>
    <row r="14228" ht="12.75" customHeight="1" x14ac:dyDescent="0.2"/>
    <row r="14229" ht="12.75" customHeight="1" x14ac:dyDescent="0.2"/>
    <row r="14230" ht="12.75" customHeight="1" x14ac:dyDescent="0.2"/>
    <row r="14231" ht="12.75" customHeight="1" x14ac:dyDescent="0.2"/>
    <row r="14232" ht="12.75" customHeight="1" x14ac:dyDescent="0.2"/>
    <row r="14233" ht="12.75" customHeight="1" x14ac:dyDescent="0.2"/>
    <row r="14234" ht="12.75" customHeight="1" x14ac:dyDescent="0.2"/>
    <row r="14235" ht="12.75" customHeight="1" x14ac:dyDescent="0.2"/>
    <row r="14236" ht="12.75" customHeight="1" x14ac:dyDescent="0.2"/>
    <row r="14237" ht="12.75" customHeight="1" x14ac:dyDescent="0.2"/>
    <row r="14238" ht="12.75" customHeight="1" x14ac:dyDescent="0.2"/>
    <row r="14239" ht="12.75" customHeight="1" x14ac:dyDescent="0.2"/>
    <row r="14240" ht="12.75" customHeight="1" x14ac:dyDescent="0.2"/>
    <row r="14241" ht="12.75" customHeight="1" x14ac:dyDescent="0.2"/>
    <row r="14242" ht="12.75" customHeight="1" x14ac:dyDescent="0.2"/>
    <row r="14243" ht="12.75" customHeight="1" x14ac:dyDescent="0.2"/>
    <row r="14244" ht="12.75" customHeight="1" x14ac:dyDescent="0.2"/>
    <row r="14245" ht="12.75" customHeight="1" x14ac:dyDescent="0.2"/>
    <row r="14246" ht="12.75" customHeight="1" x14ac:dyDescent="0.2"/>
    <row r="14247" ht="12.75" customHeight="1" x14ac:dyDescent="0.2"/>
    <row r="14248" ht="12.75" customHeight="1" x14ac:dyDescent="0.2"/>
    <row r="14249" ht="12.75" customHeight="1" x14ac:dyDescent="0.2"/>
    <row r="14250" ht="12.75" customHeight="1" x14ac:dyDescent="0.2"/>
    <row r="14251" ht="12.75" customHeight="1" x14ac:dyDescent="0.2"/>
    <row r="14252" ht="12.75" customHeight="1" x14ac:dyDescent="0.2"/>
    <row r="14253" ht="12.75" customHeight="1" x14ac:dyDescent="0.2"/>
    <row r="14254" ht="12.75" customHeight="1" x14ac:dyDescent="0.2"/>
    <row r="14255" ht="12.75" customHeight="1" x14ac:dyDescent="0.2"/>
    <row r="14256" ht="12.75" customHeight="1" x14ac:dyDescent="0.2"/>
    <row r="14257" ht="12.75" customHeight="1" x14ac:dyDescent="0.2"/>
    <row r="14258" ht="12.75" customHeight="1" x14ac:dyDescent="0.2"/>
    <row r="14259" ht="12.75" customHeight="1" x14ac:dyDescent="0.2"/>
    <row r="14260" ht="12.75" customHeight="1" x14ac:dyDescent="0.2"/>
    <row r="14261" ht="12.75" customHeight="1" x14ac:dyDescent="0.2"/>
    <row r="14262" ht="12.75" customHeight="1" x14ac:dyDescent="0.2"/>
    <row r="14263" ht="12.75" customHeight="1" x14ac:dyDescent="0.2"/>
    <row r="14264" ht="12.75" customHeight="1" x14ac:dyDescent="0.2"/>
    <row r="14265" ht="12.75" customHeight="1" x14ac:dyDescent="0.2"/>
    <row r="14266" ht="12.75" customHeight="1" x14ac:dyDescent="0.2"/>
    <row r="14267" ht="12.75" customHeight="1" x14ac:dyDescent="0.2"/>
    <row r="14268" ht="12.75" customHeight="1" x14ac:dyDescent="0.2"/>
    <row r="14269" ht="12.75" customHeight="1" x14ac:dyDescent="0.2"/>
    <row r="14270" ht="12.75" customHeight="1" x14ac:dyDescent="0.2"/>
    <row r="14271" ht="12.75" customHeight="1" x14ac:dyDescent="0.2"/>
    <row r="14272" ht="12.75" customHeight="1" x14ac:dyDescent="0.2"/>
    <row r="14273" ht="12.75" customHeight="1" x14ac:dyDescent="0.2"/>
    <row r="14274" ht="12.75" customHeight="1" x14ac:dyDescent="0.2"/>
    <row r="14275" ht="12.75" customHeight="1" x14ac:dyDescent="0.2"/>
    <row r="14276" ht="12.75" customHeight="1" x14ac:dyDescent="0.2"/>
    <row r="14277" ht="12.75" customHeight="1" x14ac:dyDescent="0.2"/>
    <row r="14278" ht="12.75" customHeight="1" x14ac:dyDescent="0.2"/>
    <row r="14279" ht="12.75" customHeight="1" x14ac:dyDescent="0.2"/>
    <row r="14280" ht="12.75" customHeight="1" x14ac:dyDescent="0.2"/>
    <row r="14281" ht="12.75" customHeight="1" x14ac:dyDescent="0.2"/>
    <row r="14282" ht="12.75" customHeight="1" x14ac:dyDescent="0.2"/>
    <row r="14283" ht="12.75" customHeight="1" x14ac:dyDescent="0.2"/>
    <row r="14284" ht="12.75" customHeight="1" x14ac:dyDescent="0.2"/>
    <row r="14285" ht="12.75" customHeight="1" x14ac:dyDescent="0.2"/>
    <row r="14286" ht="12.75" customHeight="1" x14ac:dyDescent="0.2"/>
    <row r="14287" ht="12.75" customHeight="1" x14ac:dyDescent="0.2"/>
    <row r="14288" ht="12.75" customHeight="1" x14ac:dyDescent="0.2"/>
    <row r="14289" ht="12.75" customHeight="1" x14ac:dyDescent="0.2"/>
    <row r="14290" ht="12.75" customHeight="1" x14ac:dyDescent="0.2"/>
    <row r="14291" ht="12.75" customHeight="1" x14ac:dyDescent="0.2"/>
    <row r="14292" ht="12.75" customHeight="1" x14ac:dyDescent="0.2"/>
    <row r="14293" ht="12.75" customHeight="1" x14ac:dyDescent="0.2"/>
    <row r="14294" ht="12.75" customHeight="1" x14ac:dyDescent="0.2"/>
    <row r="14295" ht="12.75" customHeight="1" x14ac:dyDescent="0.2"/>
    <row r="14296" ht="12.75" customHeight="1" x14ac:dyDescent="0.2"/>
    <row r="14297" ht="12.75" customHeight="1" x14ac:dyDescent="0.2"/>
    <row r="14298" ht="12.75" customHeight="1" x14ac:dyDescent="0.2"/>
    <row r="14299" ht="12.75" customHeight="1" x14ac:dyDescent="0.2"/>
    <row r="14300" ht="12.75" customHeight="1" x14ac:dyDescent="0.2"/>
    <row r="14301" ht="12.75" customHeight="1" x14ac:dyDescent="0.2"/>
    <row r="14302" ht="12.75" customHeight="1" x14ac:dyDescent="0.2"/>
    <row r="14303" ht="12.75" customHeight="1" x14ac:dyDescent="0.2"/>
    <row r="14304" ht="12.75" customHeight="1" x14ac:dyDescent="0.2"/>
    <row r="14305" ht="12.75" customHeight="1" x14ac:dyDescent="0.2"/>
    <row r="14306" ht="12.75" customHeight="1" x14ac:dyDescent="0.2"/>
    <row r="14307" ht="12.75" customHeight="1" x14ac:dyDescent="0.2"/>
    <row r="14308" ht="12.75" customHeight="1" x14ac:dyDescent="0.2"/>
    <row r="14309" ht="12.75" customHeight="1" x14ac:dyDescent="0.2"/>
    <row r="14310" ht="12.75" customHeight="1" x14ac:dyDescent="0.2"/>
    <row r="14311" ht="12.75" customHeight="1" x14ac:dyDescent="0.2"/>
    <row r="14312" ht="12.75" customHeight="1" x14ac:dyDescent="0.2"/>
    <row r="14313" ht="12.75" customHeight="1" x14ac:dyDescent="0.2"/>
    <row r="14314" ht="12.75" customHeight="1" x14ac:dyDescent="0.2"/>
    <row r="14315" ht="12.75" customHeight="1" x14ac:dyDescent="0.2"/>
    <row r="14316" ht="12.75" customHeight="1" x14ac:dyDescent="0.2"/>
    <row r="14317" ht="12.75" customHeight="1" x14ac:dyDescent="0.2"/>
    <row r="14318" ht="12.75" customHeight="1" x14ac:dyDescent="0.2"/>
    <row r="14319" ht="12.75" customHeight="1" x14ac:dyDescent="0.2"/>
    <row r="14320" ht="12.75" customHeight="1" x14ac:dyDescent="0.2"/>
    <row r="14321" ht="12.75" customHeight="1" x14ac:dyDescent="0.2"/>
    <row r="14322" ht="12.75" customHeight="1" x14ac:dyDescent="0.2"/>
    <row r="14323" ht="12.75" customHeight="1" x14ac:dyDescent="0.2"/>
    <row r="14324" ht="12.75" customHeight="1" x14ac:dyDescent="0.2"/>
    <row r="14325" ht="12.75" customHeight="1" x14ac:dyDescent="0.2"/>
    <row r="14326" ht="12.75" customHeight="1" x14ac:dyDescent="0.2"/>
    <row r="14327" ht="12.75" customHeight="1" x14ac:dyDescent="0.2"/>
    <row r="14328" ht="12.75" customHeight="1" x14ac:dyDescent="0.2"/>
    <row r="14329" ht="12.75" customHeight="1" x14ac:dyDescent="0.2"/>
    <row r="14330" ht="12.75" customHeight="1" x14ac:dyDescent="0.2"/>
    <row r="14331" ht="12.75" customHeight="1" x14ac:dyDescent="0.2"/>
    <row r="14332" ht="12.75" customHeight="1" x14ac:dyDescent="0.2"/>
    <row r="14333" ht="12.75" customHeight="1" x14ac:dyDescent="0.2"/>
    <row r="14334" ht="12.75" customHeight="1" x14ac:dyDescent="0.2"/>
    <row r="14335" ht="12.75" customHeight="1" x14ac:dyDescent="0.2"/>
    <row r="14336" ht="12.75" customHeight="1" x14ac:dyDescent="0.2"/>
    <row r="14337" ht="12.75" customHeight="1" x14ac:dyDescent="0.2"/>
    <row r="14338" ht="12.75" customHeight="1" x14ac:dyDescent="0.2"/>
    <row r="14339" ht="12.75" customHeight="1" x14ac:dyDescent="0.2"/>
    <row r="14340" ht="12.75" customHeight="1" x14ac:dyDescent="0.2"/>
    <row r="14341" ht="12.75" customHeight="1" x14ac:dyDescent="0.2"/>
    <row r="14342" ht="12.75" customHeight="1" x14ac:dyDescent="0.2"/>
    <row r="14343" ht="12.75" customHeight="1" x14ac:dyDescent="0.2"/>
    <row r="14344" ht="12.75" customHeight="1" x14ac:dyDescent="0.2"/>
    <row r="14345" ht="12.75" customHeight="1" x14ac:dyDescent="0.2"/>
    <row r="14346" ht="12.75" customHeight="1" x14ac:dyDescent="0.2"/>
    <row r="14347" ht="12.75" customHeight="1" x14ac:dyDescent="0.2"/>
    <row r="14348" ht="12.75" customHeight="1" x14ac:dyDescent="0.2"/>
    <row r="14349" ht="12.75" customHeight="1" x14ac:dyDescent="0.2"/>
    <row r="14350" ht="12.75" customHeight="1" x14ac:dyDescent="0.2"/>
    <row r="14351" ht="12.75" customHeight="1" x14ac:dyDescent="0.2"/>
    <row r="14352" ht="12.75" customHeight="1" x14ac:dyDescent="0.2"/>
    <row r="14353" ht="12.75" customHeight="1" x14ac:dyDescent="0.2"/>
    <row r="14354" ht="12.75" customHeight="1" x14ac:dyDescent="0.2"/>
    <row r="14355" ht="12.75" customHeight="1" x14ac:dyDescent="0.2"/>
    <row r="14356" ht="12.75" customHeight="1" x14ac:dyDescent="0.2"/>
    <row r="14357" ht="12.75" customHeight="1" x14ac:dyDescent="0.2"/>
    <row r="14358" ht="12.75" customHeight="1" x14ac:dyDescent="0.2"/>
    <row r="14359" ht="12.75" customHeight="1" x14ac:dyDescent="0.2"/>
    <row r="14360" ht="12.75" customHeight="1" x14ac:dyDescent="0.2"/>
    <row r="14361" ht="12.75" customHeight="1" x14ac:dyDescent="0.2"/>
    <row r="14362" ht="12.75" customHeight="1" x14ac:dyDescent="0.2"/>
    <row r="14363" ht="12.75" customHeight="1" x14ac:dyDescent="0.2"/>
    <row r="14364" ht="12.75" customHeight="1" x14ac:dyDescent="0.2"/>
    <row r="14365" ht="12.75" customHeight="1" x14ac:dyDescent="0.2"/>
    <row r="14366" ht="12.75" customHeight="1" x14ac:dyDescent="0.2"/>
    <row r="14367" ht="12.75" customHeight="1" x14ac:dyDescent="0.2"/>
    <row r="14368" ht="12.75" customHeight="1" x14ac:dyDescent="0.2"/>
    <row r="14369" ht="12.75" customHeight="1" x14ac:dyDescent="0.2"/>
    <row r="14370" ht="12.75" customHeight="1" x14ac:dyDescent="0.2"/>
    <row r="14371" ht="12.75" customHeight="1" x14ac:dyDescent="0.2"/>
    <row r="14372" ht="12.75" customHeight="1" x14ac:dyDescent="0.2"/>
    <row r="14373" ht="12.75" customHeight="1" x14ac:dyDescent="0.2"/>
    <row r="14374" ht="12.75" customHeight="1" x14ac:dyDescent="0.2"/>
    <row r="14375" ht="12.75" customHeight="1" x14ac:dyDescent="0.2"/>
    <row r="14376" ht="12.75" customHeight="1" x14ac:dyDescent="0.2"/>
    <row r="14377" ht="12.75" customHeight="1" x14ac:dyDescent="0.2"/>
    <row r="14378" ht="12.75" customHeight="1" x14ac:dyDescent="0.2"/>
    <row r="14379" ht="12.75" customHeight="1" x14ac:dyDescent="0.2"/>
    <row r="14380" ht="12.75" customHeight="1" x14ac:dyDescent="0.2"/>
    <row r="14381" ht="12.75" customHeight="1" x14ac:dyDescent="0.2"/>
    <row r="14382" ht="12.75" customHeight="1" x14ac:dyDescent="0.2"/>
    <row r="14383" ht="12.75" customHeight="1" x14ac:dyDescent="0.2"/>
    <row r="14384" ht="12.75" customHeight="1" x14ac:dyDescent="0.2"/>
    <row r="14385" ht="12.75" customHeight="1" x14ac:dyDescent="0.2"/>
    <row r="14386" ht="12.75" customHeight="1" x14ac:dyDescent="0.2"/>
    <row r="14387" ht="12.75" customHeight="1" x14ac:dyDescent="0.2"/>
    <row r="14388" ht="12.75" customHeight="1" x14ac:dyDescent="0.2"/>
    <row r="14389" ht="12.75" customHeight="1" x14ac:dyDescent="0.2"/>
    <row r="14390" ht="12.75" customHeight="1" x14ac:dyDescent="0.2"/>
    <row r="14391" ht="12.75" customHeight="1" x14ac:dyDescent="0.2"/>
    <row r="14392" ht="12.75" customHeight="1" x14ac:dyDescent="0.2"/>
    <row r="14393" ht="12.75" customHeight="1" x14ac:dyDescent="0.2"/>
    <row r="14394" ht="12.75" customHeight="1" x14ac:dyDescent="0.2"/>
    <row r="14395" ht="12.75" customHeight="1" x14ac:dyDescent="0.2"/>
    <row r="14396" ht="12.75" customHeight="1" x14ac:dyDescent="0.2"/>
    <row r="14397" ht="12.75" customHeight="1" x14ac:dyDescent="0.2"/>
    <row r="14398" ht="12.75" customHeight="1" x14ac:dyDescent="0.2"/>
    <row r="14399" ht="12.75" customHeight="1" x14ac:dyDescent="0.2"/>
    <row r="14400" ht="12.75" customHeight="1" x14ac:dyDescent="0.2"/>
    <row r="14401" ht="12.75" customHeight="1" x14ac:dyDescent="0.2"/>
    <row r="14402" ht="12.75" customHeight="1" x14ac:dyDescent="0.2"/>
    <row r="14403" ht="12.75" customHeight="1" x14ac:dyDescent="0.2"/>
    <row r="14404" ht="12.75" customHeight="1" x14ac:dyDescent="0.2"/>
    <row r="14405" ht="12.75" customHeight="1" x14ac:dyDescent="0.2"/>
    <row r="14406" ht="12.75" customHeight="1" x14ac:dyDescent="0.2"/>
    <row r="14407" ht="12.75" customHeight="1" x14ac:dyDescent="0.2"/>
    <row r="14408" ht="12.75" customHeight="1" x14ac:dyDescent="0.2"/>
    <row r="14409" ht="12.75" customHeight="1" x14ac:dyDescent="0.2"/>
    <row r="14410" ht="12.75" customHeight="1" x14ac:dyDescent="0.2"/>
    <row r="14411" ht="12.75" customHeight="1" x14ac:dyDescent="0.2"/>
    <row r="14412" ht="12.75" customHeight="1" x14ac:dyDescent="0.2"/>
    <row r="14413" ht="12.75" customHeight="1" x14ac:dyDescent="0.2"/>
    <row r="14414" ht="12.75" customHeight="1" x14ac:dyDescent="0.2"/>
    <row r="14415" ht="12.75" customHeight="1" x14ac:dyDescent="0.2"/>
    <row r="14416" ht="12.75" customHeight="1" x14ac:dyDescent="0.2"/>
    <row r="14417" ht="12.75" customHeight="1" x14ac:dyDescent="0.2"/>
    <row r="14418" ht="12.75" customHeight="1" x14ac:dyDescent="0.2"/>
    <row r="14419" ht="12.75" customHeight="1" x14ac:dyDescent="0.2"/>
    <row r="14420" ht="12.75" customHeight="1" x14ac:dyDescent="0.2"/>
    <row r="14421" ht="12.75" customHeight="1" x14ac:dyDescent="0.2"/>
    <row r="14422" ht="12.75" customHeight="1" x14ac:dyDescent="0.2"/>
    <row r="14423" ht="12.75" customHeight="1" x14ac:dyDescent="0.2"/>
    <row r="14424" ht="12.75" customHeight="1" x14ac:dyDescent="0.2"/>
    <row r="14425" ht="12.75" customHeight="1" x14ac:dyDescent="0.2"/>
    <row r="14426" ht="12.75" customHeight="1" x14ac:dyDescent="0.2"/>
    <row r="14427" ht="12.75" customHeight="1" x14ac:dyDescent="0.2"/>
    <row r="14428" ht="12.75" customHeight="1" x14ac:dyDescent="0.2"/>
    <row r="14429" ht="12.75" customHeight="1" x14ac:dyDescent="0.2"/>
    <row r="14430" ht="12.75" customHeight="1" x14ac:dyDescent="0.2"/>
    <row r="14431" ht="12.75" customHeight="1" x14ac:dyDescent="0.2"/>
    <row r="14432" ht="12.75" customHeight="1" x14ac:dyDescent="0.2"/>
    <row r="14433" ht="12.75" customHeight="1" x14ac:dyDescent="0.2"/>
    <row r="14434" ht="12.75" customHeight="1" x14ac:dyDescent="0.2"/>
    <row r="14435" ht="12.75" customHeight="1" x14ac:dyDescent="0.2"/>
    <row r="14436" ht="12.75" customHeight="1" x14ac:dyDescent="0.2"/>
    <row r="14437" ht="12.75" customHeight="1" x14ac:dyDescent="0.2"/>
    <row r="14438" ht="12.75" customHeight="1" x14ac:dyDescent="0.2"/>
    <row r="14439" ht="12.75" customHeight="1" x14ac:dyDescent="0.2"/>
    <row r="14440" ht="12.75" customHeight="1" x14ac:dyDescent="0.2"/>
    <row r="14441" ht="12.75" customHeight="1" x14ac:dyDescent="0.2"/>
    <row r="14442" ht="12.75" customHeight="1" x14ac:dyDescent="0.2"/>
    <row r="14443" ht="12.75" customHeight="1" x14ac:dyDescent="0.2"/>
    <row r="14444" ht="12.75" customHeight="1" x14ac:dyDescent="0.2"/>
    <row r="14445" ht="12.75" customHeight="1" x14ac:dyDescent="0.2"/>
    <row r="14446" ht="12.75" customHeight="1" x14ac:dyDescent="0.2"/>
    <row r="14447" ht="12.75" customHeight="1" x14ac:dyDescent="0.2"/>
    <row r="14448" ht="12.75" customHeight="1" x14ac:dyDescent="0.2"/>
    <row r="14449" ht="12.75" customHeight="1" x14ac:dyDescent="0.2"/>
    <row r="14450" ht="12.75" customHeight="1" x14ac:dyDescent="0.2"/>
    <row r="14451" ht="12.75" customHeight="1" x14ac:dyDescent="0.2"/>
    <row r="14452" ht="12.75" customHeight="1" x14ac:dyDescent="0.2"/>
    <row r="14453" ht="12.75" customHeight="1" x14ac:dyDescent="0.2"/>
    <row r="14454" ht="12.75" customHeight="1" x14ac:dyDescent="0.2"/>
    <row r="14455" ht="12.75" customHeight="1" x14ac:dyDescent="0.2"/>
    <row r="14456" ht="12.75" customHeight="1" x14ac:dyDescent="0.2"/>
    <row r="14457" ht="12.75" customHeight="1" x14ac:dyDescent="0.2"/>
    <row r="14458" ht="12.75" customHeight="1" x14ac:dyDescent="0.2"/>
    <row r="14459" ht="12.75" customHeight="1" x14ac:dyDescent="0.2"/>
    <row r="14460" ht="12.75" customHeight="1" x14ac:dyDescent="0.2"/>
    <row r="14461" ht="12.75" customHeight="1" x14ac:dyDescent="0.2"/>
    <row r="14462" ht="12.75" customHeight="1" x14ac:dyDescent="0.2"/>
    <row r="14463" ht="12.75" customHeight="1" x14ac:dyDescent="0.2"/>
    <row r="14464" ht="12.75" customHeight="1" x14ac:dyDescent="0.2"/>
    <row r="14465" ht="12.75" customHeight="1" x14ac:dyDescent="0.2"/>
    <row r="14466" ht="12.75" customHeight="1" x14ac:dyDescent="0.2"/>
    <row r="14467" ht="12.75" customHeight="1" x14ac:dyDescent="0.2"/>
    <row r="14468" ht="12.75" customHeight="1" x14ac:dyDescent="0.2"/>
    <row r="14469" ht="12.75" customHeight="1" x14ac:dyDescent="0.2"/>
    <row r="14470" ht="12.75" customHeight="1" x14ac:dyDescent="0.2"/>
    <row r="14471" ht="12.75" customHeight="1" x14ac:dyDescent="0.2"/>
    <row r="14472" ht="12.75" customHeight="1" x14ac:dyDescent="0.2"/>
    <row r="14473" ht="12.75" customHeight="1" x14ac:dyDescent="0.2"/>
    <row r="14474" ht="12.75" customHeight="1" x14ac:dyDescent="0.2"/>
    <row r="14475" ht="12.75" customHeight="1" x14ac:dyDescent="0.2"/>
    <row r="14476" ht="12.75" customHeight="1" x14ac:dyDescent="0.2"/>
    <row r="14477" ht="12.75" customHeight="1" x14ac:dyDescent="0.2"/>
    <row r="14478" ht="12.75" customHeight="1" x14ac:dyDescent="0.2"/>
    <row r="14479" ht="12.75" customHeight="1" x14ac:dyDescent="0.2"/>
    <row r="14480" ht="12.75" customHeight="1" x14ac:dyDescent="0.2"/>
    <row r="14481" ht="12.75" customHeight="1" x14ac:dyDescent="0.2"/>
    <row r="14482" ht="12.75" customHeight="1" x14ac:dyDescent="0.2"/>
    <row r="14483" ht="12.75" customHeight="1" x14ac:dyDescent="0.2"/>
    <row r="14484" ht="12.75" customHeight="1" x14ac:dyDescent="0.2"/>
    <row r="14485" ht="12.75" customHeight="1" x14ac:dyDescent="0.2"/>
    <row r="14486" ht="12.75" customHeight="1" x14ac:dyDescent="0.2"/>
    <row r="14487" ht="12.75" customHeight="1" x14ac:dyDescent="0.2"/>
    <row r="14488" ht="12.75" customHeight="1" x14ac:dyDescent="0.2"/>
    <row r="14489" ht="12.75" customHeight="1" x14ac:dyDescent="0.2"/>
    <row r="14490" ht="12.75" customHeight="1" x14ac:dyDescent="0.2"/>
    <row r="14491" ht="12.75" customHeight="1" x14ac:dyDescent="0.2"/>
    <row r="14492" ht="12.75" customHeight="1" x14ac:dyDescent="0.2"/>
    <row r="14493" ht="12.75" customHeight="1" x14ac:dyDescent="0.2"/>
    <row r="14494" ht="12.75" customHeight="1" x14ac:dyDescent="0.2"/>
    <row r="14495" ht="12.75" customHeight="1" x14ac:dyDescent="0.2"/>
    <row r="14496" ht="12.75" customHeight="1" x14ac:dyDescent="0.2"/>
    <row r="14497" ht="12.75" customHeight="1" x14ac:dyDescent="0.2"/>
    <row r="14498" ht="12.75" customHeight="1" x14ac:dyDescent="0.2"/>
    <row r="14499" ht="12.75" customHeight="1" x14ac:dyDescent="0.2"/>
    <row r="14500" ht="12.75" customHeight="1" x14ac:dyDescent="0.2"/>
    <row r="14501" ht="12.75" customHeight="1" x14ac:dyDescent="0.2"/>
    <row r="14502" ht="12.75" customHeight="1" x14ac:dyDescent="0.2"/>
    <row r="14503" ht="12.75" customHeight="1" x14ac:dyDescent="0.2"/>
    <row r="14504" ht="12.75" customHeight="1" x14ac:dyDescent="0.2"/>
    <row r="14505" ht="12.75" customHeight="1" x14ac:dyDescent="0.2"/>
    <row r="14506" ht="12.75" customHeight="1" x14ac:dyDescent="0.2"/>
    <row r="14507" ht="12.75" customHeight="1" x14ac:dyDescent="0.2"/>
    <row r="14508" ht="12.75" customHeight="1" x14ac:dyDescent="0.2"/>
    <row r="14509" ht="12.75" customHeight="1" x14ac:dyDescent="0.2"/>
    <row r="14510" ht="12.75" customHeight="1" x14ac:dyDescent="0.2"/>
    <row r="14511" ht="12.75" customHeight="1" x14ac:dyDescent="0.2"/>
    <row r="14512" ht="12.75" customHeight="1" x14ac:dyDescent="0.2"/>
    <row r="14513" ht="12.75" customHeight="1" x14ac:dyDescent="0.2"/>
    <row r="14514" ht="12.75" customHeight="1" x14ac:dyDescent="0.2"/>
    <row r="14515" ht="12.75" customHeight="1" x14ac:dyDescent="0.2"/>
    <row r="14516" ht="12.75" customHeight="1" x14ac:dyDescent="0.2"/>
    <row r="14517" ht="12.75" customHeight="1" x14ac:dyDescent="0.2"/>
    <row r="14518" ht="12.75" customHeight="1" x14ac:dyDescent="0.2"/>
    <row r="14519" ht="12.75" customHeight="1" x14ac:dyDescent="0.2"/>
    <row r="14520" ht="12.75" customHeight="1" x14ac:dyDescent="0.2"/>
    <row r="14521" ht="12.75" customHeight="1" x14ac:dyDescent="0.2"/>
    <row r="14522" ht="12.75" customHeight="1" x14ac:dyDescent="0.2"/>
    <row r="14523" ht="12.75" customHeight="1" x14ac:dyDescent="0.2"/>
    <row r="14524" ht="12.75" customHeight="1" x14ac:dyDescent="0.2"/>
    <row r="14525" ht="12.75" customHeight="1" x14ac:dyDescent="0.2"/>
    <row r="14526" ht="12.75" customHeight="1" x14ac:dyDescent="0.2"/>
    <row r="14527" ht="12.75" customHeight="1" x14ac:dyDescent="0.2"/>
    <row r="14528" ht="12.75" customHeight="1" x14ac:dyDescent="0.2"/>
    <row r="14529" ht="12.75" customHeight="1" x14ac:dyDescent="0.2"/>
    <row r="14530" ht="12.75" customHeight="1" x14ac:dyDescent="0.2"/>
    <row r="14531" ht="12.75" customHeight="1" x14ac:dyDescent="0.2"/>
    <row r="14532" ht="12.75" customHeight="1" x14ac:dyDescent="0.2"/>
    <row r="14533" ht="12.75" customHeight="1" x14ac:dyDescent="0.2"/>
    <row r="14534" ht="12.75" customHeight="1" x14ac:dyDescent="0.2"/>
    <row r="14535" ht="12.75" customHeight="1" x14ac:dyDescent="0.2"/>
    <row r="14536" ht="12.75" customHeight="1" x14ac:dyDescent="0.2"/>
    <row r="14537" ht="12.75" customHeight="1" x14ac:dyDescent="0.2"/>
    <row r="14538" ht="12.75" customHeight="1" x14ac:dyDescent="0.2"/>
    <row r="14539" ht="12.75" customHeight="1" x14ac:dyDescent="0.2"/>
    <row r="14540" ht="12.75" customHeight="1" x14ac:dyDescent="0.2"/>
    <row r="14541" ht="12.75" customHeight="1" x14ac:dyDescent="0.2"/>
    <row r="14542" ht="12.75" customHeight="1" x14ac:dyDescent="0.2"/>
    <row r="14543" ht="12.75" customHeight="1" x14ac:dyDescent="0.2"/>
    <row r="14544" ht="12.75" customHeight="1" x14ac:dyDescent="0.2"/>
    <row r="14545" ht="12.75" customHeight="1" x14ac:dyDescent="0.2"/>
    <row r="14546" ht="12.75" customHeight="1" x14ac:dyDescent="0.2"/>
    <row r="14547" ht="12.75" customHeight="1" x14ac:dyDescent="0.2"/>
    <row r="14548" ht="12.75" customHeight="1" x14ac:dyDescent="0.2"/>
    <row r="14549" ht="12.75" customHeight="1" x14ac:dyDescent="0.2"/>
    <row r="14550" ht="12.75" customHeight="1" x14ac:dyDescent="0.2"/>
    <row r="14551" ht="12.75" customHeight="1" x14ac:dyDescent="0.2"/>
    <row r="14552" ht="12.75" customHeight="1" x14ac:dyDescent="0.2"/>
    <row r="14553" ht="12.75" customHeight="1" x14ac:dyDescent="0.2"/>
    <row r="14554" ht="12.75" customHeight="1" x14ac:dyDescent="0.2"/>
    <row r="14555" ht="12.75" customHeight="1" x14ac:dyDescent="0.2"/>
    <row r="14556" ht="12.75" customHeight="1" x14ac:dyDescent="0.2"/>
    <row r="14557" ht="12.75" customHeight="1" x14ac:dyDescent="0.2"/>
    <row r="14558" ht="12.75" customHeight="1" x14ac:dyDescent="0.2"/>
    <row r="14559" ht="12.75" customHeight="1" x14ac:dyDescent="0.2"/>
    <row r="14560" ht="12.75" customHeight="1" x14ac:dyDescent="0.2"/>
    <row r="14561" ht="12.75" customHeight="1" x14ac:dyDescent="0.2"/>
    <row r="14562" ht="12.75" customHeight="1" x14ac:dyDescent="0.2"/>
    <row r="14563" ht="12.75" customHeight="1" x14ac:dyDescent="0.2"/>
    <row r="14564" ht="12.75" customHeight="1" x14ac:dyDescent="0.2"/>
    <row r="14565" ht="12.75" customHeight="1" x14ac:dyDescent="0.2"/>
    <row r="14566" ht="12.75" customHeight="1" x14ac:dyDescent="0.2"/>
    <row r="14567" ht="12.75" customHeight="1" x14ac:dyDescent="0.2"/>
    <row r="14568" ht="12.75" customHeight="1" x14ac:dyDescent="0.2"/>
    <row r="14569" ht="12.75" customHeight="1" x14ac:dyDescent="0.2"/>
    <row r="14570" ht="12.75" customHeight="1" x14ac:dyDescent="0.2"/>
    <row r="14571" ht="12.75" customHeight="1" x14ac:dyDescent="0.2"/>
    <row r="14572" ht="12.75" customHeight="1" x14ac:dyDescent="0.2"/>
    <row r="14573" ht="12.75" customHeight="1" x14ac:dyDescent="0.2"/>
    <row r="14574" ht="12.75" customHeight="1" x14ac:dyDescent="0.2"/>
    <row r="14575" ht="12.75" customHeight="1" x14ac:dyDescent="0.2"/>
    <row r="14576" ht="12.75" customHeight="1" x14ac:dyDescent="0.2"/>
    <row r="14577" ht="12.75" customHeight="1" x14ac:dyDescent="0.2"/>
    <row r="14578" ht="12.75" customHeight="1" x14ac:dyDescent="0.2"/>
    <row r="14579" ht="12.75" customHeight="1" x14ac:dyDescent="0.2"/>
    <row r="14580" ht="12.75" customHeight="1" x14ac:dyDescent="0.2"/>
    <row r="14581" ht="12.75" customHeight="1" x14ac:dyDescent="0.2"/>
    <row r="14582" ht="12.75" customHeight="1" x14ac:dyDescent="0.2"/>
    <row r="14583" ht="12.75" customHeight="1" x14ac:dyDescent="0.2"/>
    <row r="14584" ht="12.75" customHeight="1" x14ac:dyDescent="0.2"/>
    <row r="14585" ht="12.75" customHeight="1" x14ac:dyDescent="0.2"/>
    <row r="14586" ht="12.75" customHeight="1" x14ac:dyDescent="0.2"/>
    <row r="14587" ht="12.75" customHeight="1" x14ac:dyDescent="0.2"/>
    <row r="14588" ht="12.75" customHeight="1" x14ac:dyDescent="0.2"/>
    <row r="14589" ht="12.75" customHeight="1" x14ac:dyDescent="0.2"/>
    <row r="14590" ht="12.75" customHeight="1" x14ac:dyDescent="0.2"/>
    <row r="14591" ht="12.75" customHeight="1" x14ac:dyDescent="0.2"/>
    <row r="14592" ht="12.75" customHeight="1" x14ac:dyDescent="0.2"/>
    <row r="14593" ht="12.75" customHeight="1" x14ac:dyDescent="0.2"/>
    <row r="14594" ht="12.75" customHeight="1" x14ac:dyDescent="0.2"/>
    <row r="14595" ht="12.75" customHeight="1" x14ac:dyDescent="0.2"/>
    <row r="14596" ht="12.75" customHeight="1" x14ac:dyDescent="0.2"/>
    <row r="14597" ht="12.75" customHeight="1" x14ac:dyDescent="0.2"/>
    <row r="14598" ht="12.75" customHeight="1" x14ac:dyDescent="0.2"/>
    <row r="14599" ht="12.75" customHeight="1" x14ac:dyDescent="0.2"/>
    <row r="14600" ht="12.75" customHeight="1" x14ac:dyDescent="0.2"/>
    <row r="14601" ht="12.75" customHeight="1" x14ac:dyDescent="0.2"/>
    <row r="14602" ht="12.75" customHeight="1" x14ac:dyDescent="0.2"/>
    <row r="14603" ht="12.75" customHeight="1" x14ac:dyDescent="0.2"/>
    <row r="14604" ht="12.75" customHeight="1" x14ac:dyDescent="0.2"/>
    <row r="14605" ht="12.75" customHeight="1" x14ac:dyDescent="0.2"/>
    <row r="14606" ht="12.75" customHeight="1" x14ac:dyDescent="0.2"/>
    <row r="14607" ht="12.75" customHeight="1" x14ac:dyDescent="0.2"/>
    <row r="14608" ht="12.75" customHeight="1" x14ac:dyDescent="0.2"/>
    <row r="14609" ht="12.75" customHeight="1" x14ac:dyDescent="0.2"/>
    <row r="14610" ht="12.75" customHeight="1" x14ac:dyDescent="0.2"/>
    <row r="14611" ht="12.75" customHeight="1" x14ac:dyDescent="0.2"/>
    <row r="14612" ht="12.75" customHeight="1" x14ac:dyDescent="0.2"/>
    <row r="14613" ht="12.75" customHeight="1" x14ac:dyDescent="0.2"/>
    <row r="14614" ht="12.75" customHeight="1" x14ac:dyDescent="0.2"/>
    <row r="14615" ht="12.75" customHeight="1" x14ac:dyDescent="0.2"/>
    <row r="14616" ht="12.75" customHeight="1" x14ac:dyDescent="0.2"/>
    <row r="14617" ht="12.75" customHeight="1" x14ac:dyDescent="0.2"/>
    <row r="14618" ht="12.75" customHeight="1" x14ac:dyDescent="0.2"/>
    <row r="14619" ht="12.75" customHeight="1" x14ac:dyDescent="0.2"/>
    <row r="14620" ht="12.75" customHeight="1" x14ac:dyDescent="0.2"/>
    <row r="14621" ht="12.75" customHeight="1" x14ac:dyDescent="0.2"/>
    <row r="14622" ht="12.75" customHeight="1" x14ac:dyDescent="0.2"/>
    <row r="14623" ht="12.75" customHeight="1" x14ac:dyDescent="0.2"/>
    <row r="14624" ht="12.75" customHeight="1" x14ac:dyDescent="0.2"/>
    <row r="14625" ht="12.75" customHeight="1" x14ac:dyDescent="0.2"/>
    <row r="14626" ht="12.75" customHeight="1" x14ac:dyDescent="0.2"/>
    <row r="14627" ht="12.75" customHeight="1" x14ac:dyDescent="0.2"/>
    <row r="14628" ht="12.75" customHeight="1" x14ac:dyDescent="0.2"/>
    <row r="14629" ht="12.75" customHeight="1" x14ac:dyDescent="0.2"/>
    <row r="14630" ht="12.75" customHeight="1" x14ac:dyDescent="0.2"/>
    <row r="14631" ht="12.75" customHeight="1" x14ac:dyDescent="0.2"/>
    <row r="14632" ht="12.75" customHeight="1" x14ac:dyDescent="0.2"/>
    <row r="14633" ht="12.75" customHeight="1" x14ac:dyDescent="0.2"/>
    <row r="14634" ht="12.75" customHeight="1" x14ac:dyDescent="0.2"/>
    <row r="14635" ht="12.75" customHeight="1" x14ac:dyDescent="0.2"/>
    <row r="14636" ht="12.75" customHeight="1" x14ac:dyDescent="0.2"/>
    <row r="14637" ht="12.75" customHeight="1" x14ac:dyDescent="0.2"/>
    <row r="14638" ht="12.75" customHeight="1" x14ac:dyDescent="0.2"/>
    <row r="14639" ht="12.75" customHeight="1" x14ac:dyDescent="0.2"/>
    <row r="14640" ht="12.75" customHeight="1" x14ac:dyDescent="0.2"/>
    <row r="14641" ht="12.75" customHeight="1" x14ac:dyDescent="0.2"/>
    <row r="14642" ht="12.75" customHeight="1" x14ac:dyDescent="0.2"/>
    <row r="14643" ht="12.75" customHeight="1" x14ac:dyDescent="0.2"/>
    <row r="14644" ht="12.75" customHeight="1" x14ac:dyDescent="0.2"/>
    <row r="14645" ht="12.75" customHeight="1" x14ac:dyDescent="0.2"/>
    <row r="14646" ht="12.75" customHeight="1" x14ac:dyDescent="0.2"/>
    <row r="14647" ht="12.75" customHeight="1" x14ac:dyDescent="0.2"/>
    <row r="14648" ht="12.75" customHeight="1" x14ac:dyDescent="0.2"/>
    <row r="14649" ht="12.75" customHeight="1" x14ac:dyDescent="0.2"/>
    <row r="14650" ht="12.75" customHeight="1" x14ac:dyDescent="0.2"/>
    <row r="14651" ht="12.75" customHeight="1" x14ac:dyDescent="0.2"/>
    <row r="14652" ht="12.75" customHeight="1" x14ac:dyDescent="0.2"/>
    <row r="14653" ht="12.75" customHeight="1" x14ac:dyDescent="0.2"/>
    <row r="14654" ht="12.75" customHeight="1" x14ac:dyDescent="0.2"/>
    <row r="14655" ht="12.75" customHeight="1" x14ac:dyDescent="0.2"/>
    <row r="14656" ht="12.75" customHeight="1" x14ac:dyDescent="0.2"/>
    <row r="14657" ht="12.75" customHeight="1" x14ac:dyDescent="0.2"/>
    <row r="14658" ht="12.75" customHeight="1" x14ac:dyDescent="0.2"/>
    <row r="14659" ht="12.75" customHeight="1" x14ac:dyDescent="0.2"/>
    <row r="14660" ht="12.75" customHeight="1" x14ac:dyDescent="0.2"/>
    <row r="14661" ht="12.75" customHeight="1" x14ac:dyDescent="0.2"/>
    <row r="14662" ht="12.75" customHeight="1" x14ac:dyDescent="0.2"/>
    <row r="14663" ht="12.75" customHeight="1" x14ac:dyDescent="0.2"/>
    <row r="14664" ht="12.75" customHeight="1" x14ac:dyDescent="0.2"/>
    <row r="14665" ht="12.75" customHeight="1" x14ac:dyDescent="0.2"/>
    <row r="14666" ht="12.75" customHeight="1" x14ac:dyDescent="0.2"/>
    <row r="14667" ht="12.75" customHeight="1" x14ac:dyDescent="0.2"/>
    <row r="14668" ht="12.75" customHeight="1" x14ac:dyDescent="0.2"/>
    <row r="14669" ht="12.75" customHeight="1" x14ac:dyDescent="0.2"/>
    <row r="14670" ht="12.75" customHeight="1" x14ac:dyDescent="0.2"/>
    <row r="14671" ht="12.75" customHeight="1" x14ac:dyDescent="0.2"/>
    <row r="14672" ht="12.75" customHeight="1" x14ac:dyDescent="0.2"/>
    <row r="14673" ht="12.75" customHeight="1" x14ac:dyDescent="0.2"/>
    <row r="14674" ht="12.75" customHeight="1" x14ac:dyDescent="0.2"/>
    <row r="14675" ht="12.75" customHeight="1" x14ac:dyDescent="0.2"/>
    <row r="14676" ht="12.75" customHeight="1" x14ac:dyDescent="0.2"/>
    <row r="14677" ht="12.75" customHeight="1" x14ac:dyDescent="0.2"/>
    <row r="14678" ht="12.75" customHeight="1" x14ac:dyDescent="0.2"/>
    <row r="14679" ht="12.75" customHeight="1" x14ac:dyDescent="0.2"/>
    <row r="14680" ht="12.75" customHeight="1" x14ac:dyDescent="0.2"/>
    <row r="14681" ht="12.75" customHeight="1" x14ac:dyDescent="0.2"/>
    <row r="14682" ht="12.75" customHeight="1" x14ac:dyDescent="0.2"/>
    <row r="14683" ht="12.75" customHeight="1" x14ac:dyDescent="0.2"/>
    <row r="14684" ht="12.75" customHeight="1" x14ac:dyDescent="0.2"/>
    <row r="14685" ht="12.75" customHeight="1" x14ac:dyDescent="0.2"/>
    <row r="14686" ht="12.75" customHeight="1" x14ac:dyDescent="0.2"/>
    <row r="14687" ht="12.75" customHeight="1" x14ac:dyDescent="0.2"/>
    <row r="14688" ht="12.75" customHeight="1" x14ac:dyDescent="0.2"/>
    <row r="14689" ht="12.75" customHeight="1" x14ac:dyDescent="0.2"/>
    <row r="14690" ht="12.75" customHeight="1" x14ac:dyDescent="0.2"/>
    <row r="14691" ht="12.75" customHeight="1" x14ac:dyDescent="0.2"/>
    <row r="14692" ht="12.75" customHeight="1" x14ac:dyDescent="0.2"/>
    <row r="14693" ht="12.75" customHeight="1" x14ac:dyDescent="0.2"/>
    <row r="14694" ht="12.75" customHeight="1" x14ac:dyDescent="0.2"/>
    <row r="14695" ht="12.75" customHeight="1" x14ac:dyDescent="0.2"/>
    <row r="14696" ht="12.75" customHeight="1" x14ac:dyDescent="0.2"/>
    <row r="14697" ht="12.75" customHeight="1" x14ac:dyDescent="0.2"/>
    <row r="14698" ht="12.75" customHeight="1" x14ac:dyDescent="0.2"/>
    <row r="14699" ht="12.75" customHeight="1" x14ac:dyDescent="0.2"/>
    <row r="14700" ht="12.75" customHeight="1" x14ac:dyDescent="0.2"/>
    <row r="14701" ht="12.75" customHeight="1" x14ac:dyDescent="0.2"/>
    <row r="14702" ht="12.75" customHeight="1" x14ac:dyDescent="0.2"/>
    <row r="14703" ht="12.75" customHeight="1" x14ac:dyDescent="0.2"/>
    <row r="14704" ht="12.75" customHeight="1" x14ac:dyDescent="0.2"/>
    <row r="14705" ht="12.75" customHeight="1" x14ac:dyDescent="0.2"/>
    <row r="14706" ht="12.75" customHeight="1" x14ac:dyDescent="0.2"/>
    <row r="14707" ht="12.75" customHeight="1" x14ac:dyDescent="0.2"/>
    <row r="14708" ht="12.75" customHeight="1" x14ac:dyDescent="0.2"/>
    <row r="14709" ht="12.75" customHeight="1" x14ac:dyDescent="0.2"/>
    <row r="14710" ht="12.75" customHeight="1" x14ac:dyDescent="0.2"/>
    <row r="14711" ht="12.75" customHeight="1" x14ac:dyDescent="0.2"/>
    <row r="14712" ht="12.75" customHeight="1" x14ac:dyDescent="0.2"/>
    <row r="14713" ht="12.75" customHeight="1" x14ac:dyDescent="0.2"/>
    <row r="14714" ht="12.75" customHeight="1" x14ac:dyDescent="0.2"/>
    <row r="14715" ht="12.75" customHeight="1" x14ac:dyDescent="0.2"/>
    <row r="14716" ht="12.75" customHeight="1" x14ac:dyDescent="0.2"/>
    <row r="14717" ht="12.75" customHeight="1" x14ac:dyDescent="0.2"/>
    <row r="14718" ht="12.75" customHeight="1" x14ac:dyDescent="0.2"/>
    <row r="14719" ht="12.75" customHeight="1" x14ac:dyDescent="0.2"/>
    <row r="14720" ht="12.75" customHeight="1" x14ac:dyDescent="0.2"/>
    <row r="14721" ht="12.75" customHeight="1" x14ac:dyDescent="0.2"/>
    <row r="14722" ht="12.75" customHeight="1" x14ac:dyDescent="0.2"/>
    <row r="14723" ht="12.75" customHeight="1" x14ac:dyDescent="0.2"/>
    <row r="14724" ht="12.75" customHeight="1" x14ac:dyDescent="0.2"/>
    <row r="14725" ht="12.75" customHeight="1" x14ac:dyDescent="0.2"/>
    <row r="14726" ht="12.75" customHeight="1" x14ac:dyDescent="0.2"/>
    <row r="14727" ht="12.75" customHeight="1" x14ac:dyDescent="0.2"/>
    <row r="14728" ht="12.75" customHeight="1" x14ac:dyDescent="0.2"/>
    <row r="14729" ht="12.75" customHeight="1" x14ac:dyDescent="0.2"/>
    <row r="14730" ht="12.75" customHeight="1" x14ac:dyDescent="0.2"/>
    <row r="14731" ht="12.75" customHeight="1" x14ac:dyDescent="0.2"/>
    <row r="14732" ht="12.75" customHeight="1" x14ac:dyDescent="0.2"/>
    <row r="14733" ht="12.75" customHeight="1" x14ac:dyDescent="0.2"/>
    <row r="14734" ht="12.75" customHeight="1" x14ac:dyDescent="0.2"/>
    <row r="14735" ht="12.75" customHeight="1" x14ac:dyDescent="0.2"/>
    <row r="14736" ht="12.75" customHeight="1" x14ac:dyDescent="0.2"/>
    <row r="14737" ht="12.75" customHeight="1" x14ac:dyDescent="0.2"/>
    <row r="14738" ht="12.75" customHeight="1" x14ac:dyDescent="0.2"/>
    <row r="14739" ht="12.75" customHeight="1" x14ac:dyDescent="0.2"/>
    <row r="14740" ht="12.75" customHeight="1" x14ac:dyDescent="0.2"/>
    <row r="14741" ht="12.75" customHeight="1" x14ac:dyDescent="0.2"/>
    <row r="14742" ht="12.75" customHeight="1" x14ac:dyDescent="0.2"/>
    <row r="14743" ht="12.75" customHeight="1" x14ac:dyDescent="0.2"/>
    <row r="14744" ht="12.75" customHeight="1" x14ac:dyDescent="0.2"/>
    <row r="14745" ht="12.75" customHeight="1" x14ac:dyDescent="0.2"/>
    <row r="14746" ht="12.75" customHeight="1" x14ac:dyDescent="0.2"/>
    <row r="14747" ht="12.75" customHeight="1" x14ac:dyDescent="0.2"/>
    <row r="14748" ht="12.75" customHeight="1" x14ac:dyDescent="0.2"/>
    <row r="14749" ht="12.75" customHeight="1" x14ac:dyDescent="0.2"/>
    <row r="14750" ht="12.75" customHeight="1" x14ac:dyDescent="0.2"/>
    <row r="14751" ht="12.75" customHeight="1" x14ac:dyDescent="0.2"/>
    <row r="14752" ht="12.75" customHeight="1" x14ac:dyDescent="0.2"/>
    <row r="14753" ht="12.75" customHeight="1" x14ac:dyDescent="0.2"/>
    <row r="14754" ht="12.75" customHeight="1" x14ac:dyDescent="0.2"/>
    <row r="14755" ht="12.75" customHeight="1" x14ac:dyDescent="0.2"/>
    <row r="14756" ht="12.75" customHeight="1" x14ac:dyDescent="0.2"/>
    <row r="14757" ht="12.75" customHeight="1" x14ac:dyDescent="0.2"/>
    <row r="14758" ht="12.75" customHeight="1" x14ac:dyDescent="0.2"/>
    <row r="14759" ht="12.75" customHeight="1" x14ac:dyDescent="0.2"/>
    <row r="14760" ht="12.75" customHeight="1" x14ac:dyDescent="0.2"/>
    <row r="14761" ht="12.75" customHeight="1" x14ac:dyDescent="0.2"/>
    <row r="14762" ht="12.75" customHeight="1" x14ac:dyDescent="0.2"/>
    <row r="14763" ht="12.75" customHeight="1" x14ac:dyDescent="0.2"/>
    <row r="14764" ht="12.75" customHeight="1" x14ac:dyDescent="0.2"/>
    <row r="14765" ht="12.75" customHeight="1" x14ac:dyDescent="0.2"/>
    <row r="14766" ht="12.75" customHeight="1" x14ac:dyDescent="0.2"/>
    <row r="14767" ht="12.75" customHeight="1" x14ac:dyDescent="0.2"/>
    <row r="14768" ht="12.75" customHeight="1" x14ac:dyDescent="0.2"/>
    <row r="14769" ht="12.75" customHeight="1" x14ac:dyDescent="0.2"/>
    <row r="14770" ht="12.75" customHeight="1" x14ac:dyDescent="0.2"/>
    <row r="14771" ht="12.75" customHeight="1" x14ac:dyDescent="0.2"/>
    <row r="14772" ht="12.75" customHeight="1" x14ac:dyDescent="0.2"/>
    <row r="14773" ht="12.75" customHeight="1" x14ac:dyDescent="0.2"/>
    <row r="14774" ht="12.75" customHeight="1" x14ac:dyDescent="0.2"/>
    <row r="14775" ht="12.75" customHeight="1" x14ac:dyDescent="0.2"/>
    <row r="14776" ht="12.75" customHeight="1" x14ac:dyDescent="0.2"/>
    <row r="14777" ht="12.75" customHeight="1" x14ac:dyDescent="0.2"/>
    <row r="14778" ht="12.75" customHeight="1" x14ac:dyDescent="0.2"/>
    <row r="14779" ht="12.75" customHeight="1" x14ac:dyDescent="0.2"/>
    <row r="14780" ht="12.75" customHeight="1" x14ac:dyDescent="0.2"/>
    <row r="14781" ht="12.75" customHeight="1" x14ac:dyDescent="0.2"/>
    <row r="14782" ht="12.75" customHeight="1" x14ac:dyDescent="0.2"/>
    <row r="14783" ht="12.75" customHeight="1" x14ac:dyDescent="0.2"/>
    <row r="14784" ht="12.75" customHeight="1" x14ac:dyDescent="0.2"/>
    <row r="14785" ht="12.75" customHeight="1" x14ac:dyDescent="0.2"/>
    <row r="14786" ht="12.75" customHeight="1" x14ac:dyDescent="0.2"/>
    <row r="14787" ht="12.75" customHeight="1" x14ac:dyDescent="0.2"/>
    <row r="14788" ht="12.75" customHeight="1" x14ac:dyDescent="0.2"/>
    <row r="14789" ht="12.75" customHeight="1" x14ac:dyDescent="0.2"/>
    <row r="14790" ht="12.75" customHeight="1" x14ac:dyDescent="0.2"/>
    <row r="14791" ht="12.75" customHeight="1" x14ac:dyDescent="0.2"/>
    <row r="14792" ht="12.75" customHeight="1" x14ac:dyDescent="0.2"/>
    <row r="14793" ht="12.75" customHeight="1" x14ac:dyDescent="0.2"/>
    <row r="14794" ht="12.75" customHeight="1" x14ac:dyDescent="0.2"/>
    <row r="14795" ht="12.75" customHeight="1" x14ac:dyDescent="0.2"/>
    <row r="14796" ht="12.75" customHeight="1" x14ac:dyDescent="0.2"/>
    <row r="14797" ht="12.75" customHeight="1" x14ac:dyDescent="0.2"/>
    <row r="14798" ht="12.75" customHeight="1" x14ac:dyDescent="0.2"/>
    <row r="14799" ht="12.75" customHeight="1" x14ac:dyDescent="0.2"/>
    <row r="14800" ht="12.75" customHeight="1" x14ac:dyDescent="0.2"/>
    <row r="14801" ht="12.75" customHeight="1" x14ac:dyDescent="0.2"/>
    <row r="14802" ht="12.75" customHeight="1" x14ac:dyDescent="0.2"/>
    <row r="14803" ht="12.75" customHeight="1" x14ac:dyDescent="0.2"/>
    <row r="14804" ht="12.75" customHeight="1" x14ac:dyDescent="0.2"/>
    <row r="14805" ht="12.75" customHeight="1" x14ac:dyDescent="0.2"/>
    <row r="14806" ht="12.75" customHeight="1" x14ac:dyDescent="0.2"/>
    <row r="14807" ht="12.75" customHeight="1" x14ac:dyDescent="0.2"/>
    <row r="14808" ht="12.75" customHeight="1" x14ac:dyDescent="0.2"/>
    <row r="14809" ht="12.75" customHeight="1" x14ac:dyDescent="0.2"/>
    <row r="14810" ht="12.75" customHeight="1" x14ac:dyDescent="0.2"/>
    <row r="14811" ht="12.75" customHeight="1" x14ac:dyDescent="0.2"/>
    <row r="14812" ht="12.75" customHeight="1" x14ac:dyDescent="0.2"/>
    <row r="14813" ht="12.75" customHeight="1" x14ac:dyDescent="0.2"/>
    <row r="14814" ht="12.75" customHeight="1" x14ac:dyDescent="0.2"/>
    <row r="14815" ht="12.75" customHeight="1" x14ac:dyDescent="0.2"/>
    <row r="14816" ht="12.75" customHeight="1" x14ac:dyDescent="0.2"/>
    <row r="14817" ht="12.75" customHeight="1" x14ac:dyDescent="0.2"/>
    <row r="14818" ht="12.75" customHeight="1" x14ac:dyDescent="0.2"/>
    <row r="14819" ht="12.75" customHeight="1" x14ac:dyDescent="0.2"/>
    <row r="14820" ht="12.75" customHeight="1" x14ac:dyDescent="0.2"/>
    <row r="14821" ht="12.75" customHeight="1" x14ac:dyDescent="0.2"/>
    <row r="14822" ht="12.75" customHeight="1" x14ac:dyDescent="0.2"/>
    <row r="14823" ht="12.75" customHeight="1" x14ac:dyDescent="0.2"/>
    <row r="14824" ht="12.75" customHeight="1" x14ac:dyDescent="0.2"/>
    <row r="14825" ht="12.75" customHeight="1" x14ac:dyDescent="0.2"/>
    <row r="14826" ht="12.75" customHeight="1" x14ac:dyDescent="0.2"/>
    <row r="14827" ht="12.75" customHeight="1" x14ac:dyDescent="0.2"/>
    <row r="14828" ht="12.75" customHeight="1" x14ac:dyDescent="0.2"/>
    <row r="14829" ht="12.75" customHeight="1" x14ac:dyDescent="0.2"/>
    <row r="14830" ht="12.75" customHeight="1" x14ac:dyDescent="0.2"/>
    <row r="14831" ht="12.75" customHeight="1" x14ac:dyDescent="0.2"/>
    <row r="14832" ht="12.75" customHeight="1" x14ac:dyDescent="0.2"/>
    <row r="14833" ht="12.75" customHeight="1" x14ac:dyDescent="0.2"/>
    <row r="14834" ht="12.75" customHeight="1" x14ac:dyDescent="0.2"/>
    <row r="14835" ht="12.75" customHeight="1" x14ac:dyDescent="0.2"/>
    <row r="14836" ht="12.75" customHeight="1" x14ac:dyDescent="0.2"/>
    <row r="14837" ht="12.75" customHeight="1" x14ac:dyDescent="0.2"/>
    <row r="14838" ht="12.75" customHeight="1" x14ac:dyDescent="0.2"/>
    <row r="14839" ht="12.75" customHeight="1" x14ac:dyDescent="0.2"/>
    <row r="14840" ht="12.75" customHeight="1" x14ac:dyDescent="0.2"/>
    <row r="14841" ht="12.75" customHeight="1" x14ac:dyDescent="0.2"/>
    <row r="14842" ht="12.75" customHeight="1" x14ac:dyDescent="0.2"/>
    <row r="14843" ht="12.75" customHeight="1" x14ac:dyDescent="0.2"/>
    <row r="14844" ht="12.75" customHeight="1" x14ac:dyDescent="0.2"/>
    <row r="14845" ht="12.75" customHeight="1" x14ac:dyDescent="0.2"/>
    <row r="14846" ht="12.75" customHeight="1" x14ac:dyDescent="0.2"/>
    <row r="14847" ht="12.75" customHeight="1" x14ac:dyDescent="0.2"/>
    <row r="14848" ht="12.75" customHeight="1" x14ac:dyDescent="0.2"/>
    <row r="14849" ht="12.75" customHeight="1" x14ac:dyDescent="0.2"/>
    <row r="14850" ht="12.75" customHeight="1" x14ac:dyDescent="0.2"/>
    <row r="14851" ht="12.75" customHeight="1" x14ac:dyDescent="0.2"/>
    <row r="14852" ht="12.75" customHeight="1" x14ac:dyDescent="0.2"/>
    <row r="14853" ht="12.75" customHeight="1" x14ac:dyDescent="0.2"/>
    <row r="14854" ht="12.75" customHeight="1" x14ac:dyDescent="0.2"/>
    <row r="14855" ht="12.75" customHeight="1" x14ac:dyDescent="0.2"/>
    <row r="14856" ht="12.75" customHeight="1" x14ac:dyDescent="0.2"/>
    <row r="14857" ht="12.75" customHeight="1" x14ac:dyDescent="0.2"/>
    <row r="14858" ht="12.75" customHeight="1" x14ac:dyDescent="0.2"/>
    <row r="14859" ht="12.75" customHeight="1" x14ac:dyDescent="0.2"/>
    <row r="14860" ht="12.75" customHeight="1" x14ac:dyDescent="0.2"/>
    <row r="14861" ht="12.75" customHeight="1" x14ac:dyDescent="0.2"/>
    <row r="14862" ht="12.75" customHeight="1" x14ac:dyDescent="0.2"/>
    <row r="14863" ht="12.75" customHeight="1" x14ac:dyDescent="0.2"/>
    <row r="14864" ht="12.75" customHeight="1" x14ac:dyDescent="0.2"/>
    <row r="14865" ht="12.75" customHeight="1" x14ac:dyDescent="0.2"/>
    <row r="14866" ht="12.75" customHeight="1" x14ac:dyDescent="0.2"/>
    <row r="14867" ht="12.75" customHeight="1" x14ac:dyDescent="0.2"/>
    <row r="14868" ht="12.75" customHeight="1" x14ac:dyDescent="0.2"/>
    <row r="14869" ht="12.75" customHeight="1" x14ac:dyDescent="0.2"/>
    <row r="14870" ht="12.75" customHeight="1" x14ac:dyDescent="0.2"/>
    <row r="14871" ht="12.75" customHeight="1" x14ac:dyDescent="0.2"/>
    <row r="14872" ht="12.75" customHeight="1" x14ac:dyDescent="0.2"/>
    <row r="14873" ht="12.75" customHeight="1" x14ac:dyDescent="0.2"/>
    <row r="14874" ht="12.75" customHeight="1" x14ac:dyDescent="0.2"/>
    <row r="14875" ht="12.75" customHeight="1" x14ac:dyDescent="0.2"/>
    <row r="14876" ht="12.75" customHeight="1" x14ac:dyDescent="0.2"/>
    <row r="14877" ht="12.75" customHeight="1" x14ac:dyDescent="0.2"/>
    <row r="14878" ht="12.75" customHeight="1" x14ac:dyDescent="0.2"/>
    <row r="14879" ht="12.75" customHeight="1" x14ac:dyDescent="0.2"/>
    <row r="14880" ht="12.75" customHeight="1" x14ac:dyDescent="0.2"/>
    <row r="14881" ht="12.75" customHeight="1" x14ac:dyDescent="0.2"/>
    <row r="14882" ht="12.75" customHeight="1" x14ac:dyDescent="0.2"/>
    <row r="14883" ht="12.75" customHeight="1" x14ac:dyDescent="0.2"/>
    <row r="14884" ht="12.75" customHeight="1" x14ac:dyDescent="0.2"/>
    <row r="14885" ht="12.75" customHeight="1" x14ac:dyDescent="0.2"/>
    <row r="14886" ht="12.75" customHeight="1" x14ac:dyDescent="0.2"/>
    <row r="14887" ht="12.75" customHeight="1" x14ac:dyDescent="0.2"/>
    <row r="14888" ht="12.75" customHeight="1" x14ac:dyDescent="0.2"/>
    <row r="14889" ht="12.75" customHeight="1" x14ac:dyDescent="0.2"/>
    <row r="14890" ht="12.75" customHeight="1" x14ac:dyDescent="0.2"/>
    <row r="14891" ht="12.75" customHeight="1" x14ac:dyDescent="0.2"/>
    <row r="14892" ht="12.75" customHeight="1" x14ac:dyDescent="0.2"/>
    <row r="14893" ht="12.75" customHeight="1" x14ac:dyDescent="0.2"/>
    <row r="14894" ht="12.75" customHeight="1" x14ac:dyDescent="0.2"/>
    <row r="14895" ht="12.75" customHeight="1" x14ac:dyDescent="0.2"/>
    <row r="14896" ht="12.75" customHeight="1" x14ac:dyDescent="0.2"/>
    <row r="14897" ht="12.75" customHeight="1" x14ac:dyDescent="0.2"/>
    <row r="14898" ht="12.75" customHeight="1" x14ac:dyDescent="0.2"/>
    <row r="14899" ht="12.75" customHeight="1" x14ac:dyDescent="0.2"/>
    <row r="14900" ht="12.75" customHeight="1" x14ac:dyDescent="0.2"/>
    <row r="14901" ht="12.75" customHeight="1" x14ac:dyDescent="0.2"/>
    <row r="14902" ht="12.75" customHeight="1" x14ac:dyDescent="0.2"/>
    <row r="14903" ht="12.75" customHeight="1" x14ac:dyDescent="0.2"/>
    <row r="14904" ht="12.75" customHeight="1" x14ac:dyDescent="0.2"/>
    <row r="14905" ht="12.75" customHeight="1" x14ac:dyDescent="0.2"/>
    <row r="14906" ht="12.75" customHeight="1" x14ac:dyDescent="0.2"/>
    <row r="14907" ht="12.75" customHeight="1" x14ac:dyDescent="0.2"/>
    <row r="14908" ht="12.75" customHeight="1" x14ac:dyDescent="0.2"/>
    <row r="14909" ht="12.75" customHeight="1" x14ac:dyDescent="0.2"/>
    <row r="14910" ht="12.75" customHeight="1" x14ac:dyDescent="0.2"/>
    <row r="14911" ht="12.75" customHeight="1" x14ac:dyDescent="0.2"/>
    <row r="14912" ht="12.75" customHeight="1" x14ac:dyDescent="0.2"/>
    <row r="14913" ht="12.75" customHeight="1" x14ac:dyDescent="0.2"/>
    <row r="14914" ht="12.75" customHeight="1" x14ac:dyDescent="0.2"/>
    <row r="14915" ht="12.75" customHeight="1" x14ac:dyDescent="0.2"/>
    <row r="14916" ht="12.75" customHeight="1" x14ac:dyDescent="0.2"/>
    <row r="14917" ht="12.75" customHeight="1" x14ac:dyDescent="0.2"/>
    <row r="14918" ht="12.75" customHeight="1" x14ac:dyDescent="0.2"/>
    <row r="14919" ht="12.75" customHeight="1" x14ac:dyDescent="0.2"/>
    <row r="14920" ht="12.75" customHeight="1" x14ac:dyDescent="0.2"/>
    <row r="14921" ht="12.75" customHeight="1" x14ac:dyDescent="0.2"/>
    <row r="14922" ht="12.75" customHeight="1" x14ac:dyDescent="0.2"/>
    <row r="14923" ht="12.75" customHeight="1" x14ac:dyDescent="0.2"/>
    <row r="14924" ht="12.75" customHeight="1" x14ac:dyDescent="0.2"/>
    <row r="14925" ht="12.75" customHeight="1" x14ac:dyDescent="0.2"/>
    <row r="14926" ht="12.75" customHeight="1" x14ac:dyDescent="0.2"/>
    <row r="14927" ht="12.75" customHeight="1" x14ac:dyDescent="0.2"/>
    <row r="14928" ht="12.75" customHeight="1" x14ac:dyDescent="0.2"/>
    <row r="14929" ht="12.75" customHeight="1" x14ac:dyDescent="0.2"/>
    <row r="14930" ht="12.75" customHeight="1" x14ac:dyDescent="0.2"/>
    <row r="14931" ht="12.75" customHeight="1" x14ac:dyDescent="0.2"/>
    <row r="14932" ht="12.75" customHeight="1" x14ac:dyDescent="0.2"/>
    <row r="14933" ht="12.75" customHeight="1" x14ac:dyDescent="0.2"/>
    <row r="14934" ht="12.75" customHeight="1" x14ac:dyDescent="0.2"/>
    <row r="14935" ht="12.75" customHeight="1" x14ac:dyDescent="0.2"/>
    <row r="14936" ht="12.75" customHeight="1" x14ac:dyDescent="0.2"/>
    <row r="14937" ht="12.75" customHeight="1" x14ac:dyDescent="0.2"/>
    <row r="14938" ht="12.75" customHeight="1" x14ac:dyDescent="0.2"/>
    <row r="14939" ht="12.75" customHeight="1" x14ac:dyDescent="0.2"/>
    <row r="14940" ht="12.75" customHeight="1" x14ac:dyDescent="0.2"/>
    <row r="14941" ht="12.75" customHeight="1" x14ac:dyDescent="0.2"/>
    <row r="14942" ht="12.75" customHeight="1" x14ac:dyDescent="0.2"/>
    <row r="14943" ht="12.75" customHeight="1" x14ac:dyDescent="0.2"/>
    <row r="14944" ht="12.75" customHeight="1" x14ac:dyDescent="0.2"/>
    <row r="14945" ht="12.75" customHeight="1" x14ac:dyDescent="0.2"/>
    <row r="14946" ht="12.75" customHeight="1" x14ac:dyDescent="0.2"/>
    <row r="14947" ht="12.75" customHeight="1" x14ac:dyDescent="0.2"/>
    <row r="14948" ht="12.75" customHeight="1" x14ac:dyDescent="0.2"/>
    <row r="14949" ht="12.75" customHeight="1" x14ac:dyDescent="0.2"/>
    <row r="14950" ht="12.75" customHeight="1" x14ac:dyDescent="0.2"/>
    <row r="14951" ht="12.75" customHeight="1" x14ac:dyDescent="0.2"/>
    <row r="14952" ht="12.75" customHeight="1" x14ac:dyDescent="0.2"/>
    <row r="14953" ht="12.75" customHeight="1" x14ac:dyDescent="0.2"/>
    <row r="14954" ht="12.75" customHeight="1" x14ac:dyDescent="0.2"/>
    <row r="14955" ht="12.75" customHeight="1" x14ac:dyDescent="0.2"/>
    <row r="14956" ht="12.75" customHeight="1" x14ac:dyDescent="0.2"/>
    <row r="14957" ht="12.75" customHeight="1" x14ac:dyDescent="0.2"/>
    <row r="14958" ht="12.75" customHeight="1" x14ac:dyDescent="0.2"/>
    <row r="14959" ht="12.75" customHeight="1" x14ac:dyDescent="0.2"/>
    <row r="14960" ht="12.75" customHeight="1" x14ac:dyDescent="0.2"/>
    <row r="14961" ht="12.75" customHeight="1" x14ac:dyDescent="0.2"/>
    <row r="14962" ht="12.75" customHeight="1" x14ac:dyDescent="0.2"/>
    <row r="14963" ht="12.75" customHeight="1" x14ac:dyDescent="0.2"/>
    <row r="14964" ht="12.75" customHeight="1" x14ac:dyDescent="0.2"/>
    <row r="14965" ht="12.75" customHeight="1" x14ac:dyDescent="0.2"/>
    <row r="14966" ht="12.75" customHeight="1" x14ac:dyDescent="0.2"/>
    <row r="14967" ht="12.75" customHeight="1" x14ac:dyDescent="0.2"/>
    <row r="14968" ht="12.75" customHeight="1" x14ac:dyDescent="0.2"/>
    <row r="14969" ht="12.75" customHeight="1" x14ac:dyDescent="0.2"/>
    <row r="14970" ht="12.75" customHeight="1" x14ac:dyDescent="0.2"/>
    <row r="14971" ht="12.75" customHeight="1" x14ac:dyDescent="0.2"/>
    <row r="14972" ht="12.75" customHeight="1" x14ac:dyDescent="0.2"/>
    <row r="14973" ht="12.75" customHeight="1" x14ac:dyDescent="0.2"/>
    <row r="14974" ht="12.75" customHeight="1" x14ac:dyDescent="0.2"/>
    <row r="14975" ht="12.75" customHeight="1" x14ac:dyDescent="0.2"/>
    <row r="14976" ht="12.75" customHeight="1" x14ac:dyDescent="0.2"/>
    <row r="14977" ht="12.75" customHeight="1" x14ac:dyDescent="0.2"/>
    <row r="14978" ht="12.75" customHeight="1" x14ac:dyDescent="0.2"/>
    <row r="14979" ht="12.75" customHeight="1" x14ac:dyDescent="0.2"/>
    <row r="14980" ht="12.75" customHeight="1" x14ac:dyDescent="0.2"/>
    <row r="14981" ht="12.75" customHeight="1" x14ac:dyDescent="0.2"/>
    <row r="14982" ht="12.75" customHeight="1" x14ac:dyDescent="0.2"/>
    <row r="14983" ht="12.75" customHeight="1" x14ac:dyDescent="0.2"/>
    <row r="14984" ht="12.75" customHeight="1" x14ac:dyDescent="0.2"/>
    <row r="14985" ht="12.75" customHeight="1" x14ac:dyDescent="0.2"/>
    <row r="14986" ht="12.75" customHeight="1" x14ac:dyDescent="0.2"/>
    <row r="14987" ht="12.75" customHeight="1" x14ac:dyDescent="0.2"/>
    <row r="14988" ht="12.75" customHeight="1" x14ac:dyDescent="0.2"/>
    <row r="14989" ht="12.75" customHeight="1" x14ac:dyDescent="0.2"/>
    <row r="14990" ht="12.75" customHeight="1" x14ac:dyDescent="0.2"/>
    <row r="14991" ht="12.75" customHeight="1" x14ac:dyDescent="0.2"/>
    <row r="14992" ht="12.75" customHeight="1" x14ac:dyDescent="0.2"/>
    <row r="14993" ht="12.75" customHeight="1" x14ac:dyDescent="0.2"/>
    <row r="14994" ht="12.75" customHeight="1" x14ac:dyDescent="0.2"/>
    <row r="14995" ht="12.75" customHeight="1" x14ac:dyDescent="0.2"/>
    <row r="14996" ht="12.75" customHeight="1" x14ac:dyDescent="0.2"/>
    <row r="14997" ht="12.75" customHeight="1" x14ac:dyDescent="0.2"/>
    <row r="14998" ht="12.75" customHeight="1" x14ac:dyDescent="0.2"/>
    <row r="14999" ht="12.75" customHeight="1" x14ac:dyDescent="0.2"/>
    <row r="15000" ht="12.75" customHeight="1" x14ac:dyDescent="0.2"/>
    <row r="15001" ht="12.75" customHeight="1" x14ac:dyDescent="0.2"/>
    <row r="15002" ht="12.75" customHeight="1" x14ac:dyDescent="0.2"/>
    <row r="15003" ht="12.75" customHeight="1" x14ac:dyDescent="0.2"/>
    <row r="15004" ht="12.75" customHeight="1" x14ac:dyDescent="0.2"/>
    <row r="15005" ht="12.75" customHeight="1" x14ac:dyDescent="0.2"/>
    <row r="15006" ht="12.75" customHeight="1" x14ac:dyDescent="0.2"/>
    <row r="15007" ht="12.75" customHeight="1" x14ac:dyDescent="0.2"/>
    <row r="15008" ht="12.75" customHeight="1" x14ac:dyDescent="0.2"/>
    <row r="15009" ht="12.75" customHeight="1" x14ac:dyDescent="0.2"/>
    <row r="15010" ht="12.75" customHeight="1" x14ac:dyDescent="0.2"/>
    <row r="15011" ht="12.75" customHeight="1" x14ac:dyDescent="0.2"/>
    <row r="15012" ht="12.75" customHeight="1" x14ac:dyDescent="0.2"/>
    <row r="15013" ht="12.75" customHeight="1" x14ac:dyDescent="0.2"/>
    <row r="15014" ht="12.75" customHeight="1" x14ac:dyDescent="0.2"/>
    <row r="15015" ht="12.75" customHeight="1" x14ac:dyDescent="0.2"/>
    <row r="15016" ht="12.75" customHeight="1" x14ac:dyDescent="0.2"/>
    <row r="15017" ht="12.75" customHeight="1" x14ac:dyDescent="0.2"/>
    <row r="15018" ht="12.75" customHeight="1" x14ac:dyDescent="0.2"/>
    <row r="15019" ht="12.75" customHeight="1" x14ac:dyDescent="0.2"/>
    <row r="15020" ht="12.75" customHeight="1" x14ac:dyDescent="0.2"/>
    <row r="15021" ht="12.75" customHeight="1" x14ac:dyDescent="0.2"/>
    <row r="15022" ht="12.75" customHeight="1" x14ac:dyDescent="0.2"/>
    <row r="15023" ht="12.75" customHeight="1" x14ac:dyDescent="0.2"/>
    <row r="15024" ht="12.75" customHeight="1" x14ac:dyDescent="0.2"/>
    <row r="15025" ht="12.75" customHeight="1" x14ac:dyDescent="0.2"/>
    <row r="15026" ht="12.75" customHeight="1" x14ac:dyDescent="0.2"/>
    <row r="15027" ht="12.75" customHeight="1" x14ac:dyDescent="0.2"/>
    <row r="15028" ht="12.75" customHeight="1" x14ac:dyDescent="0.2"/>
    <row r="15029" ht="12.75" customHeight="1" x14ac:dyDescent="0.2"/>
    <row r="15030" ht="12.75" customHeight="1" x14ac:dyDescent="0.2"/>
    <row r="15031" ht="12.75" customHeight="1" x14ac:dyDescent="0.2"/>
    <row r="15032" ht="12.75" customHeight="1" x14ac:dyDescent="0.2"/>
    <row r="15033" ht="12.75" customHeight="1" x14ac:dyDescent="0.2"/>
    <row r="15034" ht="12.75" customHeight="1" x14ac:dyDescent="0.2"/>
    <row r="15035" ht="12.75" customHeight="1" x14ac:dyDescent="0.2"/>
    <row r="15036" ht="12.75" customHeight="1" x14ac:dyDescent="0.2"/>
    <row r="15037" ht="12.75" customHeight="1" x14ac:dyDescent="0.2"/>
    <row r="15038" ht="12.75" customHeight="1" x14ac:dyDescent="0.2"/>
    <row r="15039" ht="12.75" customHeight="1" x14ac:dyDescent="0.2"/>
    <row r="15040" ht="12.75" customHeight="1" x14ac:dyDescent="0.2"/>
    <row r="15041" ht="12.75" customHeight="1" x14ac:dyDescent="0.2"/>
    <row r="15042" ht="12.75" customHeight="1" x14ac:dyDescent="0.2"/>
    <row r="15043" ht="12.75" customHeight="1" x14ac:dyDescent="0.2"/>
    <row r="15044" ht="12.75" customHeight="1" x14ac:dyDescent="0.2"/>
    <row r="15045" ht="12.75" customHeight="1" x14ac:dyDescent="0.2"/>
    <row r="15046" ht="12.75" customHeight="1" x14ac:dyDescent="0.2"/>
    <row r="15047" ht="12.75" customHeight="1" x14ac:dyDescent="0.2"/>
    <row r="15048" ht="12.75" customHeight="1" x14ac:dyDescent="0.2"/>
    <row r="15049" ht="12.75" customHeight="1" x14ac:dyDescent="0.2"/>
    <row r="15050" ht="12.75" customHeight="1" x14ac:dyDescent="0.2"/>
    <row r="15051" ht="12.75" customHeight="1" x14ac:dyDescent="0.2"/>
    <row r="15052" ht="12.75" customHeight="1" x14ac:dyDescent="0.2"/>
    <row r="15053" ht="12.75" customHeight="1" x14ac:dyDescent="0.2"/>
    <row r="15054" ht="12.75" customHeight="1" x14ac:dyDescent="0.2"/>
    <row r="15055" ht="12.75" customHeight="1" x14ac:dyDescent="0.2"/>
    <row r="15056" ht="12.75" customHeight="1" x14ac:dyDescent="0.2"/>
    <row r="15057" ht="12.75" customHeight="1" x14ac:dyDescent="0.2"/>
    <row r="15058" ht="12.75" customHeight="1" x14ac:dyDescent="0.2"/>
    <row r="15059" ht="12.75" customHeight="1" x14ac:dyDescent="0.2"/>
    <row r="15060" ht="12.75" customHeight="1" x14ac:dyDescent="0.2"/>
    <row r="15061" ht="12.75" customHeight="1" x14ac:dyDescent="0.2"/>
    <row r="15062" ht="12.75" customHeight="1" x14ac:dyDescent="0.2"/>
    <row r="15063" ht="12.75" customHeight="1" x14ac:dyDescent="0.2"/>
    <row r="15064" ht="12.75" customHeight="1" x14ac:dyDescent="0.2"/>
    <row r="15065" ht="12.75" customHeight="1" x14ac:dyDescent="0.2"/>
    <row r="15066" ht="12.75" customHeight="1" x14ac:dyDescent="0.2"/>
    <row r="15067" ht="12.75" customHeight="1" x14ac:dyDescent="0.2"/>
    <row r="15068" ht="12.75" customHeight="1" x14ac:dyDescent="0.2"/>
    <row r="15069" ht="12.75" customHeight="1" x14ac:dyDescent="0.2"/>
    <row r="15070" ht="12.75" customHeight="1" x14ac:dyDescent="0.2"/>
    <row r="15071" ht="12.75" customHeight="1" x14ac:dyDescent="0.2"/>
    <row r="15072" ht="12.75" customHeight="1" x14ac:dyDescent="0.2"/>
    <row r="15073" ht="12.75" customHeight="1" x14ac:dyDescent="0.2"/>
    <row r="15074" ht="12.75" customHeight="1" x14ac:dyDescent="0.2"/>
    <row r="15075" ht="12.75" customHeight="1" x14ac:dyDescent="0.2"/>
    <row r="15076" ht="12.75" customHeight="1" x14ac:dyDescent="0.2"/>
    <row r="15077" ht="12.75" customHeight="1" x14ac:dyDescent="0.2"/>
    <row r="15078" ht="12.75" customHeight="1" x14ac:dyDescent="0.2"/>
    <row r="15079" ht="12.75" customHeight="1" x14ac:dyDescent="0.2"/>
    <row r="15080" ht="12.75" customHeight="1" x14ac:dyDescent="0.2"/>
    <row r="15081" ht="12.75" customHeight="1" x14ac:dyDescent="0.2"/>
    <row r="15082" ht="12.75" customHeight="1" x14ac:dyDescent="0.2"/>
    <row r="15083" ht="12.75" customHeight="1" x14ac:dyDescent="0.2"/>
    <row r="15084" ht="12.75" customHeight="1" x14ac:dyDescent="0.2"/>
    <row r="15085" ht="12.75" customHeight="1" x14ac:dyDescent="0.2"/>
    <row r="15086" ht="12.75" customHeight="1" x14ac:dyDescent="0.2"/>
    <row r="15087" ht="12.75" customHeight="1" x14ac:dyDescent="0.2"/>
    <row r="15088" ht="12.75" customHeight="1" x14ac:dyDescent="0.2"/>
    <row r="15089" ht="12.75" customHeight="1" x14ac:dyDescent="0.2"/>
    <row r="15090" ht="12.75" customHeight="1" x14ac:dyDescent="0.2"/>
    <row r="15091" ht="12.75" customHeight="1" x14ac:dyDescent="0.2"/>
    <row r="15092" ht="12.75" customHeight="1" x14ac:dyDescent="0.2"/>
    <row r="15093" ht="12.75" customHeight="1" x14ac:dyDescent="0.2"/>
    <row r="15094" ht="12.75" customHeight="1" x14ac:dyDescent="0.2"/>
    <row r="15095" ht="12.75" customHeight="1" x14ac:dyDescent="0.2"/>
    <row r="15096" ht="12.75" customHeight="1" x14ac:dyDescent="0.2"/>
    <row r="15097" ht="12.75" customHeight="1" x14ac:dyDescent="0.2"/>
    <row r="15098" ht="12.75" customHeight="1" x14ac:dyDescent="0.2"/>
    <row r="15099" ht="12.75" customHeight="1" x14ac:dyDescent="0.2"/>
    <row r="15100" ht="12.75" customHeight="1" x14ac:dyDescent="0.2"/>
    <row r="15101" ht="12.75" customHeight="1" x14ac:dyDescent="0.2"/>
    <row r="15102" ht="12.75" customHeight="1" x14ac:dyDescent="0.2"/>
    <row r="15103" ht="12.75" customHeight="1" x14ac:dyDescent="0.2"/>
    <row r="15104" ht="12.75" customHeight="1" x14ac:dyDescent="0.2"/>
    <row r="15105" ht="12.75" customHeight="1" x14ac:dyDescent="0.2"/>
    <row r="15106" ht="12.75" customHeight="1" x14ac:dyDescent="0.2"/>
    <row r="15107" ht="12.75" customHeight="1" x14ac:dyDescent="0.2"/>
    <row r="15108" ht="12.75" customHeight="1" x14ac:dyDescent="0.2"/>
    <row r="15109" ht="12.75" customHeight="1" x14ac:dyDescent="0.2"/>
    <row r="15110" ht="12.75" customHeight="1" x14ac:dyDescent="0.2"/>
    <row r="15111" ht="12.75" customHeight="1" x14ac:dyDescent="0.2"/>
    <row r="15112" ht="12.75" customHeight="1" x14ac:dyDescent="0.2"/>
    <row r="15113" ht="12.75" customHeight="1" x14ac:dyDescent="0.2"/>
    <row r="15114" ht="12.75" customHeight="1" x14ac:dyDescent="0.2"/>
    <row r="15115" ht="12.75" customHeight="1" x14ac:dyDescent="0.2"/>
    <row r="15116" ht="12.75" customHeight="1" x14ac:dyDescent="0.2"/>
    <row r="15117" ht="12.75" customHeight="1" x14ac:dyDescent="0.2"/>
    <row r="15118" ht="12.75" customHeight="1" x14ac:dyDescent="0.2"/>
    <row r="15119" ht="12.75" customHeight="1" x14ac:dyDescent="0.2"/>
    <row r="15120" ht="12.75" customHeight="1" x14ac:dyDescent="0.2"/>
    <row r="15121" ht="12.75" customHeight="1" x14ac:dyDescent="0.2"/>
    <row r="15122" ht="12.75" customHeight="1" x14ac:dyDescent="0.2"/>
    <row r="15123" ht="12.75" customHeight="1" x14ac:dyDescent="0.2"/>
    <row r="15124" ht="12.75" customHeight="1" x14ac:dyDescent="0.2"/>
    <row r="15125" ht="12.75" customHeight="1" x14ac:dyDescent="0.2"/>
    <row r="15126" ht="12.75" customHeight="1" x14ac:dyDescent="0.2"/>
    <row r="15127" ht="12.75" customHeight="1" x14ac:dyDescent="0.2"/>
    <row r="15128" ht="12.75" customHeight="1" x14ac:dyDescent="0.2"/>
    <row r="15129" ht="12.75" customHeight="1" x14ac:dyDescent="0.2"/>
    <row r="15130" ht="12.75" customHeight="1" x14ac:dyDescent="0.2"/>
    <row r="15131" ht="12.75" customHeight="1" x14ac:dyDescent="0.2"/>
    <row r="15132" ht="12.75" customHeight="1" x14ac:dyDescent="0.2"/>
    <row r="15133" ht="12.75" customHeight="1" x14ac:dyDescent="0.2"/>
    <row r="15134" ht="12.75" customHeight="1" x14ac:dyDescent="0.2"/>
    <row r="15135" ht="12.75" customHeight="1" x14ac:dyDescent="0.2"/>
    <row r="15136" ht="12.75" customHeight="1" x14ac:dyDescent="0.2"/>
    <row r="15137" ht="12.75" customHeight="1" x14ac:dyDescent="0.2"/>
    <row r="15138" ht="12.75" customHeight="1" x14ac:dyDescent="0.2"/>
    <row r="15139" ht="12.75" customHeight="1" x14ac:dyDescent="0.2"/>
    <row r="15140" ht="12.75" customHeight="1" x14ac:dyDescent="0.2"/>
    <row r="15141" ht="12.75" customHeight="1" x14ac:dyDescent="0.2"/>
    <row r="15142" ht="12.75" customHeight="1" x14ac:dyDescent="0.2"/>
    <row r="15143" ht="12.75" customHeight="1" x14ac:dyDescent="0.2"/>
    <row r="15144" ht="12.75" customHeight="1" x14ac:dyDescent="0.2"/>
    <row r="15145" ht="12.75" customHeight="1" x14ac:dyDescent="0.2"/>
    <row r="15146" ht="12.75" customHeight="1" x14ac:dyDescent="0.2"/>
    <row r="15147" ht="12.75" customHeight="1" x14ac:dyDescent="0.2"/>
    <row r="15148" ht="12.75" customHeight="1" x14ac:dyDescent="0.2"/>
    <row r="15149" ht="12.75" customHeight="1" x14ac:dyDescent="0.2"/>
    <row r="15150" ht="12.75" customHeight="1" x14ac:dyDescent="0.2"/>
    <row r="15151" ht="12.75" customHeight="1" x14ac:dyDescent="0.2"/>
    <row r="15152" ht="12.75" customHeight="1" x14ac:dyDescent="0.2"/>
    <row r="15153" ht="12.75" customHeight="1" x14ac:dyDescent="0.2"/>
    <row r="15154" ht="12.75" customHeight="1" x14ac:dyDescent="0.2"/>
    <row r="15155" ht="12.75" customHeight="1" x14ac:dyDescent="0.2"/>
    <row r="15156" ht="12.75" customHeight="1" x14ac:dyDescent="0.2"/>
    <row r="15157" ht="12.75" customHeight="1" x14ac:dyDescent="0.2"/>
    <row r="15158" ht="12.75" customHeight="1" x14ac:dyDescent="0.2"/>
    <row r="15159" ht="12.75" customHeight="1" x14ac:dyDescent="0.2"/>
    <row r="15160" ht="12.75" customHeight="1" x14ac:dyDescent="0.2"/>
    <row r="15161" ht="12.75" customHeight="1" x14ac:dyDescent="0.2"/>
    <row r="15162" ht="12.75" customHeight="1" x14ac:dyDescent="0.2"/>
    <row r="15163" ht="12.75" customHeight="1" x14ac:dyDescent="0.2"/>
    <row r="15164" ht="12.75" customHeight="1" x14ac:dyDescent="0.2"/>
    <row r="15165" ht="12.75" customHeight="1" x14ac:dyDescent="0.2"/>
    <row r="15166" ht="12.75" customHeight="1" x14ac:dyDescent="0.2"/>
    <row r="15167" ht="12.75" customHeight="1" x14ac:dyDescent="0.2"/>
    <row r="15168" ht="12.75" customHeight="1" x14ac:dyDescent="0.2"/>
    <row r="15169" ht="12.75" customHeight="1" x14ac:dyDescent="0.2"/>
    <row r="15170" ht="12.75" customHeight="1" x14ac:dyDescent="0.2"/>
    <row r="15171" ht="12.75" customHeight="1" x14ac:dyDescent="0.2"/>
    <row r="15172" ht="12.75" customHeight="1" x14ac:dyDescent="0.2"/>
    <row r="15173" ht="12.75" customHeight="1" x14ac:dyDescent="0.2"/>
    <row r="15174" ht="12.75" customHeight="1" x14ac:dyDescent="0.2"/>
    <row r="15175" ht="12.75" customHeight="1" x14ac:dyDescent="0.2"/>
    <row r="15176" ht="12.75" customHeight="1" x14ac:dyDescent="0.2"/>
    <row r="15177" ht="12.75" customHeight="1" x14ac:dyDescent="0.2"/>
    <row r="15178" ht="12.75" customHeight="1" x14ac:dyDescent="0.2"/>
    <row r="15179" ht="12.75" customHeight="1" x14ac:dyDescent="0.2"/>
    <row r="15180" ht="12.75" customHeight="1" x14ac:dyDescent="0.2"/>
    <row r="15181" ht="12.75" customHeight="1" x14ac:dyDescent="0.2"/>
    <row r="15182" ht="12.75" customHeight="1" x14ac:dyDescent="0.2"/>
    <row r="15183" ht="12.75" customHeight="1" x14ac:dyDescent="0.2"/>
    <row r="15184" ht="12.75" customHeight="1" x14ac:dyDescent="0.2"/>
    <row r="15185" ht="12.75" customHeight="1" x14ac:dyDescent="0.2"/>
    <row r="15186" ht="12.75" customHeight="1" x14ac:dyDescent="0.2"/>
    <row r="15187" ht="12.75" customHeight="1" x14ac:dyDescent="0.2"/>
    <row r="15188" ht="12.75" customHeight="1" x14ac:dyDescent="0.2"/>
    <row r="15189" ht="12.75" customHeight="1" x14ac:dyDescent="0.2"/>
    <row r="15190" ht="12.75" customHeight="1" x14ac:dyDescent="0.2"/>
    <row r="15191" ht="12.75" customHeight="1" x14ac:dyDescent="0.2"/>
    <row r="15192" ht="12.75" customHeight="1" x14ac:dyDescent="0.2"/>
    <row r="15193" ht="12.75" customHeight="1" x14ac:dyDescent="0.2"/>
    <row r="15194" ht="12.75" customHeight="1" x14ac:dyDescent="0.2"/>
    <row r="15195" ht="12.75" customHeight="1" x14ac:dyDescent="0.2"/>
    <row r="15196" ht="12.75" customHeight="1" x14ac:dyDescent="0.2"/>
    <row r="15197" ht="12.75" customHeight="1" x14ac:dyDescent="0.2"/>
    <row r="15198" ht="12.75" customHeight="1" x14ac:dyDescent="0.2"/>
    <row r="15199" ht="12.75" customHeight="1" x14ac:dyDescent="0.2"/>
    <row r="15200" ht="12.75" customHeight="1" x14ac:dyDescent="0.2"/>
    <row r="15201" ht="12.75" customHeight="1" x14ac:dyDescent="0.2"/>
    <row r="15202" ht="12.75" customHeight="1" x14ac:dyDescent="0.2"/>
    <row r="15203" ht="12.75" customHeight="1" x14ac:dyDescent="0.2"/>
    <row r="15204" ht="12.75" customHeight="1" x14ac:dyDescent="0.2"/>
    <row r="15205" ht="12.75" customHeight="1" x14ac:dyDescent="0.2"/>
    <row r="15206" ht="12.75" customHeight="1" x14ac:dyDescent="0.2"/>
    <row r="15207" ht="12.75" customHeight="1" x14ac:dyDescent="0.2"/>
    <row r="15208" ht="12.75" customHeight="1" x14ac:dyDescent="0.2"/>
    <row r="15209" ht="12.75" customHeight="1" x14ac:dyDescent="0.2"/>
    <row r="15210" ht="12.75" customHeight="1" x14ac:dyDescent="0.2"/>
    <row r="15211" ht="12.75" customHeight="1" x14ac:dyDescent="0.2"/>
    <row r="15212" ht="12.75" customHeight="1" x14ac:dyDescent="0.2"/>
    <row r="15213" ht="12.75" customHeight="1" x14ac:dyDescent="0.2"/>
    <row r="15214" ht="12.75" customHeight="1" x14ac:dyDescent="0.2"/>
    <row r="15215" ht="12.75" customHeight="1" x14ac:dyDescent="0.2"/>
    <row r="15216" ht="12.75" customHeight="1" x14ac:dyDescent="0.2"/>
    <row r="15217" ht="12.75" customHeight="1" x14ac:dyDescent="0.2"/>
    <row r="15218" ht="12.75" customHeight="1" x14ac:dyDescent="0.2"/>
    <row r="15219" ht="12.75" customHeight="1" x14ac:dyDescent="0.2"/>
    <row r="15220" ht="12.75" customHeight="1" x14ac:dyDescent="0.2"/>
    <row r="15221" ht="12.75" customHeight="1" x14ac:dyDescent="0.2"/>
    <row r="15222" ht="12.75" customHeight="1" x14ac:dyDescent="0.2"/>
    <row r="15223" ht="12.75" customHeight="1" x14ac:dyDescent="0.2"/>
    <row r="15224" ht="12.75" customHeight="1" x14ac:dyDescent="0.2"/>
    <row r="15225" ht="12.75" customHeight="1" x14ac:dyDescent="0.2"/>
    <row r="15226" ht="12.75" customHeight="1" x14ac:dyDescent="0.2"/>
    <row r="15227" ht="12.75" customHeight="1" x14ac:dyDescent="0.2"/>
    <row r="15228" ht="12.75" customHeight="1" x14ac:dyDescent="0.2"/>
    <row r="15229" ht="12.75" customHeight="1" x14ac:dyDescent="0.2"/>
    <row r="15230" ht="12.75" customHeight="1" x14ac:dyDescent="0.2"/>
    <row r="15231" ht="12.75" customHeight="1" x14ac:dyDescent="0.2"/>
    <row r="15232" ht="12.75" customHeight="1" x14ac:dyDescent="0.2"/>
    <row r="15233" ht="12.75" customHeight="1" x14ac:dyDescent="0.2"/>
    <row r="15234" ht="12.75" customHeight="1" x14ac:dyDescent="0.2"/>
    <row r="15235" ht="12.75" customHeight="1" x14ac:dyDescent="0.2"/>
    <row r="15236" ht="12.75" customHeight="1" x14ac:dyDescent="0.2"/>
    <row r="15237" ht="12.75" customHeight="1" x14ac:dyDescent="0.2"/>
    <row r="15238" ht="12.75" customHeight="1" x14ac:dyDescent="0.2"/>
    <row r="15239" ht="12.75" customHeight="1" x14ac:dyDescent="0.2"/>
    <row r="15240" ht="12.75" customHeight="1" x14ac:dyDescent="0.2"/>
    <row r="15241" ht="12.75" customHeight="1" x14ac:dyDescent="0.2"/>
    <row r="15242" ht="12.75" customHeight="1" x14ac:dyDescent="0.2"/>
    <row r="15243" ht="12.75" customHeight="1" x14ac:dyDescent="0.2"/>
    <row r="15244" ht="12.75" customHeight="1" x14ac:dyDescent="0.2"/>
    <row r="15245" ht="12.75" customHeight="1" x14ac:dyDescent="0.2"/>
    <row r="15246" ht="12.75" customHeight="1" x14ac:dyDescent="0.2"/>
    <row r="15247" ht="12.75" customHeight="1" x14ac:dyDescent="0.2"/>
    <row r="15248" ht="12.75" customHeight="1" x14ac:dyDescent="0.2"/>
    <row r="15249" ht="12.75" customHeight="1" x14ac:dyDescent="0.2"/>
    <row r="15250" ht="12.75" customHeight="1" x14ac:dyDescent="0.2"/>
    <row r="15251" ht="12.75" customHeight="1" x14ac:dyDescent="0.2"/>
    <row r="15252" ht="12.75" customHeight="1" x14ac:dyDescent="0.2"/>
    <row r="15253" ht="12.75" customHeight="1" x14ac:dyDescent="0.2"/>
    <row r="15254" ht="12.75" customHeight="1" x14ac:dyDescent="0.2"/>
    <row r="15255" ht="12.75" customHeight="1" x14ac:dyDescent="0.2"/>
    <row r="15256" ht="12.75" customHeight="1" x14ac:dyDescent="0.2"/>
    <row r="15257" ht="12.75" customHeight="1" x14ac:dyDescent="0.2"/>
    <row r="15258" ht="12.75" customHeight="1" x14ac:dyDescent="0.2"/>
    <row r="15259" ht="12.75" customHeight="1" x14ac:dyDescent="0.2"/>
    <row r="15260" ht="12.75" customHeight="1" x14ac:dyDescent="0.2"/>
    <row r="15261" ht="12.75" customHeight="1" x14ac:dyDescent="0.2"/>
    <row r="15262" ht="12.75" customHeight="1" x14ac:dyDescent="0.2"/>
    <row r="15263" ht="12.75" customHeight="1" x14ac:dyDescent="0.2"/>
    <row r="15264" ht="12.75" customHeight="1" x14ac:dyDescent="0.2"/>
    <row r="15265" ht="12.75" customHeight="1" x14ac:dyDescent="0.2"/>
    <row r="15266" ht="12.75" customHeight="1" x14ac:dyDescent="0.2"/>
    <row r="15267" ht="12.75" customHeight="1" x14ac:dyDescent="0.2"/>
    <row r="15268" ht="12.75" customHeight="1" x14ac:dyDescent="0.2"/>
    <row r="15269" ht="12.75" customHeight="1" x14ac:dyDescent="0.2"/>
    <row r="15270" ht="12.75" customHeight="1" x14ac:dyDescent="0.2"/>
    <row r="15271" ht="12.75" customHeight="1" x14ac:dyDescent="0.2"/>
    <row r="15272" ht="12.75" customHeight="1" x14ac:dyDescent="0.2"/>
    <row r="15273" ht="12.75" customHeight="1" x14ac:dyDescent="0.2"/>
    <row r="15274" ht="12.75" customHeight="1" x14ac:dyDescent="0.2"/>
    <row r="15275" ht="12.75" customHeight="1" x14ac:dyDescent="0.2"/>
    <row r="15276" ht="12.75" customHeight="1" x14ac:dyDescent="0.2"/>
    <row r="15277" ht="12.75" customHeight="1" x14ac:dyDescent="0.2"/>
    <row r="15278" ht="12.75" customHeight="1" x14ac:dyDescent="0.2"/>
    <row r="15279" ht="12.75" customHeight="1" x14ac:dyDescent="0.2"/>
    <row r="15280" ht="12.75" customHeight="1" x14ac:dyDescent="0.2"/>
    <row r="15281" ht="12.75" customHeight="1" x14ac:dyDescent="0.2"/>
    <row r="15282" ht="12.75" customHeight="1" x14ac:dyDescent="0.2"/>
    <row r="15283" ht="12.75" customHeight="1" x14ac:dyDescent="0.2"/>
    <row r="15284" ht="12.75" customHeight="1" x14ac:dyDescent="0.2"/>
    <row r="15285" ht="12.75" customHeight="1" x14ac:dyDescent="0.2"/>
    <row r="15286" ht="12.75" customHeight="1" x14ac:dyDescent="0.2"/>
    <row r="15287" ht="12.75" customHeight="1" x14ac:dyDescent="0.2"/>
    <row r="15288" ht="12.75" customHeight="1" x14ac:dyDescent="0.2"/>
    <row r="15289" ht="12.75" customHeight="1" x14ac:dyDescent="0.2"/>
    <row r="15290" ht="12.75" customHeight="1" x14ac:dyDescent="0.2"/>
    <row r="15291" ht="12.75" customHeight="1" x14ac:dyDescent="0.2"/>
    <row r="15292" ht="12.75" customHeight="1" x14ac:dyDescent="0.2"/>
    <row r="15293" ht="12.75" customHeight="1" x14ac:dyDescent="0.2"/>
    <row r="15294" ht="12.75" customHeight="1" x14ac:dyDescent="0.2"/>
    <row r="15295" ht="12.75" customHeight="1" x14ac:dyDescent="0.2"/>
    <row r="15296" ht="12.75" customHeight="1" x14ac:dyDescent="0.2"/>
    <row r="15297" ht="12.75" customHeight="1" x14ac:dyDescent="0.2"/>
    <row r="15298" ht="12.75" customHeight="1" x14ac:dyDescent="0.2"/>
    <row r="15299" ht="12.75" customHeight="1" x14ac:dyDescent="0.2"/>
    <row r="15300" ht="12.75" customHeight="1" x14ac:dyDescent="0.2"/>
    <row r="15301" ht="12.75" customHeight="1" x14ac:dyDescent="0.2"/>
    <row r="15302" ht="12.75" customHeight="1" x14ac:dyDescent="0.2"/>
    <row r="15303" ht="12.75" customHeight="1" x14ac:dyDescent="0.2"/>
    <row r="15304" ht="12.75" customHeight="1" x14ac:dyDescent="0.2"/>
    <row r="15305" ht="12.75" customHeight="1" x14ac:dyDescent="0.2"/>
    <row r="15306" ht="12.75" customHeight="1" x14ac:dyDescent="0.2"/>
    <row r="15307" ht="12.75" customHeight="1" x14ac:dyDescent="0.2"/>
    <row r="15308" ht="12.75" customHeight="1" x14ac:dyDescent="0.2"/>
    <row r="15309" ht="12.75" customHeight="1" x14ac:dyDescent="0.2"/>
    <row r="15310" ht="12.75" customHeight="1" x14ac:dyDescent="0.2"/>
    <row r="15311" ht="12.75" customHeight="1" x14ac:dyDescent="0.2"/>
    <row r="15312" ht="12.75" customHeight="1" x14ac:dyDescent="0.2"/>
    <row r="15313" ht="12.75" customHeight="1" x14ac:dyDescent="0.2"/>
    <row r="15314" ht="12.75" customHeight="1" x14ac:dyDescent="0.2"/>
    <row r="15315" ht="12.75" customHeight="1" x14ac:dyDescent="0.2"/>
    <row r="15316" ht="12.75" customHeight="1" x14ac:dyDescent="0.2"/>
    <row r="15317" ht="12.75" customHeight="1" x14ac:dyDescent="0.2"/>
    <row r="15318" ht="12.75" customHeight="1" x14ac:dyDescent="0.2"/>
    <row r="15319" ht="12.75" customHeight="1" x14ac:dyDescent="0.2"/>
    <row r="15320" ht="12.75" customHeight="1" x14ac:dyDescent="0.2"/>
    <row r="15321" ht="12.75" customHeight="1" x14ac:dyDescent="0.2"/>
    <row r="15322" ht="12.75" customHeight="1" x14ac:dyDescent="0.2"/>
    <row r="15323" ht="12.75" customHeight="1" x14ac:dyDescent="0.2"/>
    <row r="15324" ht="12.75" customHeight="1" x14ac:dyDescent="0.2"/>
    <row r="15325" ht="12.75" customHeight="1" x14ac:dyDescent="0.2"/>
    <row r="15326" ht="12.75" customHeight="1" x14ac:dyDescent="0.2"/>
    <row r="15327" ht="12.75" customHeight="1" x14ac:dyDescent="0.2"/>
    <row r="15328" ht="12.75" customHeight="1" x14ac:dyDescent="0.2"/>
    <row r="15329" ht="12.75" customHeight="1" x14ac:dyDescent="0.2"/>
    <row r="15330" ht="12.75" customHeight="1" x14ac:dyDescent="0.2"/>
    <row r="15331" ht="12.75" customHeight="1" x14ac:dyDescent="0.2"/>
    <row r="15332" ht="12.75" customHeight="1" x14ac:dyDescent="0.2"/>
    <row r="15333" ht="12.75" customHeight="1" x14ac:dyDescent="0.2"/>
    <row r="15334" ht="12.75" customHeight="1" x14ac:dyDescent="0.2"/>
    <row r="15335" ht="12.75" customHeight="1" x14ac:dyDescent="0.2"/>
    <row r="15336" ht="12.75" customHeight="1" x14ac:dyDescent="0.2"/>
    <row r="15337" ht="12.75" customHeight="1" x14ac:dyDescent="0.2"/>
    <row r="15338" ht="12.75" customHeight="1" x14ac:dyDescent="0.2"/>
    <row r="15339" ht="12.75" customHeight="1" x14ac:dyDescent="0.2"/>
    <row r="15340" ht="12.75" customHeight="1" x14ac:dyDescent="0.2"/>
    <row r="15341" ht="12.75" customHeight="1" x14ac:dyDescent="0.2"/>
    <row r="15342" ht="12.75" customHeight="1" x14ac:dyDescent="0.2"/>
    <row r="15343" ht="12.75" customHeight="1" x14ac:dyDescent="0.2"/>
    <row r="15344" ht="12.75" customHeight="1" x14ac:dyDescent="0.2"/>
    <row r="15345" ht="12.75" customHeight="1" x14ac:dyDescent="0.2"/>
    <row r="15346" ht="12.75" customHeight="1" x14ac:dyDescent="0.2"/>
    <row r="15347" ht="12.75" customHeight="1" x14ac:dyDescent="0.2"/>
    <row r="15348" ht="12.75" customHeight="1" x14ac:dyDescent="0.2"/>
    <row r="15349" ht="12.75" customHeight="1" x14ac:dyDescent="0.2"/>
    <row r="15350" ht="12.75" customHeight="1" x14ac:dyDescent="0.2"/>
    <row r="15351" ht="12.75" customHeight="1" x14ac:dyDescent="0.2"/>
    <row r="15352" ht="12.75" customHeight="1" x14ac:dyDescent="0.2"/>
    <row r="15353" ht="12.75" customHeight="1" x14ac:dyDescent="0.2"/>
    <row r="15354" ht="12.75" customHeight="1" x14ac:dyDescent="0.2"/>
    <row r="15355" ht="12.75" customHeight="1" x14ac:dyDescent="0.2"/>
    <row r="15356" ht="12.75" customHeight="1" x14ac:dyDescent="0.2"/>
    <row r="15357" ht="12.75" customHeight="1" x14ac:dyDescent="0.2"/>
    <row r="15358" ht="12.75" customHeight="1" x14ac:dyDescent="0.2"/>
    <row r="15359" ht="12.75" customHeight="1" x14ac:dyDescent="0.2"/>
    <row r="15360" ht="12.75" customHeight="1" x14ac:dyDescent="0.2"/>
    <row r="15361" ht="12.75" customHeight="1" x14ac:dyDescent="0.2"/>
    <row r="15362" ht="12.75" customHeight="1" x14ac:dyDescent="0.2"/>
    <row r="15363" ht="12.75" customHeight="1" x14ac:dyDescent="0.2"/>
    <row r="15364" ht="12.75" customHeight="1" x14ac:dyDescent="0.2"/>
    <row r="15365" ht="12.75" customHeight="1" x14ac:dyDescent="0.2"/>
    <row r="15366" ht="12.75" customHeight="1" x14ac:dyDescent="0.2"/>
    <row r="15367" ht="12.75" customHeight="1" x14ac:dyDescent="0.2"/>
    <row r="15368" ht="12.75" customHeight="1" x14ac:dyDescent="0.2"/>
    <row r="15369" ht="12.75" customHeight="1" x14ac:dyDescent="0.2"/>
    <row r="15370" ht="12.75" customHeight="1" x14ac:dyDescent="0.2"/>
    <row r="15371" ht="12.75" customHeight="1" x14ac:dyDescent="0.2"/>
    <row r="15372" ht="12.75" customHeight="1" x14ac:dyDescent="0.2"/>
    <row r="15373" ht="12.75" customHeight="1" x14ac:dyDescent="0.2"/>
    <row r="15374" ht="12.75" customHeight="1" x14ac:dyDescent="0.2"/>
    <row r="15375" ht="12.75" customHeight="1" x14ac:dyDescent="0.2"/>
    <row r="15376" ht="12.75" customHeight="1" x14ac:dyDescent="0.2"/>
    <row r="15377" ht="12.75" customHeight="1" x14ac:dyDescent="0.2"/>
    <row r="15378" ht="12.75" customHeight="1" x14ac:dyDescent="0.2"/>
    <row r="15379" ht="12.75" customHeight="1" x14ac:dyDescent="0.2"/>
    <row r="15380" ht="12.75" customHeight="1" x14ac:dyDescent="0.2"/>
    <row r="15381" ht="12.75" customHeight="1" x14ac:dyDescent="0.2"/>
    <row r="15382" ht="12.75" customHeight="1" x14ac:dyDescent="0.2"/>
    <row r="15383" ht="12.75" customHeight="1" x14ac:dyDescent="0.2"/>
    <row r="15384" ht="12.75" customHeight="1" x14ac:dyDescent="0.2"/>
    <row r="15385" ht="12.75" customHeight="1" x14ac:dyDescent="0.2"/>
    <row r="15386" ht="12.75" customHeight="1" x14ac:dyDescent="0.2"/>
    <row r="15387" ht="12.75" customHeight="1" x14ac:dyDescent="0.2"/>
    <row r="15388" ht="12.75" customHeight="1" x14ac:dyDescent="0.2"/>
    <row r="15389" ht="12.75" customHeight="1" x14ac:dyDescent="0.2"/>
    <row r="15390" ht="12.75" customHeight="1" x14ac:dyDescent="0.2"/>
    <row r="15391" ht="12.75" customHeight="1" x14ac:dyDescent="0.2"/>
    <row r="15392" ht="12.75" customHeight="1" x14ac:dyDescent="0.2"/>
    <row r="15393" ht="12.75" customHeight="1" x14ac:dyDescent="0.2"/>
    <row r="15394" ht="12.75" customHeight="1" x14ac:dyDescent="0.2"/>
    <row r="15395" ht="12.75" customHeight="1" x14ac:dyDescent="0.2"/>
    <row r="15396" ht="12.75" customHeight="1" x14ac:dyDescent="0.2"/>
    <row r="15397" ht="12.75" customHeight="1" x14ac:dyDescent="0.2"/>
    <row r="15398" ht="12.75" customHeight="1" x14ac:dyDescent="0.2"/>
    <row r="15399" ht="12.75" customHeight="1" x14ac:dyDescent="0.2"/>
    <row r="15400" ht="12.75" customHeight="1" x14ac:dyDescent="0.2"/>
    <row r="15401" ht="12.75" customHeight="1" x14ac:dyDescent="0.2"/>
    <row r="15402" ht="12.75" customHeight="1" x14ac:dyDescent="0.2"/>
    <row r="15403" ht="12.75" customHeight="1" x14ac:dyDescent="0.2"/>
    <row r="15404" ht="12.75" customHeight="1" x14ac:dyDescent="0.2"/>
    <row r="15405" ht="12.75" customHeight="1" x14ac:dyDescent="0.2"/>
    <row r="15406" ht="12.75" customHeight="1" x14ac:dyDescent="0.2"/>
    <row r="15407" ht="12.75" customHeight="1" x14ac:dyDescent="0.2"/>
    <row r="15408" ht="12.75" customHeight="1" x14ac:dyDescent="0.2"/>
    <row r="15409" ht="12.75" customHeight="1" x14ac:dyDescent="0.2"/>
    <row r="15410" ht="12.75" customHeight="1" x14ac:dyDescent="0.2"/>
    <row r="15411" ht="12.75" customHeight="1" x14ac:dyDescent="0.2"/>
    <row r="15412" ht="12.75" customHeight="1" x14ac:dyDescent="0.2"/>
    <row r="15413" ht="12.75" customHeight="1" x14ac:dyDescent="0.2"/>
    <row r="15414" ht="12.75" customHeight="1" x14ac:dyDescent="0.2"/>
    <row r="15415" ht="12.75" customHeight="1" x14ac:dyDescent="0.2"/>
    <row r="15416" ht="12.75" customHeight="1" x14ac:dyDescent="0.2"/>
    <row r="15417" ht="12.75" customHeight="1" x14ac:dyDescent="0.2"/>
    <row r="15418" ht="12.75" customHeight="1" x14ac:dyDescent="0.2"/>
    <row r="15419" ht="12.75" customHeight="1" x14ac:dyDescent="0.2"/>
    <row r="15420" ht="12.75" customHeight="1" x14ac:dyDescent="0.2"/>
    <row r="15421" ht="12.75" customHeight="1" x14ac:dyDescent="0.2"/>
    <row r="15422" ht="12.75" customHeight="1" x14ac:dyDescent="0.2"/>
    <row r="15423" ht="12.75" customHeight="1" x14ac:dyDescent="0.2"/>
    <row r="15424" ht="12.75" customHeight="1" x14ac:dyDescent="0.2"/>
    <row r="15425" ht="12.75" customHeight="1" x14ac:dyDescent="0.2"/>
    <row r="15426" ht="12.75" customHeight="1" x14ac:dyDescent="0.2"/>
    <row r="15427" ht="12.75" customHeight="1" x14ac:dyDescent="0.2"/>
    <row r="15428" ht="12.75" customHeight="1" x14ac:dyDescent="0.2"/>
    <row r="15429" ht="12.75" customHeight="1" x14ac:dyDescent="0.2"/>
    <row r="15430" ht="12.75" customHeight="1" x14ac:dyDescent="0.2"/>
    <row r="15431" ht="12.75" customHeight="1" x14ac:dyDescent="0.2"/>
    <row r="15432" ht="12.75" customHeight="1" x14ac:dyDescent="0.2"/>
    <row r="15433" ht="12.75" customHeight="1" x14ac:dyDescent="0.2"/>
    <row r="15434" ht="12.75" customHeight="1" x14ac:dyDescent="0.2"/>
    <row r="15435" ht="12.75" customHeight="1" x14ac:dyDescent="0.2"/>
    <row r="15436" ht="12.75" customHeight="1" x14ac:dyDescent="0.2"/>
    <row r="15437" ht="12.75" customHeight="1" x14ac:dyDescent="0.2"/>
    <row r="15438" ht="12.75" customHeight="1" x14ac:dyDescent="0.2"/>
    <row r="15439" ht="12.75" customHeight="1" x14ac:dyDescent="0.2"/>
    <row r="15440" ht="12.75" customHeight="1" x14ac:dyDescent="0.2"/>
    <row r="15441" ht="12.75" customHeight="1" x14ac:dyDescent="0.2"/>
    <row r="15442" ht="12.75" customHeight="1" x14ac:dyDescent="0.2"/>
    <row r="15443" ht="12.75" customHeight="1" x14ac:dyDescent="0.2"/>
    <row r="15444" ht="12.75" customHeight="1" x14ac:dyDescent="0.2"/>
    <row r="15445" ht="12.75" customHeight="1" x14ac:dyDescent="0.2"/>
    <row r="15446" ht="12.75" customHeight="1" x14ac:dyDescent="0.2"/>
    <row r="15447" ht="12.75" customHeight="1" x14ac:dyDescent="0.2"/>
    <row r="15448" ht="12.75" customHeight="1" x14ac:dyDescent="0.2"/>
    <row r="15449" ht="12.75" customHeight="1" x14ac:dyDescent="0.2"/>
    <row r="15450" ht="12.75" customHeight="1" x14ac:dyDescent="0.2"/>
    <row r="15451" ht="12.75" customHeight="1" x14ac:dyDescent="0.2"/>
    <row r="15452" ht="12.75" customHeight="1" x14ac:dyDescent="0.2"/>
    <row r="15453" ht="12.75" customHeight="1" x14ac:dyDescent="0.2"/>
    <row r="15454" ht="12.75" customHeight="1" x14ac:dyDescent="0.2"/>
    <row r="15455" ht="12.75" customHeight="1" x14ac:dyDescent="0.2"/>
    <row r="15456" ht="12.75" customHeight="1" x14ac:dyDescent="0.2"/>
    <row r="15457" ht="12.75" customHeight="1" x14ac:dyDescent="0.2"/>
    <row r="15458" ht="12.75" customHeight="1" x14ac:dyDescent="0.2"/>
    <row r="15459" ht="12.75" customHeight="1" x14ac:dyDescent="0.2"/>
    <row r="15460" ht="12.75" customHeight="1" x14ac:dyDescent="0.2"/>
    <row r="15461" ht="12.75" customHeight="1" x14ac:dyDescent="0.2"/>
    <row r="15462" ht="12.75" customHeight="1" x14ac:dyDescent="0.2"/>
    <row r="15463" ht="12.75" customHeight="1" x14ac:dyDescent="0.2"/>
    <row r="15464" ht="12.75" customHeight="1" x14ac:dyDescent="0.2"/>
    <row r="15465" ht="12.75" customHeight="1" x14ac:dyDescent="0.2"/>
    <row r="15466" ht="12.75" customHeight="1" x14ac:dyDescent="0.2"/>
    <row r="15467" ht="12.75" customHeight="1" x14ac:dyDescent="0.2"/>
    <row r="15468" ht="12.75" customHeight="1" x14ac:dyDescent="0.2"/>
    <row r="15469" ht="12.75" customHeight="1" x14ac:dyDescent="0.2"/>
    <row r="15470" ht="12.75" customHeight="1" x14ac:dyDescent="0.2"/>
    <row r="15471" ht="12.75" customHeight="1" x14ac:dyDescent="0.2"/>
    <row r="15472" ht="12.75" customHeight="1" x14ac:dyDescent="0.2"/>
    <row r="15473" ht="12.75" customHeight="1" x14ac:dyDescent="0.2"/>
    <row r="15474" ht="12.75" customHeight="1" x14ac:dyDescent="0.2"/>
    <row r="15475" ht="12.75" customHeight="1" x14ac:dyDescent="0.2"/>
    <row r="15476" ht="12.75" customHeight="1" x14ac:dyDescent="0.2"/>
    <row r="15477" ht="12.75" customHeight="1" x14ac:dyDescent="0.2"/>
    <row r="15478" ht="12.75" customHeight="1" x14ac:dyDescent="0.2"/>
    <row r="15479" ht="12.75" customHeight="1" x14ac:dyDescent="0.2"/>
    <row r="15480" ht="12.75" customHeight="1" x14ac:dyDescent="0.2"/>
    <row r="15481" ht="12.75" customHeight="1" x14ac:dyDescent="0.2"/>
    <row r="15482" ht="12.75" customHeight="1" x14ac:dyDescent="0.2"/>
    <row r="15483" ht="12.75" customHeight="1" x14ac:dyDescent="0.2"/>
    <row r="15484" ht="12.75" customHeight="1" x14ac:dyDescent="0.2"/>
    <row r="15485" ht="12.75" customHeight="1" x14ac:dyDescent="0.2"/>
    <row r="15486" ht="12.75" customHeight="1" x14ac:dyDescent="0.2"/>
    <row r="15487" ht="12.75" customHeight="1" x14ac:dyDescent="0.2"/>
    <row r="15488" ht="12.75" customHeight="1" x14ac:dyDescent="0.2"/>
    <row r="15489" ht="12.75" customHeight="1" x14ac:dyDescent="0.2"/>
    <row r="15490" ht="12.75" customHeight="1" x14ac:dyDescent="0.2"/>
    <row r="15491" ht="12.75" customHeight="1" x14ac:dyDescent="0.2"/>
    <row r="15492" ht="12.75" customHeight="1" x14ac:dyDescent="0.2"/>
    <row r="15493" ht="12.75" customHeight="1" x14ac:dyDescent="0.2"/>
    <row r="15494" ht="12.75" customHeight="1" x14ac:dyDescent="0.2"/>
    <row r="15495" ht="12.75" customHeight="1" x14ac:dyDescent="0.2"/>
    <row r="15496" ht="12.75" customHeight="1" x14ac:dyDescent="0.2"/>
    <row r="15497" ht="12.75" customHeight="1" x14ac:dyDescent="0.2"/>
    <row r="15498" ht="12.75" customHeight="1" x14ac:dyDescent="0.2"/>
    <row r="15499" ht="12.75" customHeight="1" x14ac:dyDescent="0.2"/>
    <row r="15500" ht="12.75" customHeight="1" x14ac:dyDescent="0.2"/>
    <row r="15501" ht="12.75" customHeight="1" x14ac:dyDescent="0.2"/>
    <row r="15502" ht="12.75" customHeight="1" x14ac:dyDescent="0.2"/>
    <row r="15503" ht="12.75" customHeight="1" x14ac:dyDescent="0.2"/>
    <row r="15504" ht="12.75" customHeight="1" x14ac:dyDescent="0.2"/>
    <row r="15505" ht="12.75" customHeight="1" x14ac:dyDescent="0.2"/>
    <row r="15506" ht="12.75" customHeight="1" x14ac:dyDescent="0.2"/>
    <row r="15507" ht="12.75" customHeight="1" x14ac:dyDescent="0.2"/>
    <row r="15508" ht="12.75" customHeight="1" x14ac:dyDescent="0.2"/>
    <row r="15509" ht="12.75" customHeight="1" x14ac:dyDescent="0.2"/>
    <row r="15510" ht="12.75" customHeight="1" x14ac:dyDescent="0.2"/>
    <row r="15511" ht="12.75" customHeight="1" x14ac:dyDescent="0.2"/>
    <row r="15512" ht="12.75" customHeight="1" x14ac:dyDescent="0.2"/>
    <row r="15513" ht="12.75" customHeight="1" x14ac:dyDescent="0.2"/>
    <row r="15514" ht="12.75" customHeight="1" x14ac:dyDescent="0.2"/>
    <row r="15515" ht="12.75" customHeight="1" x14ac:dyDescent="0.2"/>
    <row r="15516" ht="12.75" customHeight="1" x14ac:dyDescent="0.2"/>
    <row r="15517" ht="12.75" customHeight="1" x14ac:dyDescent="0.2"/>
    <row r="15518" ht="12.75" customHeight="1" x14ac:dyDescent="0.2"/>
    <row r="15519" ht="12.75" customHeight="1" x14ac:dyDescent="0.2"/>
    <row r="15520" ht="12.75" customHeight="1" x14ac:dyDescent="0.2"/>
    <row r="15521" ht="12.75" customHeight="1" x14ac:dyDescent="0.2"/>
    <row r="15522" ht="12.75" customHeight="1" x14ac:dyDescent="0.2"/>
    <row r="15523" ht="12.75" customHeight="1" x14ac:dyDescent="0.2"/>
    <row r="15524" ht="12.75" customHeight="1" x14ac:dyDescent="0.2"/>
    <row r="15525" ht="12.75" customHeight="1" x14ac:dyDescent="0.2"/>
    <row r="15526" ht="12.75" customHeight="1" x14ac:dyDescent="0.2"/>
    <row r="15527" ht="12.75" customHeight="1" x14ac:dyDescent="0.2"/>
    <row r="15528" ht="12.75" customHeight="1" x14ac:dyDescent="0.2"/>
    <row r="15529" ht="12.75" customHeight="1" x14ac:dyDescent="0.2"/>
    <row r="15530" ht="12.75" customHeight="1" x14ac:dyDescent="0.2"/>
    <row r="15531" ht="12.75" customHeight="1" x14ac:dyDescent="0.2"/>
    <row r="15532" ht="12.75" customHeight="1" x14ac:dyDescent="0.2"/>
    <row r="15533" ht="12.75" customHeight="1" x14ac:dyDescent="0.2"/>
    <row r="15534" ht="12.75" customHeight="1" x14ac:dyDescent="0.2"/>
    <row r="15535" ht="12.75" customHeight="1" x14ac:dyDescent="0.2"/>
    <row r="15536" ht="12.75" customHeight="1" x14ac:dyDescent="0.2"/>
    <row r="15537" ht="12.75" customHeight="1" x14ac:dyDescent="0.2"/>
    <row r="15538" ht="12.75" customHeight="1" x14ac:dyDescent="0.2"/>
    <row r="15539" ht="12.75" customHeight="1" x14ac:dyDescent="0.2"/>
    <row r="15540" ht="12.75" customHeight="1" x14ac:dyDescent="0.2"/>
    <row r="15541" ht="12.75" customHeight="1" x14ac:dyDescent="0.2"/>
    <row r="15542" ht="12.75" customHeight="1" x14ac:dyDescent="0.2"/>
    <row r="15543" ht="12.75" customHeight="1" x14ac:dyDescent="0.2"/>
    <row r="15544" ht="12.75" customHeight="1" x14ac:dyDescent="0.2"/>
    <row r="15545" ht="12.75" customHeight="1" x14ac:dyDescent="0.2"/>
    <row r="15546" ht="12.75" customHeight="1" x14ac:dyDescent="0.2"/>
    <row r="15547" ht="12.75" customHeight="1" x14ac:dyDescent="0.2"/>
    <row r="15548" ht="12.75" customHeight="1" x14ac:dyDescent="0.2"/>
    <row r="15549" ht="12.75" customHeight="1" x14ac:dyDescent="0.2"/>
    <row r="15550" ht="12.75" customHeight="1" x14ac:dyDescent="0.2"/>
    <row r="15551" ht="12.75" customHeight="1" x14ac:dyDescent="0.2"/>
    <row r="15552" ht="12.75" customHeight="1" x14ac:dyDescent="0.2"/>
    <row r="15553" ht="12.75" customHeight="1" x14ac:dyDescent="0.2"/>
    <row r="15554" ht="12.75" customHeight="1" x14ac:dyDescent="0.2"/>
    <row r="15555" ht="12.75" customHeight="1" x14ac:dyDescent="0.2"/>
    <row r="15556" ht="12.75" customHeight="1" x14ac:dyDescent="0.2"/>
    <row r="15557" ht="12.75" customHeight="1" x14ac:dyDescent="0.2"/>
    <row r="15558" ht="12.75" customHeight="1" x14ac:dyDescent="0.2"/>
    <row r="15559" ht="12.75" customHeight="1" x14ac:dyDescent="0.2"/>
    <row r="15560" ht="12.75" customHeight="1" x14ac:dyDescent="0.2"/>
    <row r="15561" ht="12.75" customHeight="1" x14ac:dyDescent="0.2"/>
    <row r="15562" ht="12.75" customHeight="1" x14ac:dyDescent="0.2"/>
    <row r="15563" ht="12.75" customHeight="1" x14ac:dyDescent="0.2"/>
    <row r="15564" ht="12.75" customHeight="1" x14ac:dyDescent="0.2"/>
    <row r="15565" ht="12.75" customHeight="1" x14ac:dyDescent="0.2"/>
    <row r="15566" ht="12.75" customHeight="1" x14ac:dyDescent="0.2"/>
    <row r="15567" ht="12.75" customHeight="1" x14ac:dyDescent="0.2"/>
    <row r="15568" ht="12.75" customHeight="1" x14ac:dyDescent="0.2"/>
    <row r="15569" ht="12.75" customHeight="1" x14ac:dyDescent="0.2"/>
    <row r="15570" ht="12.75" customHeight="1" x14ac:dyDescent="0.2"/>
    <row r="15571" ht="12.75" customHeight="1" x14ac:dyDescent="0.2"/>
    <row r="15572" ht="12.75" customHeight="1" x14ac:dyDescent="0.2"/>
    <row r="15573" ht="12.75" customHeight="1" x14ac:dyDescent="0.2"/>
    <row r="15574" ht="12.75" customHeight="1" x14ac:dyDescent="0.2"/>
    <row r="15575" ht="12.75" customHeight="1" x14ac:dyDescent="0.2"/>
    <row r="15576" ht="12.75" customHeight="1" x14ac:dyDescent="0.2"/>
    <row r="15577" ht="12.75" customHeight="1" x14ac:dyDescent="0.2"/>
    <row r="15578" ht="12.75" customHeight="1" x14ac:dyDescent="0.2"/>
    <row r="15579" ht="12.75" customHeight="1" x14ac:dyDescent="0.2"/>
    <row r="15580" ht="12.75" customHeight="1" x14ac:dyDescent="0.2"/>
    <row r="15581" ht="12.75" customHeight="1" x14ac:dyDescent="0.2"/>
    <row r="15582" ht="12.75" customHeight="1" x14ac:dyDescent="0.2"/>
    <row r="15583" ht="12.75" customHeight="1" x14ac:dyDescent="0.2"/>
    <row r="15584" ht="12.75" customHeight="1" x14ac:dyDescent="0.2"/>
    <row r="15585" ht="12.75" customHeight="1" x14ac:dyDescent="0.2"/>
    <row r="15586" ht="12.75" customHeight="1" x14ac:dyDescent="0.2"/>
    <row r="15587" ht="12.75" customHeight="1" x14ac:dyDescent="0.2"/>
    <row r="15588" ht="12.75" customHeight="1" x14ac:dyDescent="0.2"/>
    <row r="15589" ht="12.75" customHeight="1" x14ac:dyDescent="0.2"/>
    <row r="15590" ht="12.75" customHeight="1" x14ac:dyDescent="0.2"/>
    <row r="15591" ht="12.75" customHeight="1" x14ac:dyDescent="0.2"/>
    <row r="15592" ht="12.75" customHeight="1" x14ac:dyDescent="0.2"/>
    <row r="15593" ht="12.75" customHeight="1" x14ac:dyDescent="0.2"/>
    <row r="15594" ht="12.75" customHeight="1" x14ac:dyDescent="0.2"/>
    <row r="15595" ht="12.75" customHeight="1" x14ac:dyDescent="0.2"/>
    <row r="15596" ht="12.75" customHeight="1" x14ac:dyDescent="0.2"/>
    <row r="15597" ht="12.75" customHeight="1" x14ac:dyDescent="0.2"/>
    <row r="15598" ht="12.75" customHeight="1" x14ac:dyDescent="0.2"/>
    <row r="15599" ht="12.75" customHeight="1" x14ac:dyDescent="0.2"/>
    <row r="15600" ht="12.75" customHeight="1" x14ac:dyDescent="0.2"/>
    <row r="15601" ht="12.75" customHeight="1" x14ac:dyDescent="0.2"/>
    <row r="15602" ht="12.75" customHeight="1" x14ac:dyDescent="0.2"/>
    <row r="15603" ht="12.75" customHeight="1" x14ac:dyDescent="0.2"/>
    <row r="15604" ht="12.75" customHeight="1" x14ac:dyDescent="0.2"/>
    <row r="15605" ht="12.75" customHeight="1" x14ac:dyDescent="0.2"/>
    <row r="15606" ht="12.75" customHeight="1" x14ac:dyDescent="0.2"/>
    <row r="15607" ht="12.75" customHeight="1" x14ac:dyDescent="0.2"/>
    <row r="15608" ht="12.75" customHeight="1" x14ac:dyDescent="0.2"/>
    <row r="15609" ht="12.75" customHeight="1" x14ac:dyDescent="0.2"/>
    <row r="15610" ht="12.75" customHeight="1" x14ac:dyDescent="0.2"/>
    <row r="15611" ht="12.75" customHeight="1" x14ac:dyDescent="0.2"/>
    <row r="15612" ht="12.75" customHeight="1" x14ac:dyDescent="0.2"/>
    <row r="15613" ht="12.75" customHeight="1" x14ac:dyDescent="0.2"/>
    <row r="15614" ht="12.75" customHeight="1" x14ac:dyDescent="0.2"/>
    <row r="15615" ht="12.75" customHeight="1" x14ac:dyDescent="0.2"/>
    <row r="15616" ht="12.75" customHeight="1" x14ac:dyDescent="0.2"/>
    <row r="15617" ht="12.75" customHeight="1" x14ac:dyDescent="0.2"/>
    <row r="15618" ht="12.75" customHeight="1" x14ac:dyDescent="0.2"/>
    <row r="15619" ht="12.75" customHeight="1" x14ac:dyDescent="0.2"/>
    <row r="15620" ht="12.75" customHeight="1" x14ac:dyDescent="0.2"/>
    <row r="15621" ht="12.75" customHeight="1" x14ac:dyDescent="0.2"/>
    <row r="15622" ht="12.75" customHeight="1" x14ac:dyDescent="0.2"/>
    <row r="15623" ht="12.75" customHeight="1" x14ac:dyDescent="0.2"/>
    <row r="15624" ht="12.75" customHeight="1" x14ac:dyDescent="0.2"/>
    <row r="15625" ht="12.75" customHeight="1" x14ac:dyDescent="0.2"/>
    <row r="15626" ht="12.75" customHeight="1" x14ac:dyDescent="0.2"/>
    <row r="15627" ht="12.75" customHeight="1" x14ac:dyDescent="0.2"/>
    <row r="15628" ht="12.75" customHeight="1" x14ac:dyDescent="0.2"/>
    <row r="15629" ht="12.75" customHeight="1" x14ac:dyDescent="0.2"/>
    <row r="15630" ht="12.75" customHeight="1" x14ac:dyDescent="0.2"/>
    <row r="15631" ht="12.75" customHeight="1" x14ac:dyDescent="0.2"/>
    <row r="15632" ht="12.75" customHeight="1" x14ac:dyDescent="0.2"/>
    <row r="15633" ht="12.75" customHeight="1" x14ac:dyDescent="0.2"/>
    <row r="15634" ht="12.75" customHeight="1" x14ac:dyDescent="0.2"/>
    <row r="15635" ht="12.75" customHeight="1" x14ac:dyDescent="0.2"/>
    <row r="15636" ht="12.75" customHeight="1" x14ac:dyDescent="0.2"/>
    <row r="15637" ht="12.75" customHeight="1" x14ac:dyDescent="0.2"/>
    <row r="15638" ht="12.75" customHeight="1" x14ac:dyDescent="0.2"/>
    <row r="15639" ht="12.75" customHeight="1" x14ac:dyDescent="0.2"/>
    <row r="15640" ht="12.75" customHeight="1" x14ac:dyDescent="0.2"/>
    <row r="15641" ht="12.75" customHeight="1" x14ac:dyDescent="0.2"/>
    <row r="15642" ht="12.75" customHeight="1" x14ac:dyDescent="0.2"/>
    <row r="15643" ht="12.75" customHeight="1" x14ac:dyDescent="0.2"/>
    <row r="15644" ht="12.75" customHeight="1" x14ac:dyDescent="0.2"/>
    <row r="15645" ht="12.75" customHeight="1" x14ac:dyDescent="0.2"/>
    <row r="15646" ht="12.75" customHeight="1" x14ac:dyDescent="0.2"/>
    <row r="15647" ht="12.75" customHeight="1" x14ac:dyDescent="0.2"/>
    <row r="15648" ht="12.75" customHeight="1" x14ac:dyDescent="0.2"/>
    <row r="15649" ht="12.75" customHeight="1" x14ac:dyDescent="0.2"/>
    <row r="15650" ht="12.75" customHeight="1" x14ac:dyDescent="0.2"/>
    <row r="15651" ht="12.75" customHeight="1" x14ac:dyDescent="0.2"/>
    <row r="15652" ht="12.75" customHeight="1" x14ac:dyDescent="0.2"/>
    <row r="15653" ht="12.75" customHeight="1" x14ac:dyDescent="0.2"/>
    <row r="15654" ht="12.75" customHeight="1" x14ac:dyDescent="0.2"/>
    <row r="15655" ht="12.75" customHeight="1" x14ac:dyDescent="0.2"/>
    <row r="15656" ht="12.75" customHeight="1" x14ac:dyDescent="0.2"/>
    <row r="15657" ht="12.75" customHeight="1" x14ac:dyDescent="0.2"/>
    <row r="15658" ht="12.75" customHeight="1" x14ac:dyDescent="0.2"/>
    <row r="15659" ht="12.75" customHeight="1" x14ac:dyDescent="0.2"/>
    <row r="15660" ht="12.75" customHeight="1" x14ac:dyDescent="0.2"/>
    <row r="15661" ht="12.75" customHeight="1" x14ac:dyDescent="0.2"/>
    <row r="15662" ht="12.75" customHeight="1" x14ac:dyDescent="0.2"/>
    <row r="15663" ht="12.75" customHeight="1" x14ac:dyDescent="0.2"/>
    <row r="15664" ht="12.75" customHeight="1" x14ac:dyDescent="0.2"/>
    <row r="15665" ht="12.75" customHeight="1" x14ac:dyDescent="0.2"/>
    <row r="15666" ht="12.75" customHeight="1" x14ac:dyDescent="0.2"/>
    <row r="15667" ht="12.75" customHeight="1" x14ac:dyDescent="0.2"/>
    <row r="15668" ht="12.75" customHeight="1" x14ac:dyDescent="0.2"/>
    <row r="15669" ht="12.75" customHeight="1" x14ac:dyDescent="0.2"/>
    <row r="15670" ht="12.75" customHeight="1" x14ac:dyDescent="0.2"/>
    <row r="15671" ht="12.75" customHeight="1" x14ac:dyDescent="0.2"/>
    <row r="15672" ht="12.75" customHeight="1" x14ac:dyDescent="0.2"/>
    <row r="15673" ht="12.75" customHeight="1" x14ac:dyDescent="0.2"/>
    <row r="15674" ht="12.75" customHeight="1" x14ac:dyDescent="0.2"/>
    <row r="15675" ht="12.75" customHeight="1" x14ac:dyDescent="0.2"/>
    <row r="15676" ht="12.75" customHeight="1" x14ac:dyDescent="0.2"/>
    <row r="15677" ht="12.75" customHeight="1" x14ac:dyDescent="0.2"/>
    <row r="15678" ht="12.75" customHeight="1" x14ac:dyDescent="0.2"/>
    <row r="15679" ht="12.75" customHeight="1" x14ac:dyDescent="0.2"/>
    <row r="15680" ht="12.75" customHeight="1" x14ac:dyDescent="0.2"/>
    <row r="15681" ht="12.75" customHeight="1" x14ac:dyDescent="0.2"/>
    <row r="15682" ht="12.75" customHeight="1" x14ac:dyDescent="0.2"/>
    <row r="15683" ht="12.75" customHeight="1" x14ac:dyDescent="0.2"/>
    <row r="15684" ht="12.75" customHeight="1" x14ac:dyDescent="0.2"/>
    <row r="15685" ht="12.75" customHeight="1" x14ac:dyDescent="0.2"/>
    <row r="15686" ht="12.75" customHeight="1" x14ac:dyDescent="0.2"/>
    <row r="15687" ht="12.75" customHeight="1" x14ac:dyDescent="0.2"/>
    <row r="15688" ht="12.75" customHeight="1" x14ac:dyDescent="0.2"/>
    <row r="15689" ht="12.75" customHeight="1" x14ac:dyDescent="0.2"/>
    <row r="15690" ht="12.75" customHeight="1" x14ac:dyDescent="0.2"/>
    <row r="15691" ht="12.75" customHeight="1" x14ac:dyDescent="0.2"/>
    <row r="15692" ht="12.75" customHeight="1" x14ac:dyDescent="0.2"/>
    <row r="15693" ht="12.75" customHeight="1" x14ac:dyDescent="0.2"/>
    <row r="15694" ht="12.75" customHeight="1" x14ac:dyDescent="0.2"/>
    <row r="15695" ht="12.75" customHeight="1" x14ac:dyDescent="0.2"/>
    <row r="15696" ht="12.75" customHeight="1" x14ac:dyDescent="0.2"/>
    <row r="15697" ht="12.75" customHeight="1" x14ac:dyDescent="0.2"/>
    <row r="15698" ht="12.75" customHeight="1" x14ac:dyDescent="0.2"/>
    <row r="15699" ht="12.75" customHeight="1" x14ac:dyDescent="0.2"/>
    <row r="15700" ht="12.75" customHeight="1" x14ac:dyDescent="0.2"/>
    <row r="15701" ht="12.75" customHeight="1" x14ac:dyDescent="0.2"/>
    <row r="15702" ht="12.75" customHeight="1" x14ac:dyDescent="0.2"/>
    <row r="15703" ht="12.75" customHeight="1" x14ac:dyDescent="0.2"/>
    <row r="15704" ht="12.75" customHeight="1" x14ac:dyDescent="0.2"/>
    <row r="15705" ht="12.75" customHeight="1" x14ac:dyDescent="0.2"/>
    <row r="15706" ht="12.75" customHeight="1" x14ac:dyDescent="0.2"/>
    <row r="15707" ht="12.75" customHeight="1" x14ac:dyDescent="0.2"/>
    <row r="15708" ht="12.75" customHeight="1" x14ac:dyDescent="0.2"/>
    <row r="15709" ht="12.75" customHeight="1" x14ac:dyDescent="0.2"/>
    <row r="15710" ht="12.75" customHeight="1" x14ac:dyDescent="0.2"/>
    <row r="15711" ht="12.75" customHeight="1" x14ac:dyDescent="0.2"/>
    <row r="15712" ht="12.75" customHeight="1" x14ac:dyDescent="0.2"/>
    <row r="15713" ht="12.75" customHeight="1" x14ac:dyDescent="0.2"/>
    <row r="15714" ht="12.75" customHeight="1" x14ac:dyDescent="0.2"/>
    <row r="15715" ht="12.75" customHeight="1" x14ac:dyDescent="0.2"/>
    <row r="15716" ht="12.75" customHeight="1" x14ac:dyDescent="0.2"/>
    <row r="15717" ht="12.75" customHeight="1" x14ac:dyDescent="0.2"/>
    <row r="15718" ht="12.75" customHeight="1" x14ac:dyDescent="0.2"/>
    <row r="15719" ht="12.75" customHeight="1" x14ac:dyDescent="0.2"/>
    <row r="15720" ht="12.75" customHeight="1" x14ac:dyDescent="0.2"/>
    <row r="15721" ht="12.75" customHeight="1" x14ac:dyDescent="0.2"/>
    <row r="15722" ht="12.75" customHeight="1" x14ac:dyDescent="0.2"/>
    <row r="15723" ht="12.75" customHeight="1" x14ac:dyDescent="0.2"/>
    <row r="15724" ht="12.75" customHeight="1" x14ac:dyDescent="0.2"/>
    <row r="15725" ht="12.75" customHeight="1" x14ac:dyDescent="0.2"/>
    <row r="15726" ht="12.75" customHeight="1" x14ac:dyDescent="0.2"/>
    <row r="15727" ht="12.75" customHeight="1" x14ac:dyDescent="0.2"/>
    <row r="15728" ht="12.75" customHeight="1" x14ac:dyDescent="0.2"/>
    <row r="15729" ht="12.75" customHeight="1" x14ac:dyDescent="0.2"/>
    <row r="15730" ht="12.75" customHeight="1" x14ac:dyDescent="0.2"/>
    <row r="15731" ht="12.75" customHeight="1" x14ac:dyDescent="0.2"/>
    <row r="15732" ht="12.75" customHeight="1" x14ac:dyDescent="0.2"/>
    <row r="15733" ht="12.75" customHeight="1" x14ac:dyDescent="0.2"/>
    <row r="15734" ht="12.75" customHeight="1" x14ac:dyDescent="0.2"/>
    <row r="15735" ht="12.75" customHeight="1" x14ac:dyDescent="0.2"/>
    <row r="15736" ht="12.75" customHeight="1" x14ac:dyDescent="0.2"/>
    <row r="15737" ht="12.75" customHeight="1" x14ac:dyDescent="0.2"/>
    <row r="15738" ht="12.75" customHeight="1" x14ac:dyDescent="0.2"/>
    <row r="15739" ht="12.75" customHeight="1" x14ac:dyDescent="0.2"/>
    <row r="15740" ht="12.75" customHeight="1" x14ac:dyDescent="0.2"/>
    <row r="15741" ht="12.75" customHeight="1" x14ac:dyDescent="0.2"/>
    <row r="15742" ht="12.75" customHeight="1" x14ac:dyDescent="0.2"/>
    <row r="15743" ht="12.75" customHeight="1" x14ac:dyDescent="0.2"/>
    <row r="15744" ht="12.75" customHeight="1" x14ac:dyDescent="0.2"/>
    <row r="15745" ht="12.75" customHeight="1" x14ac:dyDescent="0.2"/>
    <row r="15746" ht="12.75" customHeight="1" x14ac:dyDescent="0.2"/>
    <row r="15747" ht="12.75" customHeight="1" x14ac:dyDescent="0.2"/>
    <row r="15748" ht="12.75" customHeight="1" x14ac:dyDescent="0.2"/>
    <row r="15749" ht="12.75" customHeight="1" x14ac:dyDescent="0.2"/>
    <row r="15750" ht="12.75" customHeight="1" x14ac:dyDescent="0.2"/>
    <row r="15751" ht="12.75" customHeight="1" x14ac:dyDescent="0.2"/>
    <row r="15752" ht="12.75" customHeight="1" x14ac:dyDescent="0.2"/>
    <row r="15753" ht="12.75" customHeight="1" x14ac:dyDescent="0.2"/>
    <row r="15754" ht="12.75" customHeight="1" x14ac:dyDescent="0.2"/>
    <row r="15755" ht="12.75" customHeight="1" x14ac:dyDescent="0.2"/>
    <row r="15756" ht="12.75" customHeight="1" x14ac:dyDescent="0.2"/>
    <row r="15757" ht="12.75" customHeight="1" x14ac:dyDescent="0.2"/>
    <row r="15758" ht="12.75" customHeight="1" x14ac:dyDescent="0.2"/>
    <row r="15759" ht="12.75" customHeight="1" x14ac:dyDescent="0.2"/>
    <row r="15760" ht="12.75" customHeight="1" x14ac:dyDescent="0.2"/>
    <row r="15761" ht="12.75" customHeight="1" x14ac:dyDescent="0.2"/>
    <row r="15762" ht="12.75" customHeight="1" x14ac:dyDescent="0.2"/>
    <row r="15763" ht="12.75" customHeight="1" x14ac:dyDescent="0.2"/>
    <row r="15764" ht="12.75" customHeight="1" x14ac:dyDescent="0.2"/>
    <row r="15765" ht="12.75" customHeight="1" x14ac:dyDescent="0.2"/>
    <row r="15766" ht="12.75" customHeight="1" x14ac:dyDescent="0.2"/>
    <row r="15767" ht="12.75" customHeight="1" x14ac:dyDescent="0.2"/>
    <row r="15768" ht="12.75" customHeight="1" x14ac:dyDescent="0.2"/>
    <row r="15769" ht="12.75" customHeight="1" x14ac:dyDescent="0.2"/>
    <row r="15770" ht="12.75" customHeight="1" x14ac:dyDescent="0.2"/>
    <row r="15771" ht="12.75" customHeight="1" x14ac:dyDescent="0.2"/>
    <row r="15772" ht="12.75" customHeight="1" x14ac:dyDescent="0.2"/>
    <row r="15773" ht="12.75" customHeight="1" x14ac:dyDescent="0.2"/>
    <row r="15774" ht="12.75" customHeight="1" x14ac:dyDescent="0.2"/>
    <row r="15775" ht="12.75" customHeight="1" x14ac:dyDescent="0.2"/>
    <row r="15776" ht="12.75" customHeight="1" x14ac:dyDescent="0.2"/>
    <row r="15777" ht="12.75" customHeight="1" x14ac:dyDescent="0.2"/>
    <row r="15778" ht="12.75" customHeight="1" x14ac:dyDescent="0.2"/>
    <row r="15779" ht="12.75" customHeight="1" x14ac:dyDescent="0.2"/>
    <row r="15780" ht="12.75" customHeight="1" x14ac:dyDescent="0.2"/>
    <row r="15781" ht="12.75" customHeight="1" x14ac:dyDescent="0.2"/>
    <row r="15782" ht="12.75" customHeight="1" x14ac:dyDescent="0.2"/>
    <row r="15783" ht="12.75" customHeight="1" x14ac:dyDescent="0.2"/>
    <row r="15784" ht="12.75" customHeight="1" x14ac:dyDescent="0.2"/>
    <row r="15785" ht="12.75" customHeight="1" x14ac:dyDescent="0.2"/>
    <row r="15786" ht="12.75" customHeight="1" x14ac:dyDescent="0.2"/>
    <row r="15787" ht="12.75" customHeight="1" x14ac:dyDescent="0.2"/>
    <row r="15788" ht="12.75" customHeight="1" x14ac:dyDescent="0.2"/>
    <row r="15789" ht="12.75" customHeight="1" x14ac:dyDescent="0.2"/>
    <row r="15790" ht="12.75" customHeight="1" x14ac:dyDescent="0.2"/>
    <row r="15791" ht="12.75" customHeight="1" x14ac:dyDescent="0.2"/>
    <row r="15792" ht="12.75" customHeight="1" x14ac:dyDescent="0.2"/>
    <row r="15793" ht="12.75" customHeight="1" x14ac:dyDescent="0.2"/>
    <row r="15794" ht="12.75" customHeight="1" x14ac:dyDescent="0.2"/>
    <row r="15795" ht="12.75" customHeight="1" x14ac:dyDescent="0.2"/>
    <row r="15796" ht="12.75" customHeight="1" x14ac:dyDescent="0.2"/>
    <row r="15797" ht="12.75" customHeight="1" x14ac:dyDescent="0.2"/>
    <row r="15798" ht="12.75" customHeight="1" x14ac:dyDescent="0.2"/>
    <row r="15799" ht="12.75" customHeight="1" x14ac:dyDescent="0.2"/>
    <row r="15800" ht="12.75" customHeight="1" x14ac:dyDescent="0.2"/>
    <row r="15801" ht="12.75" customHeight="1" x14ac:dyDescent="0.2"/>
    <row r="15802" ht="12.75" customHeight="1" x14ac:dyDescent="0.2"/>
    <row r="15803" ht="12.75" customHeight="1" x14ac:dyDescent="0.2"/>
    <row r="15804" ht="12.75" customHeight="1" x14ac:dyDescent="0.2"/>
    <row r="15805" ht="12.75" customHeight="1" x14ac:dyDescent="0.2"/>
    <row r="15806" ht="12.75" customHeight="1" x14ac:dyDescent="0.2"/>
    <row r="15807" ht="12.75" customHeight="1" x14ac:dyDescent="0.2"/>
    <row r="15808" ht="12.75" customHeight="1" x14ac:dyDescent="0.2"/>
    <row r="15809" ht="12.75" customHeight="1" x14ac:dyDescent="0.2"/>
    <row r="15810" ht="12.75" customHeight="1" x14ac:dyDescent="0.2"/>
    <row r="15811" ht="12.75" customHeight="1" x14ac:dyDescent="0.2"/>
    <row r="15812" ht="12.75" customHeight="1" x14ac:dyDescent="0.2"/>
    <row r="15813" ht="12.75" customHeight="1" x14ac:dyDescent="0.2"/>
    <row r="15814" ht="12.75" customHeight="1" x14ac:dyDescent="0.2"/>
    <row r="15815" ht="12.75" customHeight="1" x14ac:dyDescent="0.2"/>
    <row r="15816" ht="12.75" customHeight="1" x14ac:dyDescent="0.2"/>
    <row r="15817" ht="12.75" customHeight="1" x14ac:dyDescent="0.2"/>
    <row r="15818" ht="12.75" customHeight="1" x14ac:dyDescent="0.2"/>
    <row r="15819" ht="12.75" customHeight="1" x14ac:dyDescent="0.2"/>
    <row r="15820" ht="12.75" customHeight="1" x14ac:dyDescent="0.2"/>
    <row r="15821" ht="12.75" customHeight="1" x14ac:dyDescent="0.2"/>
    <row r="15822" ht="12.75" customHeight="1" x14ac:dyDescent="0.2"/>
    <row r="15823" ht="12.75" customHeight="1" x14ac:dyDescent="0.2"/>
    <row r="15824" ht="12.75" customHeight="1" x14ac:dyDescent="0.2"/>
    <row r="15825" ht="12.75" customHeight="1" x14ac:dyDescent="0.2"/>
    <row r="15826" ht="12.75" customHeight="1" x14ac:dyDescent="0.2"/>
    <row r="15827" ht="12.75" customHeight="1" x14ac:dyDescent="0.2"/>
    <row r="15828" ht="12.75" customHeight="1" x14ac:dyDescent="0.2"/>
    <row r="15829" ht="12.75" customHeight="1" x14ac:dyDescent="0.2"/>
    <row r="15830" ht="12.75" customHeight="1" x14ac:dyDescent="0.2"/>
    <row r="15831" ht="12.75" customHeight="1" x14ac:dyDescent="0.2"/>
    <row r="15832" ht="12.75" customHeight="1" x14ac:dyDescent="0.2"/>
    <row r="15833" ht="12.75" customHeight="1" x14ac:dyDescent="0.2"/>
    <row r="15834" ht="12.75" customHeight="1" x14ac:dyDescent="0.2"/>
    <row r="15835" ht="12.75" customHeight="1" x14ac:dyDescent="0.2"/>
    <row r="15836" ht="12.75" customHeight="1" x14ac:dyDescent="0.2"/>
    <row r="15837" ht="12.75" customHeight="1" x14ac:dyDescent="0.2"/>
    <row r="15838" ht="12.75" customHeight="1" x14ac:dyDescent="0.2"/>
    <row r="15839" ht="12.75" customHeight="1" x14ac:dyDescent="0.2"/>
    <row r="15840" ht="12.75" customHeight="1" x14ac:dyDescent="0.2"/>
    <row r="15841" ht="12.75" customHeight="1" x14ac:dyDescent="0.2"/>
    <row r="15842" ht="12.75" customHeight="1" x14ac:dyDescent="0.2"/>
    <row r="15843" ht="12.75" customHeight="1" x14ac:dyDescent="0.2"/>
    <row r="15844" ht="12.75" customHeight="1" x14ac:dyDescent="0.2"/>
    <row r="15845" ht="12.75" customHeight="1" x14ac:dyDescent="0.2"/>
    <row r="15846" ht="12.75" customHeight="1" x14ac:dyDescent="0.2"/>
    <row r="15847" ht="12.75" customHeight="1" x14ac:dyDescent="0.2"/>
    <row r="15848" ht="12.75" customHeight="1" x14ac:dyDescent="0.2"/>
    <row r="15849" ht="12.75" customHeight="1" x14ac:dyDescent="0.2"/>
    <row r="15850" ht="12.75" customHeight="1" x14ac:dyDescent="0.2"/>
    <row r="15851" ht="12.75" customHeight="1" x14ac:dyDescent="0.2"/>
    <row r="15852" ht="12.75" customHeight="1" x14ac:dyDescent="0.2"/>
    <row r="15853" ht="12.75" customHeight="1" x14ac:dyDescent="0.2"/>
    <row r="15854" ht="12.75" customHeight="1" x14ac:dyDescent="0.2"/>
    <row r="15855" ht="12.75" customHeight="1" x14ac:dyDescent="0.2"/>
    <row r="15856" ht="12.75" customHeight="1" x14ac:dyDescent="0.2"/>
    <row r="15857" ht="12.75" customHeight="1" x14ac:dyDescent="0.2"/>
    <row r="15858" ht="12.75" customHeight="1" x14ac:dyDescent="0.2"/>
    <row r="15859" ht="12.75" customHeight="1" x14ac:dyDescent="0.2"/>
    <row r="15860" ht="12.75" customHeight="1" x14ac:dyDescent="0.2"/>
    <row r="15861" ht="12.75" customHeight="1" x14ac:dyDescent="0.2"/>
    <row r="15862" ht="12.75" customHeight="1" x14ac:dyDescent="0.2"/>
    <row r="15863" ht="12.75" customHeight="1" x14ac:dyDescent="0.2"/>
    <row r="15864" ht="12.75" customHeight="1" x14ac:dyDescent="0.2"/>
    <row r="15865" ht="12.75" customHeight="1" x14ac:dyDescent="0.2"/>
    <row r="15866" ht="12.75" customHeight="1" x14ac:dyDescent="0.2"/>
    <row r="15867" ht="12.75" customHeight="1" x14ac:dyDescent="0.2"/>
    <row r="15868" ht="12.75" customHeight="1" x14ac:dyDescent="0.2"/>
    <row r="15869" ht="12.75" customHeight="1" x14ac:dyDescent="0.2"/>
    <row r="15870" ht="12.75" customHeight="1" x14ac:dyDescent="0.2"/>
    <row r="15871" ht="12.75" customHeight="1" x14ac:dyDescent="0.2"/>
    <row r="15872" ht="12.75" customHeight="1" x14ac:dyDescent="0.2"/>
    <row r="15873" ht="12.75" customHeight="1" x14ac:dyDescent="0.2"/>
    <row r="15874" ht="12.75" customHeight="1" x14ac:dyDescent="0.2"/>
    <row r="15875" ht="12.75" customHeight="1" x14ac:dyDescent="0.2"/>
    <row r="15876" ht="12.75" customHeight="1" x14ac:dyDescent="0.2"/>
    <row r="15877" ht="12.75" customHeight="1" x14ac:dyDescent="0.2"/>
    <row r="15878" ht="12.75" customHeight="1" x14ac:dyDescent="0.2"/>
    <row r="15879" ht="12.75" customHeight="1" x14ac:dyDescent="0.2"/>
    <row r="15880" ht="12.75" customHeight="1" x14ac:dyDescent="0.2"/>
    <row r="15881" ht="12.75" customHeight="1" x14ac:dyDescent="0.2"/>
    <row r="15882" ht="12.75" customHeight="1" x14ac:dyDescent="0.2"/>
    <row r="15883" ht="12.75" customHeight="1" x14ac:dyDescent="0.2"/>
    <row r="15884" ht="12.75" customHeight="1" x14ac:dyDescent="0.2"/>
    <row r="15885" ht="12.75" customHeight="1" x14ac:dyDescent="0.2"/>
    <row r="15886" ht="12.75" customHeight="1" x14ac:dyDescent="0.2"/>
    <row r="15887" ht="12.75" customHeight="1" x14ac:dyDescent="0.2"/>
    <row r="15888" ht="12.75" customHeight="1" x14ac:dyDescent="0.2"/>
    <row r="15889" ht="12.75" customHeight="1" x14ac:dyDescent="0.2"/>
    <row r="15890" ht="12.75" customHeight="1" x14ac:dyDescent="0.2"/>
    <row r="15891" ht="12.75" customHeight="1" x14ac:dyDescent="0.2"/>
    <row r="15892" ht="12.75" customHeight="1" x14ac:dyDescent="0.2"/>
    <row r="15893" ht="12.75" customHeight="1" x14ac:dyDescent="0.2"/>
    <row r="15894" ht="12.75" customHeight="1" x14ac:dyDescent="0.2"/>
    <row r="15895" ht="12.75" customHeight="1" x14ac:dyDescent="0.2"/>
    <row r="15896" ht="12.75" customHeight="1" x14ac:dyDescent="0.2"/>
    <row r="15897" ht="12.75" customHeight="1" x14ac:dyDescent="0.2"/>
    <row r="15898" ht="12.75" customHeight="1" x14ac:dyDescent="0.2"/>
    <row r="15899" ht="12.75" customHeight="1" x14ac:dyDescent="0.2"/>
    <row r="15900" ht="12.75" customHeight="1" x14ac:dyDescent="0.2"/>
    <row r="15901" ht="12.75" customHeight="1" x14ac:dyDescent="0.2"/>
    <row r="15902" ht="12.75" customHeight="1" x14ac:dyDescent="0.2"/>
    <row r="15903" ht="12.75" customHeight="1" x14ac:dyDescent="0.2"/>
    <row r="15904" ht="12.75" customHeight="1" x14ac:dyDescent="0.2"/>
    <row r="15905" ht="12.75" customHeight="1" x14ac:dyDescent="0.2"/>
    <row r="15906" ht="12.75" customHeight="1" x14ac:dyDescent="0.2"/>
    <row r="15907" ht="12.75" customHeight="1" x14ac:dyDescent="0.2"/>
    <row r="15908" ht="12.75" customHeight="1" x14ac:dyDescent="0.2"/>
    <row r="15909" ht="12.75" customHeight="1" x14ac:dyDescent="0.2"/>
    <row r="15910" ht="12.75" customHeight="1" x14ac:dyDescent="0.2"/>
    <row r="15911" ht="12.75" customHeight="1" x14ac:dyDescent="0.2"/>
    <row r="15912" ht="12.75" customHeight="1" x14ac:dyDescent="0.2"/>
    <row r="15913" ht="12.75" customHeight="1" x14ac:dyDescent="0.2"/>
    <row r="15914" ht="12.75" customHeight="1" x14ac:dyDescent="0.2"/>
    <row r="15915" ht="12.75" customHeight="1" x14ac:dyDescent="0.2"/>
    <row r="15916" ht="12.75" customHeight="1" x14ac:dyDescent="0.2"/>
    <row r="15917" ht="12.75" customHeight="1" x14ac:dyDescent="0.2"/>
    <row r="15918" ht="12.75" customHeight="1" x14ac:dyDescent="0.2"/>
    <row r="15919" ht="12.75" customHeight="1" x14ac:dyDescent="0.2"/>
    <row r="15920" ht="12.75" customHeight="1" x14ac:dyDescent="0.2"/>
    <row r="15921" ht="12.75" customHeight="1" x14ac:dyDescent="0.2"/>
    <row r="15922" ht="12.75" customHeight="1" x14ac:dyDescent="0.2"/>
    <row r="15923" ht="12.75" customHeight="1" x14ac:dyDescent="0.2"/>
    <row r="15924" ht="12.75" customHeight="1" x14ac:dyDescent="0.2"/>
    <row r="15925" ht="12.75" customHeight="1" x14ac:dyDescent="0.2"/>
    <row r="15926" ht="12.75" customHeight="1" x14ac:dyDescent="0.2"/>
    <row r="15927" ht="12.75" customHeight="1" x14ac:dyDescent="0.2"/>
    <row r="15928" ht="12.75" customHeight="1" x14ac:dyDescent="0.2"/>
    <row r="15929" ht="12.75" customHeight="1" x14ac:dyDescent="0.2"/>
    <row r="15930" ht="12.75" customHeight="1" x14ac:dyDescent="0.2"/>
    <row r="15931" ht="12.75" customHeight="1" x14ac:dyDescent="0.2"/>
    <row r="15932" ht="12.75" customHeight="1" x14ac:dyDescent="0.2"/>
    <row r="15933" ht="12.75" customHeight="1" x14ac:dyDescent="0.2"/>
    <row r="15934" ht="12.75" customHeight="1" x14ac:dyDescent="0.2"/>
    <row r="15935" ht="12.75" customHeight="1" x14ac:dyDescent="0.2"/>
    <row r="15936" ht="12.75" customHeight="1" x14ac:dyDescent="0.2"/>
    <row r="15937" ht="12.75" customHeight="1" x14ac:dyDescent="0.2"/>
    <row r="15938" ht="12.75" customHeight="1" x14ac:dyDescent="0.2"/>
    <row r="15939" ht="12.75" customHeight="1" x14ac:dyDescent="0.2"/>
    <row r="15940" ht="12.75" customHeight="1" x14ac:dyDescent="0.2"/>
    <row r="15941" ht="12.75" customHeight="1" x14ac:dyDescent="0.2"/>
    <row r="15942" ht="12.75" customHeight="1" x14ac:dyDescent="0.2"/>
    <row r="15943" ht="12.75" customHeight="1" x14ac:dyDescent="0.2"/>
    <row r="15944" ht="12.75" customHeight="1" x14ac:dyDescent="0.2"/>
    <row r="15945" ht="12.75" customHeight="1" x14ac:dyDescent="0.2"/>
    <row r="15946" ht="12.75" customHeight="1" x14ac:dyDescent="0.2"/>
    <row r="15947" ht="12.75" customHeight="1" x14ac:dyDescent="0.2"/>
    <row r="15948" ht="12.75" customHeight="1" x14ac:dyDescent="0.2"/>
    <row r="15949" ht="12.75" customHeight="1" x14ac:dyDescent="0.2"/>
    <row r="15950" ht="12.75" customHeight="1" x14ac:dyDescent="0.2"/>
    <row r="15951" ht="12.75" customHeight="1" x14ac:dyDescent="0.2"/>
    <row r="15952" ht="12.75" customHeight="1" x14ac:dyDescent="0.2"/>
    <row r="15953" ht="12.75" customHeight="1" x14ac:dyDescent="0.2"/>
    <row r="15954" ht="12.75" customHeight="1" x14ac:dyDescent="0.2"/>
    <row r="15955" ht="12.75" customHeight="1" x14ac:dyDescent="0.2"/>
    <row r="15956" ht="12.75" customHeight="1" x14ac:dyDescent="0.2"/>
    <row r="15957" ht="12.75" customHeight="1" x14ac:dyDescent="0.2"/>
    <row r="15958" ht="12.75" customHeight="1" x14ac:dyDescent="0.2"/>
    <row r="15959" ht="12.75" customHeight="1" x14ac:dyDescent="0.2"/>
    <row r="15960" ht="12.75" customHeight="1" x14ac:dyDescent="0.2"/>
    <row r="15961" ht="12.75" customHeight="1" x14ac:dyDescent="0.2"/>
    <row r="15962" ht="12.75" customHeight="1" x14ac:dyDescent="0.2"/>
    <row r="15963" ht="12.75" customHeight="1" x14ac:dyDescent="0.2"/>
    <row r="15964" ht="12.75" customHeight="1" x14ac:dyDescent="0.2"/>
    <row r="15965" ht="12.75" customHeight="1" x14ac:dyDescent="0.2"/>
    <row r="15966" ht="12.75" customHeight="1" x14ac:dyDescent="0.2"/>
    <row r="15967" ht="12.75" customHeight="1" x14ac:dyDescent="0.2"/>
    <row r="15968" ht="12.75" customHeight="1" x14ac:dyDescent="0.2"/>
    <row r="15969" ht="12.75" customHeight="1" x14ac:dyDescent="0.2"/>
    <row r="15970" ht="12.75" customHeight="1" x14ac:dyDescent="0.2"/>
    <row r="15971" ht="12.75" customHeight="1" x14ac:dyDescent="0.2"/>
    <row r="15972" ht="12.75" customHeight="1" x14ac:dyDescent="0.2"/>
    <row r="15973" ht="12.75" customHeight="1" x14ac:dyDescent="0.2"/>
    <row r="15974" ht="12.75" customHeight="1" x14ac:dyDescent="0.2"/>
    <row r="15975" ht="12.75" customHeight="1" x14ac:dyDescent="0.2"/>
    <row r="15976" ht="12.75" customHeight="1" x14ac:dyDescent="0.2"/>
    <row r="15977" ht="12.75" customHeight="1" x14ac:dyDescent="0.2"/>
    <row r="15978" ht="12.75" customHeight="1" x14ac:dyDescent="0.2"/>
    <row r="15979" ht="12.75" customHeight="1" x14ac:dyDescent="0.2"/>
    <row r="15980" ht="12.75" customHeight="1" x14ac:dyDescent="0.2"/>
    <row r="15981" ht="12.75" customHeight="1" x14ac:dyDescent="0.2"/>
    <row r="15982" ht="12.75" customHeight="1" x14ac:dyDescent="0.2"/>
    <row r="15983" ht="12.75" customHeight="1" x14ac:dyDescent="0.2"/>
    <row r="15984" ht="12.75" customHeight="1" x14ac:dyDescent="0.2"/>
    <row r="15985" ht="12.75" customHeight="1" x14ac:dyDescent="0.2"/>
    <row r="15986" ht="12.75" customHeight="1" x14ac:dyDescent="0.2"/>
    <row r="15987" ht="12.75" customHeight="1" x14ac:dyDescent="0.2"/>
    <row r="15988" ht="12.75" customHeight="1" x14ac:dyDescent="0.2"/>
    <row r="15989" ht="12.75" customHeight="1" x14ac:dyDescent="0.2"/>
    <row r="15990" ht="12.75" customHeight="1" x14ac:dyDescent="0.2"/>
    <row r="15991" ht="12.75" customHeight="1" x14ac:dyDescent="0.2"/>
    <row r="15992" ht="12.75" customHeight="1" x14ac:dyDescent="0.2"/>
    <row r="15993" ht="12.75" customHeight="1" x14ac:dyDescent="0.2"/>
    <row r="15994" ht="12.75" customHeight="1" x14ac:dyDescent="0.2"/>
    <row r="15995" ht="12.75" customHeight="1" x14ac:dyDescent="0.2"/>
    <row r="15996" ht="12.75" customHeight="1" x14ac:dyDescent="0.2"/>
    <row r="15997" ht="12.75" customHeight="1" x14ac:dyDescent="0.2"/>
    <row r="15998" ht="12.75" customHeight="1" x14ac:dyDescent="0.2"/>
    <row r="15999" ht="12.75" customHeight="1" x14ac:dyDescent="0.2"/>
    <row r="16000" ht="12.75" customHeight="1" x14ac:dyDescent="0.2"/>
    <row r="16001" ht="12.75" customHeight="1" x14ac:dyDescent="0.2"/>
    <row r="16002" ht="12.75" customHeight="1" x14ac:dyDescent="0.2"/>
    <row r="16003" ht="12.75" customHeight="1" x14ac:dyDescent="0.2"/>
    <row r="16004" ht="12.75" customHeight="1" x14ac:dyDescent="0.2"/>
    <row r="16005" ht="12.75" customHeight="1" x14ac:dyDescent="0.2"/>
    <row r="16006" ht="12.75" customHeight="1" x14ac:dyDescent="0.2"/>
    <row r="16007" ht="12.75" customHeight="1" x14ac:dyDescent="0.2"/>
    <row r="16008" ht="12.75" customHeight="1" x14ac:dyDescent="0.2"/>
    <row r="16009" ht="12.75" customHeight="1" x14ac:dyDescent="0.2"/>
    <row r="16010" ht="12.75" customHeight="1" x14ac:dyDescent="0.2"/>
    <row r="16011" ht="12.75" customHeight="1" x14ac:dyDescent="0.2"/>
    <row r="16012" ht="12.75" customHeight="1" x14ac:dyDescent="0.2"/>
    <row r="16013" ht="12.75" customHeight="1" x14ac:dyDescent="0.2"/>
    <row r="16014" ht="12.75" customHeight="1" x14ac:dyDescent="0.2"/>
    <row r="16015" ht="12.75" customHeight="1" x14ac:dyDescent="0.2"/>
    <row r="16016" ht="12.75" customHeight="1" x14ac:dyDescent="0.2"/>
    <row r="16017" ht="12.75" customHeight="1" x14ac:dyDescent="0.2"/>
    <row r="16018" ht="12.75" customHeight="1" x14ac:dyDescent="0.2"/>
    <row r="16019" ht="12.75" customHeight="1" x14ac:dyDescent="0.2"/>
    <row r="16020" ht="12.75" customHeight="1" x14ac:dyDescent="0.2"/>
    <row r="16021" ht="12.75" customHeight="1" x14ac:dyDescent="0.2"/>
    <row r="16022" ht="12.75" customHeight="1" x14ac:dyDescent="0.2"/>
    <row r="16023" ht="12.75" customHeight="1" x14ac:dyDescent="0.2"/>
    <row r="16024" ht="12.75" customHeight="1" x14ac:dyDescent="0.2"/>
    <row r="16025" ht="12.75" customHeight="1" x14ac:dyDescent="0.2"/>
    <row r="16026" ht="12.75" customHeight="1" x14ac:dyDescent="0.2"/>
    <row r="16027" ht="12.75" customHeight="1" x14ac:dyDescent="0.2"/>
    <row r="16028" ht="12.75" customHeight="1" x14ac:dyDescent="0.2"/>
    <row r="16029" ht="12.75" customHeight="1" x14ac:dyDescent="0.2"/>
    <row r="16030" ht="12.75" customHeight="1" x14ac:dyDescent="0.2"/>
    <row r="16031" ht="12.75" customHeight="1" x14ac:dyDescent="0.2"/>
    <row r="16032" ht="12.75" customHeight="1" x14ac:dyDescent="0.2"/>
    <row r="16033" ht="12.75" customHeight="1" x14ac:dyDescent="0.2"/>
    <row r="16034" ht="12.75" customHeight="1" x14ac:dyDescent="0.2"/>
    <row r="16035" ht="12.75" customHeight="1" x14ac:dyDescent="0.2"/>
    <row r="16036" ht="12.75" customHeight="1" x14ac:dyDescent="0.2"/>
    <row r="16037" ht="12.75" customHeight="1" x14ac:dyDescent="0.2"/>
    <row r="16038" ht="12.75" customHeight="1" x14ac:dyDescent="0.2"/>
    <row r="16039" ht="12.75" customHeight="1" x14ac:dyDescent="0.2"/>
    <row r="16040" ht="12.75" customHeight="1" x14ac:dyDescent="0.2"/>
    <row r="16041" ht="12.75" customHeight="1" x14ac:dyDescent="0.2"/>
    <row r="16042" ht="12.75" customHeight="1" x14ac:dyDescent="0.2"/>
    <row r="16043" ht="12.75" customHeight="1" x14ac:dyDescent="0.2"/>
    <row r="16044" ht="12.75" customHeight="1" x14ac:dyDescent="0.2"/>
    <row r="16045" ht="12.75" customHeight="1" x14ac:dyDescent="0.2"/>
    <row r="16046" ht="12.75" customHeight="1" x14ac:dyDescent="0.2"/>
    <row r="16047" ht="12.75" customHeight="1" x14ac:dyDescent="0.2"/>
    <row r="16048" ht="12.75" customHeight="1" x14ac:dyDescent="0.2"/>
    <row r="16049" ht="12.75" customHeight="1" x14ac:dyDescent="0.2"/>
    <row r="16050" ht="12.75" customHeight="1" x14ac:dyDescent="0.2"/>
    <row r="16051" ht="12.75" customHeight="1" x14ac:dyDescent="0.2"/>
    <row r="16052" ht="12.75" customHeight="1" x14ac:dyDescent="0.2"/>
    <row r="16053" ht="12.75" customHeight="1" x14ac:dyDescent="0.2"/>
    <row r="16054" ht="12.75" customHeight="1" x14ac:dyDescent="0.2"/>
    <row r="16055" ht="12.75" customHeight="1" x14ac:dyDescent="0.2"/>
    <row r="16056" ht="12.75" customHeight="1" x14ac:dyDescent="0.2"/>
    <row r="16057" ht="12.75" customHeight="1" x14ac:dyDescent="0.2"/>
    <row r="16058" ht="12.75" customHeight="1" x14ac:dyDescent="0.2"/>
    <row r="16059" ht="12.75" customHeight="1" x14ac:dyDescent="0.2"/>
    <row r="16060" ht="12.75" customHeight="1" x14ac:dyDescent="0.2"/>
    <row r="16061" ht="12.75" customHeight="1" x14ac:dyDescent="0.2"/>
    <row r="16062" ht="12.75" customHeight="1" x14ac:dyDescent="0.2"/>
    <row r="16063" ht="12.75" customHeight="1" x14ac:dyDescent="0.2"/>
    <row r="16064" ht="12.75" customHeight="1" x14ac:dyDescent="0.2"/>
    <row r="16065" ht="12.75" customHeight="1" x14ac:dyDescent="0.2"/>
    <row r="16066" ht="12.75" customHeight="1" x14ac:dyDescent="0.2"/>
    <row r="16067" ht="12.75" customHeight="1" x14ac:dyDescent="0.2"/>
    <row r="16068" ht="12.75" customHeight="1" x14ac:dyDescent="0.2"/>
    <row r="16069" ht="12.75" customHeight="1" x14ac:dyDescent="0.2"/>
    <row r="16070" ht="12.75" customHeight="1" x14ac:dyDescent="0.2"/>
    <row r="16071" ht="12.75" customHeight="1" x14ac:dyDescent="0.2"/>
    <row r="16072" ht="12.75" customHeight="1" x14ac:dyDescent="0.2"/>
    <row r="16073" ht="12.75" customHeight="1" x14ac:dyDescent="0.2"/>
    <row r="16074" ht="12.75" customHeight="1" x14ac:dyDescent="0.2"/>
    <row r="16075" ht="12.75" customHeight="1" x14ac:dyDescent="0.2"/>
    <row r="16076" ht="12.75" customHeight="1" x14ac:dyDescent="0.2"/>
    <row r="16077" ht="12.75" customHeight="1" x14ac:dyDescent="0.2"/>
    <row r="16078" ht="12.75" customHeight="1" x14ac:dyDescent="0.2"/>
    <row r="16079" ht="12.75" customHeight="1" x14ac:dyDescent="0.2"/>
    <row r="16080" ht="12.75" customHeight="1" x14ac:dyDescent="0.2"/>
    <row r="16081" ht="12.75" customHeight="1" x14ac:dyDescent="0.2"/>
    <row r="16082" ht="12.75" customHeight="1" x14ac:dyDescent="0.2"/>
    <row r="16083" ht="12.75" customHeight="1" x14ac:dyDescent="0.2"/>
    <row r="16084" ht="12.75" customHeight="1" x14ac:dyDescent="0.2"/>
    <row r="16085" ht="12.75" customHeight="1" x14ac:dyDescent="0.2"/>
    <row r="16086" ht="12.75" customHeight="1" x14ac:dyDescent="0.2"/>
    <row r="16087" ht="12.75" customHeight="1" x14ac:dyDescent="0.2"/>
    <row r="16088" ht="12.75" customHeight="1" x14ac:dyDescent="0.2"/>
    <row r="16089" ht="12.75" customHeight="1" x14ac:dyDescent="0.2"/>
    <row r="16090" ht="12.75" customHeight="1" x14ac:dyDescent="0.2"/>
    <row r="16091" ht="12.75" customHeight="1" x14ac:dyDescent="0.2"/>
    <row r="16092" ht="12.75" customHeight="1" x14ac:dyDescent="0.2"/>
    <row r="16093" ht="12.75" customHeight="1" x14ac:dyDescent="0.2"/>
    <row r="16094" ht="12.75" customHeight="1" x14ac:dyDescent="0.2"/>
    <row r="16095" ht="12.75" customHeight="1" x14ac:dyDescent="0.2"/>
    <row r="16096" ht="12.75" customHeight="1" x14ac:dyDescent="0.2"/>
    <row r="16097" ht="12.75" customHeight="1" x14ac:dyDescent="0.2"/>
    <row r="16098" ht="12.75" customHeight="1" x14ac:dyDescent="0.2"/>
    <row r="16099" ht="12.75" customHeight="1" x14ac:dyDescent="0.2"/>
    <row r="16100" ht="12.75" customHeight="1" x14ac:dyDescent="0.2"/>
    <row r="16101" ht="12.75" customHeight="1" x14ac:dyDescent="0.2"/>
    <row r="16102" ht="12.75" customHeight="1" x14ac:dyDescent="0.2"/>
    <row r="16103" ht="12.75" customHeight="1" x14ac:dyDescent="0.2"/>
    <row r="16104" ht="12.75" customHeight="1" x14ac:dyDescent="0.2"/>
    <row r="16105" ht="12.75" customHeight="1" x14ac:dyDescent="0.2"/>
    <row r="16106" ht="12.75" customHeight="1" x14ac:dyDescent="0.2"/>
    <row r="16107" ht="12.75" customHeight="1" x14ac:dyDescent="0.2"/>
    <row r="16108" ht="12.75" customHeight="1" x14ac:dyDescent="0.2"/>
    <row r="16109" ht="12.75" customHeight="1" x14ac:dyDescent="0.2"/>
    <row r="16110" ht="12.75" customHeight="1" x14ac:dyDescent="0.2"/>
    <row r="16111" ht="12.75" customHeight="1" x14ac:dyDescent="0.2"/>
    <row r="16112" ht="12.75" customHeight="1" x14ac:dyDescent="0.2"/>
    <row r="16113" ht="12.75" customHeight="1" x14ac:dyDescent="0.2"/>
    <row r="16114" ht="12.75" customHeight="1" x14ac:dyDescent="0.2"/>
    <row r="16115" ht="12.75" customHeight="1" x14ac:dyDescent="0.2"/>
    <row r="16116" ht="12.75" customHeight="1" x14ac:dyDescent="0.2"/>
    <row r="16117" ht="12.75" customHeight="1" x14ac:dyDescent="0.2"/>
    <row r="16118" ht="12.75" customHeight="1" x14ac:dyDescent="0.2"/>
    <row r="16119" ht="12.75" customHeight="1" x14ac:dyDescent="0.2"/>
    <row r="16120" ht="12.75" customHeight="1" x14ac:dyDescent="0.2"/>
    <row r="16121" ht="12.75" customHeight="1" x14ac:dyDescent="0.2"/>
    <row r="16122" ht="12.75" customHeight="1" x14ac:dyDescent="0.2"/>
    <row r="16123" ht="12.75" customHeight="1" x14ac:dyDescent="0.2"/>
    <row r="16124" ht="12.75" customHeight="1" x14ac:dyDescent="0.2"/>
    <row r="16125" ht="12.75" customHeight="1" x14ac:dyDescent="0.2"/>
    <row r="16126" ht="12.75" customHeight="1" x14ac:dyDescent="0.2"/>
    <row r="16127" ht="12.75" customHeight="1" x14ac:dyDescent="0.2"/>
    <row r="16128" ht="12.75" customHeight="1" x14ac:dyDescent="0.2"/>
    <row r="16129" ht="12.75" customHeight="1" x14ac:dyDescent="0.2"/>
    <row r="16130" ht="12.75" customHeight="1" x14ac:dyDescent="0.2"/>
    <row r="16131" ht="12.75" customHeight="1" x14ac:dyDescent="0.2"/>
    <row r="16132" ht="12.75" customHeight="1" x14ac:dyDescent="0.2"/>
    <row r="16133" ht="12.75" customHeight="1" x14ac:dyDescent="0.2"/>
    <row r="16134" ht="12.75" customHeight="1" x14ac:dyDescent="0.2"/>
    <row r="16135" ht="12.75" customHeight="1" x14ac:dyDescent="0.2"/>
    <row r="16136" ht="12.75" customHeight="1" x14ac:dyDescent="0.2"/>
    <row r="16137" ht="12.75" customHeight="1" x14ac:dyDescent="0.2"/>
    <row r="16138" ht="12.75" customHeight="1" x14ac:dyDescent="0.2"/>
    <row r="16139" ht="12.75" customHeight="1" x14ac:dyDescent="0.2"/>
    <row r="16140" ht="12.75" customHeight="1" x14ac:dyDescent="0.2"/>
    <row r="16141" ht="12.75" customHeight="1" x14ac:dyDescent="0.2"/>
    <row r="16142" ht="12.75" customHeight="1" x14ac:dyDescent="0.2"/>
    <row r="16143" ht="12.75" customHeight="1" x14ac:dyDescent="0.2"/>
    <row r="16144" ht="12.75" customHeight="1" x14ac:dyDescent="0.2"/>
    <row r="16145" ht="12.75" customHeight="1" x14ac:dyDescent="0.2"/>
    <row r="16146" ht="12.75" customHeight="1" x14ac:dyDescent="0.2"/>
    <row r="16147" ht="12.75" customHeight="1" x14ac:dyDescent="0.2"/>
    <row r="16148" ht="12.75" customHeight="1" x14ac:dyDescent="0.2"/>
    <row r="16149" ht="12.75" customHeight="1" x14ac:dyDescent="0.2"/>
    <row r="16150" ht="12.75" customHeight="1" x14ac:dyDescent="0.2"/>
    <row r="16151" ht="12.75" customHeight="1" x14ac:dyDescent="0.2"/>
    <row r="16152" ht="12.75" customHeight="1" x14ac:dyDescent="0.2"/>
    <row r="16153" ht="12.75" customHeight="1" x14ac:dyDescent="0.2"/>
    <row r="16154" ht="12.75" customHeight="1" x14ac:dyDescent="0.2"/>
    <row r="16155" ht="12.75" customHeight="1" x14ac:dyDescent="0.2"/>
    <row r="16156" ht="12.75" customHeight="1" x14ac:dyDescent="0.2"/>
    <row r="16157" ht="12.75" customHeight="1" x14ac:dyDescent="0.2"/>
    <row r="16158" ht="12.75" customHeight="1" x14ac:dyDescent="0.2"/>
    <row r="16159" ht="12.75" customHeight="1" x14ac:dyDescent="0.2"/>
    <row r="16160" ht="12.75" customHeight="1" x14ac:dyDescent="0.2"/>
    <row r="16161" ht="12.75" customHeight="1" x14ac:dyDescent="0.2"/>
    <row r="16162" ht="12.75" customHeight="1" x14ac:dyDescent="0.2"/>
    <row r="16163" ht="12.75" customHeight="1" x14ac:dyDescent="0.2"/>
    <row r="16164" ht="12.75" customHeight="1" x14ac:dyDescent="0.2"/>
    <row r="16165" ht="12.75" customHeight="1" x14ac:dyDescent="0.2"/>
    <row r="16166" ht="12.75" customHeight="1" x14ac:dyDescent="0.2"/>
    <row r="16167" ht="12.75" customHeight="1" x14ac:dyDescent="0.2"/>
    <row r="16168" ht="12.75" customHeight="1" x14ac:dyDescent="0.2"/>
    <row r="16169" ht="12.75" customHeight="1" x14ac:dyDescent="0.2"/>
    <row r="16170" ht="12.75" customHeight="1" x14ac:dyDescent="0.2"/>
    <row r="16171" ht="12.75" customHeight="1" x14ac:dyDescent="0.2"/>
    <row r="16172" ht="12.75" customHeight="1" x14ac:dyDescent="0.2"/>
    <row r="16173" ht="12.75" customHeight="1" x14ac:dyDescent="0.2"/>
    <row r="16174" ht="12.75" customHeight="1" x14ac:dyDescent="0.2"/>
    <row r="16175" ht="12.75" customHeight="1" x14ac:dyDescent="0.2"/>
    <row r="16176" ht="12.75" customHeight="1" x14ac:dyDescent="0.2"/>
    <row r="16177" ht="12.75" customHeight="1" x14ac:dyDescent="0.2"/>
    <row r="16178" ht="12.75" customHeight="1" x14ac:dyDescent="0.2"/>
    <row r="16179" ht="12.75" customHeight="1" x14ac:dyDescent="0.2"/>
    <row r="16180" ht="12.75" customHeight="1" x14ac:dyDescent="0.2"/>
    <row r="16181" ht="12.75" customHeight="1" x14ac:dyDescent="0.2"/>
    <row r="16182" ht="12.75" customHeight="1" x14ac:dyDescent="0.2"/>
    <row r="16183" ht="12.75" customHeight="1" x14ac:dyDescent="0.2"/>
    <row r="16184" ht="12.75" customHeight="1" x14ac:dyDescent="0.2"/>
    <row r="16185" ht="12.75" customHeight="1" x14ac:dyDescent="0.2"/>
    <row r="16186" ht="12.75" customHeight="1" x14ac:dyDescent="0.2"/>
    <row r="16187" ht="12.75" customHeight="1" x14ac:dyDescent="0.2"/>
    <row r="16188" ht="12.75" customHeight="1" x14ac:dyDescent="0.2"/>
    <row r="16189" ht="12.75" customHeight="1" x14ac:dyDescent="0.2"/>
    <row r="16190" ht="12.75" customHeight="1" x14ac:dyDescent="0.2"/>
    <row r="16191" ht="12.75" customHeight="1" x14ac:dyDescent="0.2"/>
    <row r="16192" ht="12.75" customHeight="1" x14ac:dyDescent="0.2"/>
    <row r="16193" ht="12.75" customHeight="1" x14ac:dyDescent="0.2"/>
    <row r="16194" ht="12.75" customHeight="1" x14ac:dyDescent="0.2"/>
    <row r="16195" ht="12.75" customHeight="1" x14ac:dyDescent="0.2"/>
    <row r="16196" ht="12.75" customHeight="1" x14ac:dyDescent="0.2"/>
    <row r="16197" ht="12.75" customHeight="1" x14ac:dyDescent="0.2"/>
    <row r="16198" ht="12.75" customHeight="1" x14ac:dyDescent="0.2"/>
    <row r="16199" ht="12.75" customHeight="1" x14ac:dyDescent="0.2"/>
    <row r="16200" ht="12.75" customHeight="1" x14ac:dyDescent="0.2"/>
    <row r="16201" ht="12.75" customHeight="1" x14ac:dyDescent="0.2"/>
    <row r="16202" ht="12.75" customHeight="1" x14ac:dyDescent="0.2"/>
    <row r="16203" ht="12.75" customHeight="1" x14ac:dyDescent="0.2"/>
    <row r="16204" ht="12.75" customHeight="1" x14ac:dyDescent="0.2"/>
    <row r="16205" ht="12.75" customHeight="1" x14ac:dyDescent="0.2"/>
    <row r="16206" ht="12.75" customHeight="1" x14ac:dyDescent="0.2"/>
    <row r="16207" ht="12.75" customHeight="1" x14ac:dyDescent="0.2"/>
    <row r="16208" ht="12.75" customHeight="1" x14ac:dyDescent="0.2"/>
    <row r="16209" ht="12.75" customHeight="1" x14ac:dyDescent="0.2"/>
    <row r="16210" ht="12.75" customHeight="1" x14ac:dyDescent="0.2"/>
    <row r="16211" ht="12.75" customHeight="1" x14ac:dyDescent="0.2"/>
    <row r="16212" ht="12.75" customHeight="1" x14ac:dyDescent="0.2"/>
    <row r="16213" ht="12.75" customHeight="1" x14ac:dyDescent="0.2"/>
    <row r="16214" ht="12.75" customHeight="1" x14ac:dyDescent="0.2"/>
    <row r="16215" ht="12.75" customHeight="1" x14ac:dyDescent="0.2"/>
    <row r="16216" ht="12.75" customHeight="1" x14ac:dyDescent="0.2"/>
    <row r="16217" ht="12.75" customHeight="1" x14ac:dyDescent="0.2"/>
    <row r="16218" ht="12.75" customHeight="1" x14ac:dyDescent="0.2"/>
    <row r="16219" ht="12.75" customHeight="1" x14ac:dyDescent="0.2"/>
    <row r="16220" ht="12.75" customHeight="1" x14ac:dyDescent="0.2"/>
    <row r="16221" ht="12.75" customHeight="1" x14ac:dyDescent="0.2"/>
    <row r="16222" ht="12.75" customHeight="1" x14ac:dyDescent="0.2"/>
    <row r="16223" ht="12.75" customHeight="1" x14ac:dyDescent="0.2"/>
    <row r="16224" ht="12.75" customHeight="1" x14ac:dyDescent="0.2"/>
    <row r="16225" ht="12.75" customHeight="1" x14ac:dyDescent="0.2"/>
    <row r="16226" ht="12.75" customHeight="1" x14ac:dyDescent="0.2"/>
    <row r="16227" ht="12.75" customHeight="1" x14ac:dyDescent="0.2"/>
    <row r="16228" ht="12.75" customHeight="1" x14ac:dyDescent="0.2"/>
    <row r="16229" ht="12.75" customHeight="1" x14ac:dyDescent="0.2"/>
    <row r="16230" ht="12.75" customHeight="1" x14ac:dyDescent="0.2"/>
    <row r="16231" ht="12.75" customHeight="1" x14ac:dyDescent="0.2"/>
    <row r="16232" ht="12.75" customHeight="1" x14ac:dyDescent="0.2"/>
    <row r="16233" ht="12.75" customHeight="1" x14ac:dyDescent="0.2"/>
    <row r="16234" ht="12.75" customHeight="1" x14ac:dyDescent="0.2"/>
    <row r="16235" ht="12.75" customHeight="1" x14ac:dyDescent="0.2"/>
    <row r="16236" ht="12.75" customHeight="1" x14ac:dyDescent="0.2"/>
    <row r="16237" ht="12.75" customHeight="1" x14ac:dyDescent="0.2"/>
    <row r="16238" ht="12.75" customHeight="1" x14ac:dyDescent="0.2"/>
    <row r="16239" ht="12.75" customHeight="1" x14ac:dyDescent="0.2"/>
    <row r="16240" ht="12.75" customHeight="1" x14ac:dyDescent="0.2"/>
    <row r="16241" ht="12.75" customHeight="1" x14ac:dyDescent="0.2"/>
    <row r="16242" ht="12.75" customHeight="1" x14ac:dyDescent="0.2"/>
    <row r="16243" ht="12.75" customHeight="1" x14ac:dyDescent="0.2"/>
    <row r="16244" ht="12.75" customHeight="1" x14ac:dyDescent="0.2"/>
    <row r="16245" ht="12.75" customHeight="1" x14ac:dyDescent="0.2"/>
    <row r="16246" ht="12.75" customHeight="1" x14ac:dyDescent="0.2"/>
    <row r="16247" ht="12.75" customHeight="1" x14ac:dyDescent="0.2"/>
    <row r="16248" ht="12.75" customHeight="1" x14ac:dyDescent="0.2"/>
    <row r="16249" ht="12.75" customHeight="1" x14ac:dyDescent="0.2"/>
    <row r="16250" ht="12.75" customHeight="1" x14ac:dyDescent="0.2"/>
    <row r="16251" ht="12.75" customHeight="1" x14ac:dyDescent="0.2"/>
    <row r="16252" ht="12.75" customHeight="1" x14ac:dyDescent="0.2"/>
    <row r="16253" ht="12.75" customHeight="1" x14ac:dyDescent="0.2"/>
    <row r="16254" ht="12.75" customHeight="1" x14ac:dyDescent="0.2"/>
    <row r="16255" ht="12.75" customHeight="1" x14ac:dyDescent="0.2"/>
    <row r="16256" ht="12.75" customHeight="1" x14ac:dyDescent="0.2"/>
    <row r="16257" ht="12.75" customHeight="1" x14ac:dyDescent="0.2"/>
    <row r="16258" ht="12.75" customHeight="1" x14ac:dyDescent="0.2"/>
    <row r="16259" ht="12.75" customHeight="1" x14ac:dyDescent="0.2"/>
    <row r="16260" ht="12.75" customHeight="1" x14ac:dyDescent="0.2"/>
    <row r="16261" ht="12.75" customHeight="1" x14ac:dyDescent="0.2"/>
    <row r="16262" ht="12.75" customHeight="1" x14ac:dyDescent="0.2"/>
    <row r="16263" ht="12.75" customHeight="1" x14ac:dyDescent="0.2"/>
    <row r="16264" ht="12.75" customHeight="1" x14ac:dyDescent="0.2"/>
    <row r="16265" ht="12.75" customHeight="1" x14ac:dyDescent="0.2"/>
    <row r="16266" ht="12.75" customHeight="1" x14ac:dyDescent="0.2"/>
    <row r="16267" ht="12.75" customHeight="1" x14ac:dyDescent="0.2"/>
    <row r="16268" ht="12.75" customHeight="1" x14ac:dyDescent="0.2"/>
    <row r="16269" ht="12.75" customHeight="1" x14ac:dyDescent="0.2"/>
    <row r="16270" ht="12.75" customHeight="1" x14ac:dyDescent="0.2"/>
    <row r="16271" ht="12.75" customHeight="1" x14ac:dyDescent="0.2"/>
    <row r="16272" ht="12.75" customHeight="1" x14ac:dyDescent="0.2"/>
    <row r="16273" ht="12.75" customHeight="1" x14ac:dyDescent="0.2"/>
    <row r="16274" ht="12.75" customHeight="1" x14ac:dyDescent="0.2"/>
    <row r="16275" ht="12.75" customHeight="1" x14ac:dyDescent="0.2"/>
    <row r="16276" ht="12.75" customHeight="1" x14ac:dyDescent="0.2"/>
    <row r="16277" ht="12.75" customHeight="1" x14ac:dyDescent="0.2"/>
    <row r="16278" ht="12.75" customHeight="1" x14ac:dyDescent="0.2"/>
    <row r="16279" ht="12.75" customHeight="1" x14ac:dyDescent="0.2"/>
    <row r="16280" ht="12.75" customHeight="1" x14ac:dyDescent="0.2"/>
    <row r="16281" ht="12.75" customHeight="1" x14ac:dyDescent="0.2"/>
    <row r="16282" ht="12.75" customHeight="1" x14ac:dyDescent="0.2"/>
    <row r="16283" ht="12.75" customHeight="1" x14ac:dyDescent="0.2"/>
    <row r="16284" ht="12.75" customHeight="1" x14ac:dyDescent="0.2"/>
    <row r="16285" ht="12.75" customHeight="1" x14ac:dyDescent="0.2"/>
    <row r="16286" ht="12.75" customHeight="1" x14ac:dyDescent="0.2"/>
    <row r="16287" ht="12.75" customHeight="1" x14ac:dyDescent="0.2"/>
    <row r="16288" ht="12.75" customHeight="1" x14ac:dyDescent="0.2"/>
    <row r="16289" ht="12.75" customHeight="1" x14ac:dyDescent="0.2"/>
    <row r="16290" ht="12.75" customHeight="1" x14ac:dyDescent="0.2"/>
    <row r="16291" ht="12.75" customHeight="1" x14ac:dyDescent="0.2"/>
    <row r="16292" ht="12.75" customHeight="1" x14ac:dyDescent="0.2"/>
    <row r="16293" ht="12.75" customHeight="1" x14ac:dyDescent="0.2"/>
    <row r="16294" ht="12.75" customHeight="1" x14ac:dyDescent="0.2"/>
    <row r="16295" ht="12.75" customHeight="1" x14ac:dyDescent="0.2"/>
    <row r="16296" ht="12.75" customHeight="1" x14ac:dyDescent="0.2"/>
    <row r="16297" ht="12.75" customHeight="1" x14ac:dyDescent="0.2"/>
    <row r="16298" ht="12.75" customHeight="1" x14ac:dyDescent="0.2"/>
    <row r="16299" ht="12.75" customHeight="1" x14ac:dyDescent="0.2"/>
    <row r="16300" ht="12.75" customHeight="1" x14ac:dyDescent="0.2"/>
    <row r="16301" ht="12.75" customHeight="1" x14ac:dyDescent="0.2"/>
    <row r="16302" ht="12.75" customHeight="1" x14ac:dyDescent="0.2"/>
    <row r="16303" ht="12.75" customHeight="1" x14ac:dyDescent="0.2"/>
    <row r="16304" ht="12.75" customHeight="1" x14ac:dyDescent="0.2"/>
    <row r="16305" ht="12.75" customHeight="1" x14ac:dyDescent="0.2"/>
    <row r="16306" ht="12.75" customHeight="1" x14ac:dyDescent="0.2"/>
    <row r="16307" ht="12.75" customHeight="1" x14ac:dyDescent="0.2"/>
    <row r="16308" ht="12.75" customHeight="1" x14ac:dyDescent="0.2"/>
    <row r="16309" ht="12.75" customHeight="1" x14ac:dyDescent="0.2"/>
    <row r="16310" ht="12.75" customHeight="1" x14ac:dyDescent="0.2"/>
    <row r="16311" ht="12.75" customHeight="1" x14ac:dyDescent="0.2"/>
    <row r="16312" ht="12.75" customHeight="1" x14ac:dyDescent="0.2"/>
    <row r="16313" ht="12.75" customHeight="1" x14ac:dyDescent="0.2"/>
    <row r="16314" ht="12.75" customHeight="1" x14ac:dyDescent="0.2"/>
    <row r="16315" ht="12.75" customHeight="1" x14ac:dyDescent="0.2"/>
    <row r="16316" ht="12.75" customHeight="1" x14ac:dyDescent="0.2"/>
    <row r="16317" ht="12.75" customHeight="1" x14ac:dyDescent="0.2"/>
    <row r="16318" ht="12.75" customHeight="1" x14ac:dyDescent="0.2"/>
    <row r="16319" ht="12.75" customHeight="1" x14ac:dyDescent="0.2"/>
    <row r="16320" ht="12.75" customHeight="1" x14ac:dyDescent="0.2"/>
    <row r="16321" ht="12.75" customHeight="1" x14ac:dyDescent="0.2"/>
    <row r="16322" ht="12.75" customHeight="1" x14ac:dyDescent="0.2"/>
    <row r="16323" ht="12.75" customHeight="1" x14ac:dyDescent="0.2"/>
    <row r="16324" ht="12.75" customHeight="1" x14ac:dyDescent="0.2"/>
    <row r="16325" ht="12.75" customHeight="1" x14ac:dyDescent="0.2"/>
    <row r="16326" ht="12.75" customHeight="1" x14ac:dyDescent="0.2"/>
    <row r="16327" ht="12.75" customHeight="1" x14ac:dyDescent="0.2"/>
    <row r="16328" ht="12.75" customHeight="1" x14ac:dyDescent="0.2"/>
    <row r="16329" ht="12.75" customHeight="1" x14ac:dyDescent="0.2"/>
    <row r="16330" ht="12.75" customHeight="1" x14ac:dyDescent="0.2"/>
    <row r="16331" ht="12.75" customHeight="1" x14ac:dyDescent="0.2"/>
    <row r="16332" ht="12.75" customHeight="1" x14ac:dyDescent="0.2"/>
    <row r="16333" ht="12.75" customHeight="1" x14ac:dyDescent="0.2"/>
    <row r="16334" ht="12.75" customHeight="1" x14ac:dyDescent="0.2"/>
    <row r="16335" ht="12.75" customHeight="1" x14ac:dyDescent="0.2"/>
    <row r="16336" ht="12.75" customHeight="1" x14ac:dyDescent="0.2"/>
    <row r="16337" ht="12.75" customHeight="1" x14ac:dyDescent="0.2"/>
    <row r="16338" ht="12.75" customHeight="1" x14ac:dyDescent="0.2"/>
    <row r="16339" ht="12.75" customHeight="1" x14ac:dyDescent="0.2"/>
    <row r="16340" ht="12.75" customHeight="1" x14ac:dyDescent="0.2"/>
    <row r="16341" ht="12.75" customHeight="1" x14ac:dyDescent="0.2"/>
    <row r="16342" ht="12.75" customHeight="1" x14ac:dyDescent="0.2"/>
    <row r="16343" ht="12.75" customHeight="1" x14ac:dyDescent="0.2"/>
    <row r="16344" ht="12.75" customHeight="1" x14ac:dyDescent="0.2"/>
    <row r="16345" ht="12.75" customHeight="1" x14ac:dyDescent="0.2"/>
    <row r="16346" ht="12.75" customHeight="1" x14ac:dyDescent="0.2"/>
    <row r="16347" ht="12.75" customHeight="1" x14ac:dyDescent="0.2"/>
    <row r="16348" ht="12.75" customHeight="1" x14ac:dyDescent="0.2"/>
    <row r="16349" ht="12.75" customHeight="1" x14ac:dyDescent="0.2"/>
    <row r="16350" ht="12.75" customHeight="1" x14ac:dyDescent="0.2"/>
    <row r="16351" ht="12.75" customHeight="1" x14ac:dyDescent="0.2"/>
    <row r="16352" ht="12.75" customHeight="1" x14ac:dyDescent="0.2"/>
    <row r="16353" ht="12.75" customHeight="1" x14ac:dyDescent="0.2"/>
    <row r="16354" ht="12.75" customHeight="1" x14ac:dyDescent="0.2"/>
    <row r="16355" ht="12.75" customHeight="1" x14ac:dyDescent="0.2"/>
    <row r="16356" ht="12.75" customHeight="1" x14ac:dyDescent="0.2"/>
    <row r="16357" ht="12.75" customHeight="1" x14ac:dyDescent="0.2"/>
    <row r="16358" ht="12.75" customHeight="1" x14ac:dyDescent="0.2"/>
    <row r="16359" ht="12.75" customHeight="1" x14ac:dyDescent="0.2"/>
    <row r="16360" ht="12.75" customHeight="1" x14ac:dyDescent="0.2"/>
    <row r="16361" ht="12.75" customHeight="1" x14ac:dyDescent="0.2"/>
    <row r="16362" ht="12.75" customHeight="1" x14ac:dyDescent="0.2"/>
    <row r="16363" ht="12.75" customHeight="1" x14ac:dyDescent="0.2"/>
    <row r="16364" ht="12.75" customHeight="1" x14ac:dyDescent="0.2"/>
    <row r="16365" ht="12.75" customHeight="1" x14ac:dyDescent="0.2"/>
    <row r="16366" ht="12.75" customHeight="1" x14ac:dyDescent="0.2"/>
    <row r="16367" ht="12.75" customHeight="1" x14ac:dyDescent="0.2"/>
    <row r="16368" ht="12.75" customHeight="1" x14ac:dyDescent="0.2"/>
    <row r="16369" ht="12.75" customHeight="1" x14ac:dyDescent="0.2"/>
    <row r="16370" ht="12.75" customHeight="1" x14ac:dyDescent="0.2"/>
    <row r="16371" ht="12.75" customHeight="1" x14ac:dyDescent="0.2"/>
    <row r="16372" ht="12.75" customHeight="1" x14ac:dyDescent="0.2"/>
    <row r="16373" ht="12.75" customHeight="1" x14ac:dyDescent="0.2"/>
    <row r="16374" ht="12.75" customHeight="1" x14ac:dyDescent="0.2"/>
    <row r="16375" ht="12.75" customHeight="1" x14ac:dyDescent="0.2"/>
    <row r="16376" ht="12.75" customHeight="1" x14ac:dyDescent="0.2"/>
    <row r="16377" ht="12.75" customHeight="1" x14ac:dyDescent="0.2"/>
    <row r="16378" ht="12.75" customHeight="1" x14ac:dyDescent="0.2"/>
    <row r="16379" ht="12.75" customHeight="1" x14ac:dyDescent="0.2"/>
    <row r="16380" ht="12.75" customHeight="1" x14ac:dyDescent="0.2"/>
    <row r="16381" ht="12.75" customHeight="1" x14ac:dyDescent="0.2"/>
    <row r="16382" ht="12.75" customHeight="1" x14ac:dyDescent="0.2"/>
    <row r="16383" ht="12.75" customHeight="1" x14ac:dyDescent="0.2"/>
    <row r="16384" ht="12.75" customHeight="1" x14ac:dyDescent="0.2"/>
    <row r="16385" ht="12.75" customHeight="1" x14ac:dyDescent="0.2"/>
    <row r="16386" ht="12.75" customHeight="1" x14ac:dyDescent="0.2"/>
    <row r="16387" ht="12.75" customHeight="1" x14ac:dyDescent="0.2"/>
    <row r="16388" ht="12.75" customHeight="1" x14ac:dyDescent="0.2"/>
    <row r="16389" ht="12.75" customHeight="1" x14ac:dyDescent="0.2"/>
    <row r="16390" ht="12.75" customHeight="1" x14ac:dyDescent="0.2"/>
    <row r="16391" ht="12.75" customHeight="1" x14ac:dyDescent="0.2"/>
    <row r="16392" ht="12.75" customHeight="1" x14ac:dyDescent="0.2"/>
    <row r="16393" ht="12.75" customHeight="1" x14ac:dyDescent="0.2"/>
    <row r="16394" ht="12.75" customHeight="1" x14ac:dyDescent="0.2"/>
    <row r="16395" ht="12.75" customHeight="1" x14ac:dyDescent="0.2"/>
    <row r="16396" ht="12.75" customHeight="1" x14ac:dyDescent="0.2"/>
    <row r="16397" ht="12.75" customHeight="1" x14ac:dyDescent="0.2"/>
    <row r="16398" ht="12.75" customHeight="1" x14ac:dyDescent="0.2"/>
    <row r="16399" ht="12.75" customHeight="1" x14ac:dyDescent="0.2"/>
    <row r="16400" ht="12.75" customHeight="1" x14ac:dyDescent="0.2"/>
    <row r="16401" ht="12.75" customHeight="1" x14ac:dyDescent="0.2"/>
    <row r="16402" ht="12.75" customHeight="1" x14ac:dyDescent="0.2"/>
    <row r="16403" ht="12.75" customHeight="1" x14ac:dyDescent="0.2"/>
    <row r="16404" ht="12.75" customHeight="1" x14ac:dyDescent="0.2"/>
    <row r="16405" ht="12.75" customHeight="1" x14ac:dyDescent="0.2"/>
    <row r="16406" ht="12.75" customHeight="1" x14ac:dyDescent="0.2"/>
    <row r="16407" ht="12.75" customHeight="1" x14ac:dyDescent="0.2"/>
    <row r="16408" ht="12.75" customHeight="1" x14ac:dyDescent="0.2"/>
    <row r="16409" ht="12.75" customHeight="1" x14ac:dyDescent="0.2"/>
    <row r="16410" ht="12.75" customHeight="1" x14ac:dyDescent="0.2"/>
    <row r="16411" ht="12.75" customHeight="1" x14ac:dyDescent="0.2"/>
    <row r="16412" ht="12.75" customHeight="1" x14ac:dyDescent="0.2"/>
    <row r="16413" ht="12.75" customHeight="1" x14ac:dyDescent="0.2"/>
    <row r="16414" ht="12.75" customHeight="1" x14ac:dyDescent="0.2"/>
    <row r="16415" ht="12.75" customHeight="1" x14ac:dyDescent="0.2"/>
    <row r="16416" ht="12.75" customHeight="1" x14ac:dyDescent="0.2"/>
    <row r="16417" ht="12.75" customHeight="1" x14ac:dyDescent="0.2"/>
    <row r="16418" ht="12.75" customHeight="1" x14ac:dyDescent="0.2"/>
    <row r="16419" ht="12.75" customHeight="1" x14ac:dyDescent="0.2"/>
    <row r="16420" ht="12.75" customHeight="1" x14ac:dyDescent="0.2"/>
    <row r="16421" ht="12.75" customHeight="1" x14ac:dyDescent="0.2"/>
    <row r="16422" ht="12.75" customHeight="1" x14ac:dyDescent="0.2"/>
    <row r="16423" ht="12.75" customHeight="1" x14ac:dyDescent="0.2"/>
    <row r="16424" ht="12.75" customHeight="1" x14ac:dyDescent="0.2"/>
    <row r="16425" ht="12.75" customHeight="1" x14ac:dyDescent="0.2"/>
    <row r="16426" ht="12.75" customHeight="1" x14ac:dyDescent="0.2"/>
    <row r="16427" ht="12.75" customHeight="1" x14ac:dyDescent="0.2"/>
    <row r="16428" ht="12.75" customHeight="1" x14ac:dyDescent="0.2"/>
    <row r="16429" ht="12.75" customHeight="1" x14ac:dyDescent="0.2"/>
    <row r="16430" ht="12.75" customHeight="1" x14ac:dyDescent="0.2"/>
    <row r="16431" ht="12.75" customHeight="1" x14ac:dyDescent="0.2"/>
    <row r="16432" ht="12.75" customHeight="1" x14ac:dyDescent="0.2"/>
    <row r="16433" ht="12.75" customHeight="1" x14ac:dyDescent="0.2"/>
    <row r="16434" ht="12.75" customHeight="1" x14ac:dyDescent="0.2"/>
    <row r="16435" ht="12.75" customHeight="1" x14ac:dyDescent="0.2"/>
    <row r="16436" ht="12.75" customHeight="1" x14ac:dyDescent="0.2"/>
    <row r="16437" ht="12.75" customHeight="1" x14ac:dyDescent="0.2"/>
    <row r="16438" ht="12.75" customHeight="1" x14ac:dyDescent="0.2"/>
    <row r="16439" ht="12.75" customHeight="1" x14ac:dyDescent="0.2"/>
    <row r="16440" ht="12.75" customHeight="1" x14ac:dyDescent="0.2"/>
    <row r="16441" ht="12.75" customHeight="1" x14ac:dyDescent="0.2"/>
    <row r="16442" ht="12.75" customHeight="1" x14ac:dyDescent="0.2"/>
    <row r="16443" ht="12.75" customHeight="1" x14ac:dyDescent="0.2"/>
    <row r="16444" ht="12.75" customHeight="1" x14ac:dyDescent="0.2"/>
    <row r="16445" ht="12.75" customHeight="1" x14ac:dyDescent="0.2"/>
    <row r="16446" ht="12.75" customHeight="1" x14ac:dyDescent="0.2"/>
    <row r="16447" ht="12.75" customHeight="1" x14ac:dyDescent="0.2"/>
    <row r="16448" ht="12.75" customHeight="1" x14ac:dyDescent="0.2"/>
    <row r="16449" ht="12.75" customHeight="1" x14ac:dyDescent="0.2"/>
    <row r="16450" ht="12.75" customHeight="1" x14ac:dyDescent="0.2"/>
    <row r="16451" ht="12.75" customHeight="1" x14ac:dyDescent="0.2"/>
    <row r="16452" ht="12.75" customHeight="1" x14ac:dyDescent="0.2"/>
    <row r="16453" ht="12.75" customHeight="1" x14ac:dyDescent="0.2"/>
    <row r="16454" ht="12.75" customHeight="1" x14ac:dyDescent="0.2"/>
    <row r="16455" ht="12.75" customHeight="1" x14ac:dyDescent="0.2"/>
    <row r="16456" ht="12.75" customHeight="1" x14ac:dyDescent="0.2"/>
    <row r="16457" ht="12.75" customHeight="1" x14ac:dyDescent="0.2"/>
    <row r="16458" ht="12.75" customHeight="1" x14ac:dyDescent="0.2"/>
    <row r="16459" ht="12.75" customHeight="1" x14ac:dyDescent="0.2"/>
    <row r="16460" ht="12.75" customHeight="1" x14ac:dyDescent="0.2"/>
    <row r="16461" ht="12.75" customHeight="1" x14ac:dyDescent="0.2"/>
    <row r="16462" ht="12.75" customHeight="1" x14ac:dyDescent="0.2"/>
    <row r="16463" ht="12.75" customHeight="1" x14ac:dyDescent="0.2"/>
    <row r="16464" ht="12.75" customHeight="1" x14ac:dyDescent="0.2"/>
    <row r="16465" ht="12.75" customHeight="1" x14ac:dyDescent="0.2"/>
    <row r="16466" ht="12.75" customHeight="1" x14ac:dyDescent="0.2"/>
    <row r="16467" ht="12.75" customHeight="1" x14ac:dyDescent="0.2"/>
    <row r="16468" ht="12.75" customHeight="1" x14ac:dyDescent="0.2"/>
    <row r="16469" ht="12.75" customHeight="1" x14ac:dyDescent="0.2"/>
    <row r="16470" ht="12.75" customHeight="1" x14ac:dyDescent="0.2"/>
    <row r="16471" ht="12.75" customHeight="1" x14ac:dyDescent="0.2"/>
    <row r="16472" ht="12.75" customHeight="1" x14ac:dyDescent="0.2"/>
    <row r="16473" ht="12.75" customHeight="1" x14ac:dyDescent="0.2"/>
    <row r="16474" ht="12.75" customHeight="1" x14ac:dyDescent="0.2"/>
    <row r="16475" ht="12.75" customHeight="1" x14ac:dyDescent="0.2"/>
    <row r="16476" ht="12.75" customHeight="1" x14ac:dyDescent="0.2"/>
    <row r="16477" ht="12.75" customHeight="1" x14ac:dyDescent="0.2"/>
    <row r="16478" ht="12.75" customHeight="1" x14ac:dyDescent="0.2"/>
    <row r="16479" ht="12.75" customHeight="1" x14ac:dyDescent="0.2"/>
    <row r="16480" ht="12.75" customHeight="1" x14ac:dyDescent="0.2"/>
    <row r="16481" ht="12.75" customHeight="1" x14ac:dyDescent="0.2"/>
    <row r="16482" ht="12.75" customHeight="1" x14ac:dyDescent="0.2"/>
    <row r="16483" ht="12.75" customHeight="1" x14ac:dyDescent="0.2"/>
    <row r="16484" ht="12.75" customHeight="1" x14ac:dyDescent="0.2"/>
    <row r="16485" ht="12.75" customHeight="1" x14ac:dyDescent="0.2"/>
    <row r="16486" ht="12.75" customHeight="1" x14ac:dyDescent="0.2"/>
    <row r="16487" ht="12.75" customHeight="1" x14ac:dyDescent="0.2"/>
    <row r="16488" ht="12.75" customHeight="1" x14ac:dyDescent="0.2"/>
    <row r="16489" ht="12.75" customHeight="1" x14ac:dyDescent="0.2"/>
    <row r="16490" ht="12.75" customHeight="1" x14ac:dyDescent="0.2"/>
    <row r="16491" ht="12.75" customHeight="1" x14ac:dyDescent="0.2"/>
    <row r="16492" ht="12.75" customHeight="1" x14ac:dyDescent="0.2"/>
    <row r="16493" ht="12.75" customHeight="1" x14ac:dyDescent="0.2"/>
    <row r="16494" ht="12.75" customHeight="1" x14ac:dyDescent="0.2"/>
    <row r="16495" ht="12.75" customHeight="1" x14ac:dyDescent="0.2"/>
    <row r="16496" ht="12.75" customHeight="1" x14ac:dyDescent="0.2"/>
    <row r="16497" ht="12.75" customHeight="1" x14ac:dyDescent="0.2"/>
    <row r="16498" ht="12.75" customHeight="1" x14ac:dyDescent="0.2"/>
    <row r="16499" ht="12.75" customHeight="1" x14ac:dyDescent="0.2"/>
    <row r="16500" ht="12.75" customHeight="1" x14ac:dyDescent="0.2"/>
    <row r="16501" ht="12.75" customHeight="1" x14ac:dyDescent="0.2"/>
    <row r="16502" ht="12.75" customHeight="1" x14ac:dyDescent="0.2"/>
    <row r="16503" ht="12.75" customHeight="1" x14ac:dyDescent="0.2"/>
    <row r="16504" ht="12.75" customHeight="1" x14ac:dyDescent="0.2"/>
    <row r="16505" ht="12.75" customHeight="1" x14ac:dyDescent="0.2"/>
    <row r="16506" ht="12.75" customHeight="1" x14ac:dyDescent="0.2"/>
    <row r="16507" ht="12.75" customHeight="1" x14ac:dyDescent="0.2"/>
    <row r="16508" ht="12.75" customHeight="1" x14ac:dyDescent="0.2"/>
    <row r="16509" ht="12.75" customHeight="1" x14ac:dyDescent="0.2"/>
    <row r="16510" ht="12.75" customHeight="1" x14ac:dyDescent="0.2"/>
    <row r="16511" ht="12.75" customHeight="1" x14ac:dyDescent="0.2"/>
    <row r="16512" ht="12.75" customHeight="1" x14ac:dyDescent="0.2"/>
    <row r="16513" ht="12.75" customHeight="1" x14ac:dyDescent="0.2"/>
    <row r="16514" ht="12.75" customHeight="1" x14ac:dyDescent="0.2"/>
    <row r="16515" ht="12.75" customHeight="1" x14ac:dyDescent="0.2"/>
    <row r="16516" ht="12.75" customHeight="1" x14ac:dyDescent="0.2"/>
    <row r="16517" ht="12.75" customHeight="1" x14ac:dyDescent="0.2"/>
    <row r="16518" ht="12.75" customHeight="1" x14ac:dyDescent="0.2"/>
    <row r="16519" ht="12.75" customHeight="1" x14ac:dyDescent="0.2"/>
    <row r="16520" ht="12.75" customHeight="1" x14ac:dyDescent="0.2"/>
    <row r="16521" ht="12.75" customHeight="1" x14ac:dyDescent="0.2"/>
    <row r="16522" ht="12.75" customHeight="1" x14ac:dyDescent="0.2"/>
    <row r="16523" ht="12.75" customHeight="1" x14ac:dyDescent="0.2"/>
    <row r="16524" ht="12.75" customHeight="1" x14ac:dyDescent="0.2"/>
    <row r="16525" ht="12.75" customHeight="1" x14ac:dyDescent="0.2"/>
    <row r="16526" ht="12.75" customHeight="1" x14ac:dyDescent="0.2"/>
    <row r="16527" ht="12.75" customHeight="1" x14ac:dyDescent="0.2"/>
    <row r="16528" ht="12.75" customHeight="1" x14ac:dyDescent="0.2"/>
    <row r="16529" ht="12.75" customHeight="1" x14ac:dyDescent="0.2"/>
    <row r="16530" ht="12.75" customHeight="1" x14ac:dyDescent="0.2"/>
    <row r="16531" ht="12.75" customHeight="1" x14ac:dyDescent="0.2"/>
    <row r="16532" ht="12.75" customHeight="1" x14ac:dyDescent="0.2"/>
    <row r="16533" ht="12.75" customHeight="1" x14ac:dyDescent="0.2"/>
    <row r="16534" ht="12.75" customHeight="1" x14ac:dyDescent="0.2"/>
    <row r="16535" ht="12.75" customHeight="1" x14ac:dyDescent="0.2"/>
    <row r="16536" ht="12.75" customHeight="1" x14ac:dyDescent="0.2"/>
    <row r="16537" ht="12.75" customHeight="1" x14ac:dyDescent="0.2"/>
    <row r="16538" ht="12.75" customHeight="1" x14ac:dyDescent="0.2"/>
    <row r="16539" ht="12.75" customHeight="1" x14ac:dyDescent="0.2"/>
    <row r="16540" ht="12.75" customHeight="1" x14ac:dyDescent="0.2"/>
    <row r="16541" ht="12.75" customHeight="1" x14ac:dyDescent="0.2"/>
    <row r="16542" ht="12.75" customHeight="1" x14ac:dyDescent="0.2"/>
    <row r="16543" ht="12.75" customHeight="1" x14ac:dyDescent="0.2"/>
    <row r="16544" ht="12.75" customHeight="1" x14ac:dyDescent="0.2"/>
    <row r="16545" ht="12.75" customHeight="1" x14ac:dyDescent="0.2"/>
    <row r="16546" ht="12.75" customHeight="1" x14ac:dyDescent="0.2"/>
    <row r="16547" ht="12.75" customHeight="1" x14ac:dyDescent="0.2"/>
    <row r="16548" ht="12.75" customHeight="1" x14ac:dyDescent="0.2"/>
    <row r="16549" ht="12.75" customHeight="1" x14ac:dyDescent="0.2"/>
    <row r="16550" ht="12.75" customHeight="1" x14ac:dyDescent="0.2"/>
    <row r="16551" ht="12.75" customHeight="1" x14ac:dyDescent="0.2"/>
    <row r="16552" ht="12.75" customHeight="1" x14ac:dyDescent="0.2"/>
    <row r="16553" ht="12.75" customHeight="1" x14ac:dyDescent="0.2"/>
    <row r="16554" ht="12.75" customHeight="1" x14ac:dyDescent="0.2"/>
    <row r="16555" ht="12.75" customHeight="1" x14ac:dyDescent="0.2"/>
    <row r="16556" ht="12.75" customHeight="1" x14ac:dyDescent="0.2"/>
    <row r="16557" ht="12.75" customHeight="1" x14ac:dyDescent="0.2"/>
    <row r="16558" ht="12.75" customHeight="1" x14ac:dyDescent="0.2"/>
    <row r="16559" ht="12.75" customHeight="1" x14ac:dyDescent="0.2"/>
    <row r="16560" ht="12.75" customHeight="1" x14ac:dyDescent="0.2"/>
    <row r="16561" ht="12.75" customHeight="1" x14ac:dyDescent="0.2"/>
    <row r="16562" ht="12.75" customHeight="1" x14ac:dyDescent="0.2"/>
    <row r="16563" ht="12.75" customHeight="1" x14ac:dyDescent="0.2"/>
    <row r="16564" ht="12.75" customHeight="1" x14ac:dyDescent="0.2"/>
    <row r="16565" ht="12.75" customHeight="1" x14ac:dyDescent="0.2"/>
    <row r="16566" ht="12.75" customHeight="1" x14ac:dyDescent="0.2"/>
    <row r="16567" ht="12.75" customHeight="1" x14ac:dyDescent="0.2"/>
    <row r="16568" ht="12.75" customHeight="1" x14ac:dyDescent="0.2"/>
    <row r="16569" ht="12.75" customHeight="1" x14ac:dyDescent="0.2"/>
    <row r="16570" ht="12.75" customHeight="1" x14ac:dyDescent="0.2"/>
    <row r="16571" ht="12.75" customHeight="1" x14ac:dyDescent="0.2"/>
    <row r="16572" ht="12.75" customHeight="1" x14ac:dyDescent="0.2"/>
    <row r="16573" ht="12.75" customHeight="1" x14ac:dyDescent="0.2"/>
    <row r="16574" ht="12.75" customHeight="1" x14ac:dyDescent="0.2"/>
    <row r="16575" ht="12.75" customHeight="1" x14ac:dyDescent="0.2"/>
    <row r="16576" ht="12.75" customHeight="1" x14ac:dyDescent="0.2"/>
    <row r="16577" ht="12.75" customHeight="1" x14ac:dyDescent="0.2"/>
    <row r="16578" ht="12.75" customHeight="1" x14ac:dyDescent="0.2"/>
    <row r="16579" ht="12.75" customHeight="1" x14ac:dyDescent="0.2"/>
    <row r="16580" ht="12.75" customHeight="1" x14ac:dyDescent="0.2"/>
    <row r="16581" ht="12.75" customHeight="1" x14ac:dyDescent="0.2"/>
    <row r="16582" ht="12.75" customHeight="1" x14ac:dyDescent="0.2"/>
    <row r="16583" ht="12.75" customHeight="1" x14ac:dyDescent="0.2"/>
    <row r="16584" ht="12.75" customHeight="1" x14ac:dyDescent="0.2"/>
    <row r="16585" ht="12.75" customHeight="1" x14ac:dyDescent="0.2"/>
    <row r="16586" ht="12.75" customHeight="1" x14ac:dyDescent="0.2"/>
    <row r="16587" ht="12.75" customHeight="1" x14ac:dyDescent="0.2"/>
    <row r="16588" ht="12.75" customHeight="1" x14ac:dyDescent="0.2"/>
    <row r="16589" ht="12.75" customHeight="1" x14ac:dyDescent="0.2"/>
    <row r="16590" ht="12.75" customHeight="1" x14ac:dyDescent="0.2"/>
    <row r="16591" ht="12.75" customHeight="1" x14ac:dyDescent="0.2"/>
    <row r="16592" ht="12.75" customHeight="1" x14ac:dyDescent="0.2"/>
    <row r="16593" ht="12.75" customHeight="1" x14ac:dyDescent="0.2"/>
    <row r="16594" ht="12.75" customHeight="1" x14ac:dyDescent="0.2"/>
    <row r="16595" ht="12.75" customHeight="1" x14ac:dyDescent="0.2"/>
    <row r="16596" ht="12.75" customHeight="1" x14ac:dyDescent="0.2"/>
    <row r="16597" ht="12.75" customHeight="1" x14ac:dyDescent="0.2"/>
    <row r="16598" ht="12.75" customHeight="1" x14ac:dyDescent="0.2"/>
    <row r="16599" ht="12.75" customHeight="1" x14ac:dyDescent="0.2"/>
    <row r="16600" ht="12.75" customHeight="1" x14ac:dyDescent="0.2"/>
    <row r="16601" ht="12.75" customHeight="1" x14ac:dyDescent="0.2"/>
    <row r="16602" ht="12.75" customHeight="1" x14ac:dyDescent="0.2"/>
    <row r="16603" ht="12.75" customHeight="1" x14ac:dyDescent="0.2"/>
    <row r="16604" ht="12.75" customHeight="1" x14ac:dyDescent="0.2"/>
    <row r="16605" ht="12.75" customHeight="1" x14ac:dyDescent="0.2"/>
    <row r="16606" ht="12.75" customHeight="1" x14ac:dyDescent="0.2"/>
    <row r="16607" ht="12.75" customHeight="1" x14ac:dyDescent="0.2"/>
    <row r="16608" ht="12.75" customHeight="1" x14ac:dyDescent="0.2"/>
    <row r="16609" ht="12.75" customHeight="1" x14ac:dyDescent="0.2"/>
    <row r="16610" ht="12.75" customHeight="1" x14ac:dyDescent="0.2"/>
    <row r="16611" ht="12.75" customHeight="1" x14ac:dyDescent="0.2"/>
    <row r="16612" ht="12.75" customHeight="1" x14ac:dyDescent="0.2"/>
    <row r="16613" ht="12.75" customHeight="1" x14ac:dyDescent="0.2"/>
    <row r="16614" ht="12.75" customHeight="1" x14ac:dyDescent="0.2"/>
    <row r="16615" ht="12.75" customHeight="1" x14ac:dyDescent="0.2"/>
    <row r="16616" ht="12.75" customHeight="1" x14ac:dyDescent="0.2"/>
    <row r="16617" ht="12.75" customHeight="1" x14ac:dyDescent="0.2"/>
    <row r="16618" ht="12.75" customHeight="1" x14ac:dyDescent="0.2"/>
    <row r="16619" ht="12.75" customHeight="1" x14ac:dyDescent="0.2"/>
    <row r="16620" ht="12.75" customHeight="1" x14ac:dyDescent="0.2"/>
    <row r="16621" ht="12.75" customHeight="1" x14ac:dyDescent="0.2"/>
    <row r="16622" ht="12.75" customHeight="1" x14ac:dyDescent="0.2"/>
    <row r="16623" ht="12.75" customHeight="1" x14ac:dyDescent="0.2"/>
    <row r="16624" ht="12.75" customHeight="1" x14ac:dyDescent="0.2"/>
    <row r="16625" ht="12.75" customHeight="1" x14ac:dyDescent="0.2"/>
    <row r="16626" ht="12.75" customHeight="1" x14ac:dyDescent="0.2"/>
    <row r="16627" ht="12.75" customHeight="1" x14ac:dyDescent="0.2"/>
    <row r="16628" ht="12.75" customHeight="1" x14ac:dyDescent="0.2"/>
    <row r="16629" ht="12.75" customHeight="1" x14ac:dyDescent="0.2"/>
    <row r="16630" ht="12.75" customHeight="1" x14ac:dyDescent="0.2"/>
    <row r="16631" ht="12.75" customHeight="1" x14ac:dyDescent="0.2"/>
    <row r="16632" ht="12.75" customHeight="1" x14ac:dyDescent="0.2"/>
    <row r="16633" ht="12.75" customHeight="1" x14ac:dyDescent="0.2"/>
    <row r="16634" ht="12.75" customHeight="1" x14ac:dyDescent="0.2"/>
    <row r="16635" ht="12.75" customHeight="1" x14ac:dyDescent="0.2"/>
    <row r="16636" ht="12.75" customHeight="1" x14ac:dyDescent="0.2"/>
    <row r="16637" ht="12.75" customHeight="1" x14ac:dyDescent="0.2"/>
    <row r="16638" ht="12.75" customHeight="1" x14ac:dyDescent="0.2"/>
    <row r="16639" ht="12.75" customHeight="1" x14ac:dyDescent="0.2"/>
    <row r="16640" ht="12.75" customHeight="1" x14ac:dyDescent="0.2"/>
    <row r="16641" ht="12.75" customHeight="1" x14ac:dyDescent="0.2"/>
    <row r="16642" ht="12.75" customHeight="1" x14ac:dyDescent="0.2"/>
    <row r="16643" ht="12.75" customHeight="1" x14ac:dyDescent="0.2"/>
    <row r="16644" ht="12.75" customHeight="1" x14ac:dyDescent="0.2"/>
    <row r="16645" ht="12.75" customHeight="1" x14ac:dyDescent="0.2"/>
    <row r="16646" ht="12.75" customHeight="1" x14ac:dyDescent="0.2"/>
    <row r="16647" ht="12.75" customHeight="1" x14ac:dyDescent="0.2"/>
    <row r="16648" ht="12.75" customHeight="1" x14ac:dyDescent="0.2"/>
    <row r="16649" ht="12.75" customHeight="1" x14ac:dyDescent="0.2"/>
    <row r="16650" ht="12.75" customHeight="1" x14ac:dyDescent="0.2"/>
    <row r="16651" ht="12.75" customHeight="1" x14ac:dyDescent="0.2"/>
    <row r="16652" ht="12.75" customHeight="1" x14ac:dyDescent="0.2"/>
    <row r="16653" ht="12.75" customHeight="1" x14ac:dyDescent="0.2"/>
    <row r="16654" ht="12.75" customHeight="1" x14ac:dyDescent="0.2"/>
    <row r="16655" ht="12.75" customHeight="1" x14ac:dyDescent="0.2"/>
    <row r="16656" ht="12.75" customHeight="1" x14ac:dyDescent="0.2"/>
    <row r="16657" ht="12.75" customHeight="1" x14ac:dyDescent="0.2"/>
    <row r="16658" ht="12.75" customHeight="1" x14ac:dyDescent="0.2"/>
    <row r="16659" ht="12.75" customHeight="1" x14ac:dyDescent="0.2"/>
    <row r="16660" ht="12.75" customHeight="1" x14ac:dyDescent="0.2"/>
    <row r="16661" ht="12.75" customHeight="1" x14ac:dyDescent="0.2"/>
    <row r="16662" ht="12.75" customHeight="1" x14ac:dyDescent="0.2"/>
    <row r="16663" ht="12.75" customHeight="1" x14ac:dyDescent="0.2"/>
    <row r="16664" ht="12.75" customHeight="1" x14ac:dyDescent="0.2"/>
    <row r="16665" ht="12.75" customHeight="1" x14ac:dyDescent="0.2"/>
    <row r="16666" ht="12.75" customHeight="1" x14ac:dyDescent="0.2"/>
    <row r="16667" ht="12.75" customHeight="1" x14ac:dyDescent="0.2"/>
    <row r="16668" ht="12.75" customHeight="1" x14ac:dyDescent="0.2"/>
    <row r="16669" ht="12.75" customHeight="1" x14ac:dyDescent="0.2"/>
    <row r="16670" ht="12.75" customHeight="1" x14ac:dyDescent="0.2"/>
    <row r="16671" ht="12.75" customHeight="1" x14ac:dyDescent="0.2"/>
    <row r="16672" ht="12.75" customHeight="1" x14ac:dyDescent="0.2"/>
    <row r="16673" ht="12.75" customHeight="1" x14ac:dyDescent="0.2"/>
    <row r="16674" ht="12.75" customHeight="1" x14ac:dyDescent="0.2"/>
    <row r="16675" ht="12.75" customHeight="1" x14ac:dyDescent="0.2"/>
    <row r="16676" ht="12.75" customHeight="1" x14ac:dyDescent="0.2"/>
    <row r="16677" ht="12.75" customHeight="1" x14ac:dyDescent="0.2"/>
    <row r="16678" ht="12.75" customHeight="1" x14ac:dyDescent="0.2"/>
    <row r="16679" ht="12.75" customHeight="1" x14ac:dyDescent="0.2"/>
    <row r="16680" ht="12.75" customHeight="1" x14ac:dyDescent="0.2"/>
    <row r="16681" ht="12.75" customHeight="1" x14ac:dyDescent="0.2"/>
    <row r="16682" ht="12.75" customHeight="1" x14ac:dyDescent="0.2"/>
    <row r="16683" ht="12.75" customHeight="1" x14ac:dyDescent="0.2"/>
    <row r="16684" ht="12.75" customHeight="1" x14ac:dyDescent="0.2"/>
    <row r="16685" ht="12.75" customHeight="1" x14ac:dyDescent="0.2"/>
    <row r="16686" ht="12.75" customHeight="1" x14ac:dyDescent="0.2"/>
    <row r="16687" ht="12.75" customHeight="1" x14ac:dyDescent="0.2"/>
    <row r="16688" ht="12.75" customHeight="1" x14ac:dyDescent="0.2"/>
    <row r="16689" ht="12.75" customHeight="1" x14ac:dyDescent="0.2"/>
    <row r="16690" ht="12.75" customHeight="1" x14ac:dyDescent="0.2"/>
    <row r="16691" ht="12.75" customHeight="1" x14ac:dyDescent="0.2"/>
    <row r="16692" ht="12.75" customHeight="1" x14ac:dyDescent="0.2"/>
    <row r="16693" ht="12.75" customHeight="1" x14ac:dyDescent="0.2"/>
    <row r="16694" ht="12.75" customHeight="1" x14ac:dyDescent="0.2"/>
    <row r="16695" ht="12.75" customHeight="1" x14ac:dyDescent="0.2"/>
    <row r="16696" ht="12.75" customHeight="1" x14ac:dyDescent="0.2"/>
    <row r="16697" ht="12.75" customHeight="1" x14ac:dyDescent="0.2"/>
    <row r="16698" ht="12.75" customHeight="1" x14ac:dyDescent="0.2"/>
    <row r="16699" ht="12.75" customHeight="1" x14ac:dyDescent="0.2"/>
    <row r="16700" ht="12.75" customHeight="1" x14ac:dyDescent="0.2"/>
    <row r="16701" ht="12.75" customHeight="1" x14ac:dyDescent="0.2"/>
    <row r="16702" ht="12.75" customHeight="1" x14ac:dyDescent="0.2"/>
    <row r="16703" ht="12.75" customHeight="1" x14ac:dyDescent="0.2"/>
    <row r="16704" ht="12.75" customHeight="1" x14ac:dyDescent="0.2"/>
    <row r="16705" ht="12.75" customHeight="1" x14ac:dyDescent="0.2"/>
    <row r="16706" ht="12.75" customHeight="1" x14ac:dyDescent="0.2"/>
    <row r="16707" ht="12.75" customHeight="1" x14ac:dyDescent="0.2"/>
    <row r="16708" ht="12.75" customHeight="1" x14ac:dyDescent="0.2"/>
    <row r="16709" ht="12.75" customHeight="1" x14ac:dyDescent="0.2"/>
    <row r="16710" ht="12.75" customHeight="1" x14ac:dyDescent="0.2"/>
    <row r="16711" ht="12.75" customHeight="1" x14ac:dyDescent="0.2"/>
    <row r="16712" ht="12.75" customHeight="1" x14ac:dyDescent="0.2"/>
    <row r="16713" ht="12.75" customHeight="1" x14ac:dyDescent="0.2"/>
    <row r="16714" ht="12.75" customHeight="1" x14ac:dyDescent="0.2"/>
    <row r="16715" ht="12.75" customHeight="1" x14ac:dyDescent="0.2"/>
    <row r="16716" ht="12.75" customHeight="1" x14ac:dyDescent="0.2"/>
    <row r="16717" ht="12.75" customHeight="1" x14ac:dyDescent="0.2"/>
    <row r="16718" ht="12.75" customHeight="1" x14ac:dyDescent="0.2"/>
    <row r="16719" ht="12.75" customHeight="1" x14ac:dyDescent="0.2"/>
    <row r="16720" ht="12.75" customHeight="1" x14ac:dyDescent="0.2"/>
    <row r="16721" ht="12.75" customHeight="1" x14ac:dyDescent="0.2"/>
    <row r="16722" ht="12.75" customHeight="1" x14ac:dyDescent="0.2"/>
    <row r="16723" ht="12.75" customHeight="1" x14ac:dyDescent="0.2"/>
    <row r="16724" ht="12.75" customHeight="1" x14ac:dyDescent="0.2"/>
    <row r="16725" ht="12.75" customHeight="1" x14ac:dyDescent="0.2"/>
    <row r="16726" ht="12.75" customHeight="1" x14ac:dyDescent="0.2"/>
    <row r="16727" ht="12.75" customHeight="1" x14ac:dyDescent="0.2"/>
    <row r="16728" ht="12.75" customHeight="1" x14ac:dyDescent="0.2"/>
    <row r="16729" ht="12.75" customHeight="1" x14ac:dyDescent="0.2"/>
    <row r="16730" ht="12.75" customHeight="1" x14ac:dyDescent="0.2"/>
    <row r="16731" ht="12.75" customHeight="1" x14ac:dyDescent="0.2"/>
    <row r="16732" ht="12.75" customHeight="1" x14ac:dyDescent="0.2"/>
    <row r="16733" ht="12.75" customHeight="1" x14ac:dyDescent="0.2"/>
    <row r="16734" ht="12.75" customHeight="1" x14ac:dyDescent="0.2"/>
    <row r="16735" ht="12.75" customHeight="1" x14ac:dyDescent="0.2"/>
    <row r="16736" ht="12.75" customHeight="1" x14ac:dyDescent="0.2"/>
    <row r="16737" ht="12.75" customHeight="1" x14ac:dyDescent="0.2"/>
    <row r="16738" ht="12.75" customHeight="1" x14ac:dyDescent="0.2"/>
    <row r="16739" ht="12.75" customHeight="1" x14ac:dyDescent="0.2"/>
    <row r="16740" ht="12.75" customHeight="1" x14ac:dyDescent="0.2"/>
    <row r="16741" ht="12.75" customHeight="1" x14ac:dyDescent="0.2"/>
    <row r="16742" ht="12.75" customHeight="1" x14ac:dyDescent="0.2"/>
    <row r="16743" ht="12.75" customHeight="1" x14ac:dyDescent="0.2"/>
    <row r="16744" ht="12.75" customHeight="1" x14ac:dyDescent="0.2"/>
    <row r="16745" ht="12.75" customHeight="1" x14ac:dyDescent="0.2"/>
    <row r="16746" ht="12.75" customHeight="1" x14ac:dyDescent="0.2"/>
    <row r="16747" ht="12.75" customHeight="1" x14ac:dyDescent="0.2"/>
    <row r="16748" ht="12.75" customHeight="1" x14ac:dyDescent="0.2"/>
    <row r="16749" ht="12.75" customHeight="1" x14ac:dyDescent="0.2"/>
    <row r="16750" ht="12.75" customHeight="1" x14ac:dyDescent="0.2"/>
    <row r="16751" ht="12.75" customHeight="1" x14ac:dyDescent="0.2"/>
    <row r="16752" ht="12.75" customHeight="1" x14ac:dyDescent="0.2"/>
    <row r="16753" ht="12.75" customHeight="1" x14ac:dyDescent="0.2"/>
    <row r="16754" ht="12.75" customHeight="1" x14ac:dyDescent="0.2"/>
    <row r="16755" ht="12.75" customHeight="1" x14ac:dyDescent="0.2"/>
    <row r="16756" ht="12.75" customHeight="1" x14ac:dyDescent="0.2"/>
    <row r="16757" ht="12.75" customHeight="1" x14ac:dyDescent="0.2"/>
    <row r="16758" ht="12.75" customHeight="1" x14ac:dyDescent="0.2"/>
    <row r="16759" ht="12.75" customHeight="1" x14ac:dyDescent="0.2"/>
    <row r="16760" ht="12.75" customHeight="1" x14ac:dyDescent="0.2"/>
    <row r="16761" ht="12.75" customHeight="1" x14ac:dyDescent="0.2"/>
    <row r="16762" ht="12.75" customHeight="1" x14ac:dyDescent="0.2"/>
    <row r="16763" ht="12.75" customHeight="1" x14ac:dyDescent="0.2"/>
    <row r="16764" ht="12.75" customHeight="1" x14ac:dyDescent="0.2"/>
    <row r="16765" ht="12.75" customHeight="1" x14ac:dyDescent="0.2"/>
    <row r="16766" ht="12.75" customHeight="1" x14ac:dyDescent="0.2"/>
    <row r="16767" ht="12.75" customHeight="1" x14ac:dyDescent="0.2"/>
    <row r="16768" ht="12.75" customHeight="1" x14ac:dyDescent="0.2"/>
    <row r="16769" ht="12.75" customHeight="1" x14ac:dyDescent="0.2"/>
    <row r="16770" ht="12.75" customHeight="1" x14ac:dyDescent="0.2"/>
    <row r="16771" ht="12.75" customHeight="1" x14ac:dyDescent="0.2"/>
    <row r="16772" ht="12.75" customHeight="1" x14ac:dyDescent="0.2"/>
    <row r="16773" ht="12.75" customHeight="1" x14ac:dyDescent="0.2"/>
    <row r="16774" ht="12.75" customHeight="1" x14ac:dyDescent="0.2"/>
    <row r="16775" ht="12.75" customHeight="1" x14ac:dyDescent="0.2"/>
    <row r="16776" ht="12.75" customHeight="1" x14ac:dyDescent="0.2"/>
    <row r="16777" ht="12.75" customHeight="1" x14ac:dyDescent="0.2"/>
    <row r="16778" ht="12.75" customHeight="1" x14ac:dyDescent="0.2"/>
    <row r="16779" ht="12.75" customHeight="1" x14ac:dyDescent="0.2"/>
    <row r="16780" ht="12.75" customHeight="1" x14ac:dyDescent="0.2"/>
    <row r="16781" ht="12.75" customHeight="1" x14ac:dyDescent="0.2"/>
    <row r="16782" ht="12.75" customHeight="1" x14ac:dyDescent="0.2"/>
    <row r="16783" ht="12.75" customHeight="1" x14ac:dyDescent="0.2"/>
    <row r="16784" ht="12.75" customHeight="1" x14ac:dyDescent="0.2"/>
    <row r="16785" ht="12.75" customHeight="1" x14ac:dyDescent="0.2"/>
    <row r="16786" ht="12.75" customHeight="1" x14ac:dyDescent="0.2"/>
    <row r="16787" ht="12.75" customHeight="1" x14ac:dyDescent="0.2"/>
    <row r="16788" ht="12.75" customHeight="1" x14ac:dyDescent="0.2"/>
    <row r="16789" ht="12.75" customHeight="1" x14ac:dyDescent="0.2"/>
    <row r="16790" ht="12.75" customHeight="1" x14ac:dyDescent="0.2"/>
    <row r="16791" ht="12.75" customHeight="1" x14ac:dyDescent="0.2"/>
    <row r="16792" ht="12.75" customHeight="1" x14ac:dyDescent="0.2"/>
    <row r="16793" ht="12.75" customHeight="1" x14ac:dyDescent="0.2"/>
    <row r="16794" ht="12.75" customHeight="1" x14ac:dyDescent="0.2"/>
    <row r="16795" ht="12.75" customHeight="1" x14ac:dyDescent="0.2"/>
    <row r="16796" ht="12.75" customHeight="1" x14ac:dyDescent="0.2"/>
    <row r="16797" ht="12.75" customHeight="1" x14ac:dyDescent="0.2"/>
    <row r="16798" ht="12.75" customHeight="1" x14ac:dyDescent="0.2"/>
    <row r="16799" ht="12.75" customHeight="1" x14ac:dyDescent="0.2"/>
    <row r="16800" ht="12.75" customHeight="1" x14ac:dyDescent="0.2"/>
    <row r="16801" ht="12.75" customHeight="1" x14ac:dyDescent="0.2"/>
    <row r="16802" ht="12.75" customHeight="1" x14ac:dyDescent="0.2"/>
    <row r="16803" ht="12.75" customHeight="1" x14ac:dyDescent="0.2"/>
    <row r="16804" ht="12.75" customHeight="1" x14ac:dyDescent="0.2"/>
    <row r="16805" ht="12.75" customHeight="1" x14ac:dyDescent="0.2"/>
    <row r="16806" ht="12.75" customHeight="1" x14ac:dyDescent="0.2"/>
    <row r="16807" ht="12.75" customHeight="1" x14ac:dyDescent="0.2"/>
    <row r="16808" ht="12.75" customHeight="1" x14ac:dyDescent="0.2"/>
    <row r="16809" ht="12.75" customHeight="1" x14ac:dyDescent="0.2"/>
    <row r="16810" ht="12.75" customHeight="1" x14ac:dyDescent="0.2"/>
    <row r="16811" ht="12.75" customHeight="1" x14ac:dyDescent="0.2"/>
    <row r="16812" ht="12.75" customHeight="1" x14ac:dyDescent="0.2"/>
    <row r="16813" ht="12.75" customHeight="1" x14ac:dyDescent="0.2"/>
    <row r="16814" ht="12.75" customHeight="1" x14ac:dyDescent="0.2"/>
    <row r="16815" ht="12.75" customHeight="1" x14ac:dyDescent="0.2"/>
    <row r="16816" ht="12.75" customHeight="1" x14ac:dyDescent="0.2"/>
    <row r="16817" ht="12.75" customHeight="1" x14ac:dyDescent="0.2"/>
    <row r="16818" ht="12.75" customHeight="1" x14ac:dyDescent="0.2"/>
    <row r="16819" ht="12.75" customHeight="1" x14ac:dyDescent="0.2"/>
    <row r="16820" ht="12.75" customHeight="1" x14ac:dyDescent="0.2"/>
    <row r="16821" ht="12.75" customHeight="1" x14ac:dyDescent="0.2"/>
    <row r="16822" ht="12.75" customHeight="1" x14ac:dyDescent="0.2"/>
    <row r="16823" ht="12.75" customHeight="1" x14ac:dyDescent="0.2"/>
    <row r="16824" ht="12.75" customHeight="1" x14ac:dyDescent="0.2"/>
    <row r="16825" ht="12.75" customHeight="1" x14ac:dyDescent="0.2"/>
    <row r="16826" ht="12.75" customHeight="1" x14ac:dyDescent="0.2"/>
    <row r="16827" ht="12.75" customHeight="1" x14ac:dyDescent="0.2"/>
    <row r="16828" ht="12.75" customHeight="1" x14ac:dyDescent="0.2"/>
    <row r="16829" ht="12.75" customHeight="1" x14ac:dyDescent="0.2"/>
    <row r="16830" ht="12.75" customHeight="1" x14ac:dyDescent="0.2"/>
    <row r="16831" ht="12.75" customHeight="1" x14ac:dyDescent="0.2"/>
    <row r="16832" ht="12.75" customHeight="1" x14ac:dyDescent="0.2"/>
    <row r="16833" ht="12.75" customHeight="1" x14ac:dyDescent="0.2"/>
    <row r="16834" ht="12.75" customHeight="1" x14ac:dyDescent="0.2"/>
    <row r="16835" ht="12.75" customHeight="1" x14ac:dyDescent="0.2"/>
    <row r="16836" ht="12.75" customHeight="1" x14ac:dyDescent="0.2"/>
    <row r="16837" ht="12.75" customHeight="1" x14ac:dyDescent="0.2"/>
    <row r="16838" ht="12.75" customHeight="1" x14ac:dyDescent="0.2"/>
    <row r="16839" ht="12.75" customHeight="1" x14ac:dyDescent="0.2"/>
    <row r="16840" ht="12.75" customHeight="1" x14ac:dyDescent="0.2"/>
    <row r="16841" ht="12.75" customHeight="1" x14ac:dyDescent="0.2"/>
    <row r="16842" ht="12.75" customHeight="1" x14ac:dyDescent="0.2"/>
    <row r="16843" ht="12.75" customHeight="1" x14ac:dyDescent="0.2"/>
    <row r="16844" ht="12.75" customHeight="1" x14ac:dyDescent="0.2"/>
    <row r="16845" ht="12.75" customHeight="1" x14ac:dyDescent="0.2"/>
    <row r="16846" ht="12.75" customHeight="1" x14ac:dyDescent="0.2"/>
    <row r="16847" ht="12.75" customHeight="1" x14ac:dyDescent="0.2"/>
    <row r="16848" ht="12.75" customHeight="1" x14ac:dyDescent="0.2"/>
    <row r="16849" ht="12.75" customHeight="1" x14ac:dyDescent="0.2"/>
    <row r="16850" ht="12.75" customHeight="1" x14ac:dyDescent="0.2"/>
    <row r="16851" ht="12.75" customHeight="1" x14ac:dyDescent="0.2"/>
    <row r="16852" ht="12.75" customHeight="1" x14ac:dyDescent="0.2"/>
    <row r="16853" ht="12.75" customHeight="1" x14ac:dyDescent="0.2"/>
    <row r="16854" ht="12.75" customHeight="1" x14ac:dyDescent="0.2"/>
    <row r="16855" ht="12.75" customHeight="1" x14ac:dyDescent="0.2"/>
    <row r="16856" ht="12.75" customHeight="1" x14ac:dyDescent="0.2"/>
    <row r="16857" ht="12.75" customHeight="1" x14ac:dyDescent="0.2"/>
    <row r="16858" ht="12.75" customHeight="1" x14ac:dyDescent="0.2"/>
    <row r="16859" ht="12.75" customHeight="1" x14ac:dyDescent="0.2"/>
    <row r="16860" ht="12.75" customHeight="1" x14ac:dyDescent="0.2"/>
    <row r="16861" ht="12.75" customHeight="1" x14ac:dyDescent="0.2"/>
    <row r="16862" ht="12.75" customHeight="1" x14ac:dyDescent="0.2"/>
    <row r="16863" ht="12.75" customHeight="1" x14ac:dyDescent="0.2"/>
    <row r="16864" ht="12.75" customHeight="1" x14ac:dyDescent="0.2"/>
    <row r="16865" ht="12.75" customHeight="1" x14ac:dyDescent="0.2"/>
    <row r="16866" ht="12.75" customHeight="1" x14ac:dyDescent="0.2"/>
    <row r="16867" ht="12.75" customHeight="1" x14ac:dyDescent="0.2"/>
    <row r="16868" ht="12.75" customHeight="1" x14ac:dyDescent="0.2"/>
    <row r="16869" ht="12.75" customHeight="1" x14ac:dyDescent="0.2"/>
    <row r="16870" ht="12.75" customHeight="1" x14ac:dyDescent="0.2"/>
    <row r="16871" ht="12.75" customHeight="1" x14ac:dyDescent="0.2"/>
    <row r="16872" ht="12.75" customHeight="1" x14ac:dyDescent="0.2"/>
    <row r="16873" ht="12.75" customHeight="1" x14ac:dyDescent="0.2"/>
    <row r="16874" ht="12.75" customHeight="1" x14ac:dyDescent="0.2"/>
    <row r="16875" ht="12.75" customHeight="1" x14ac:dyDescent="0.2"/>
    <row r="16876" ht="12.75" customHeight="1" x14ac:dyDescent="0.2"/>
    <row r="16877" ht="12.75" customHeight="1" x14ac:dyDescent="0.2"/>
    <row r="16878" ht="12.75" customHeight="1" x14ac:dyDescent="0.2"/>
    <row r="16879" ht="12.75" customHeight="1" x14ac:dyDescent="0.2"/>
    <row r="16880" ht="12.75" customHeight="1" x14ac:dyDescent="0.2"/>
    <row r="16881" ht="12.75" customHeight="1" x14ac:dyDescent="0.2"/>
    <row r="16882" ht="12.75" customHeight="1" x14ac:dyDescent="0.2"/>
    <row r="16883" ht="12.75" customHeight="1" x14ac:dyDescent="0.2"/>
    <row r="16884" ht="12.75" customHeight="1" x14ac:dyDescent="0.2"/>
    <row r="16885" ht="12.75" customHeight="1" x14ac:dyDescent="0.2"/>
    <row r="16886" ht="12.75" customHeight="1" x14ac:dyDescent="0.2"/>
    <row r="16887" ht="12.75" customHeight="1" x14ac:dyDescent="0.2"/>
    <row r="16888" ht="12.75" customHeight="1" x14ac:dyDescent="0.2"/>
    <row r="16889" ht="12.75" customHeight="1" x14ac:dyDescent="0.2"/>
    <row r="16890" ht="12.75" customHeight="1" x14ac:dyDescent="0.2"/>
    <row r="16891" ht="12.75" customHeight="1" x14ac:dyDescent="0.2"/>
    <row r="16892" ht="12.75" customHeight="1" x14ac:dyDescent="0.2"/>
    <row r="16893" ht="12.75" customHeight="1" x14ac:dyDescent="0.2"/>
    <row r="16894" ht="12.75" customHeight="1" x14ac:dyDescent="0.2"/>
    <row r="16895" ht="12.75" customHeight="1" x14ac:dyDescent="0.2"/>
    <row r="16896" ht="12.75" customHeight="1" x14ac:dyDescent="0.2"/>
    <row r="16897" ht="12.75" customHeight="1" x14ac:dyDescent="0.2"/>
    <row r="16898" ht="12.75" customHeight="1" x14ac:dyDescent="0.2"/>
    <row r="16899" ht="12.75" customHeight="1" x14ac:dyDescent="0.2"/>
    <row r="16900" ht="12.75" customHeight="1" x14ac:dyDescent="0.2"/>
    <row r="16901" ht="12.75" customHeight="1" x14ac:dyDescent="0.2"/>
    <row r="16902" ht="12.75" customHeight="1" x14ac:dyDescent="0.2"/>
    <row r="16903" ht="12.75" customHeight="1" x14ac:dyDescent="0.2"/>
    <row r="16904" ht="12.75" customHeight="1" x14ac:dyDescent="0.2"/>
    <row r="16905" ht="12.75" customHeight="1" x14ac:dyDescent="0.2"/>
    <row r="16906" ht="12.75" customHeight="1" x14ac:dyDescent="0.2"/>
    <row r="16907" ht="12.75" customHeight="1" x14ac:dyDescent="0.2"/>
    <row r="16908" ht="12.75" customHeight="1" x14ac:dyDescent="0.2"/>
    <row r="16909" ht="12.75" customHeight="1" x14ac:dyDescent="0.2"/>
    <row r="16910" ht="12.75" customHeight="1" x14ac:dyDescent="0.2"/>
    <row r="16911" ht="12.75" customHeight="1" x14ac:dyDescent="0.2"/>
    <row r="16912" ht="12.75" customHeight="1" x14ac:dyDescent="0.2"/>
    <row r="16913" ht="12.75" customHeight="1" x14ac:dyDescent="0.2"/>
    <row r="16914" ht="12.75" customHeight="1" x14ac:dyDescent="0.2"/>
    <row r="16915" ht="12.75" customHeight="1" x14ac:dyDescent="0.2"/>
    <row r="16916" ht="12.75" customHeight="1" x14ac:dyDescent="0.2"/>
    <row r="16917" ht="12.75" customHeight="1" x14ac:dyDescent="0.2"/>
    <row r="16918" ht="12.75" customHeight="1" x14ac:dyDescent="0.2"/>
    <row r="16919" ht="12.75" customHeight="1" x14ac:dyDescent="0.2"/>
    <row r="16920" ht="12.75" customHeight="1" x14ac:dyDescent="0.2"/>
    <row r="16921" ht="12.75" customHeight="1" x14ac:dyDescent="0.2"/>
    <row r="16922" ht="12.75" customHeight="1" x14ac:dyDescent="0.2"/>
    <row r="16923" ht="12.75" customHeight="1" x14ac:dyDescent="0.2"/>
    <row r="16924" ht="12.75" customHeight="1" x14ac:dyDescent="0.2"/>
    <row r="16925" ht="12.75" customHeight="1" x14ac:dyDescent="0.2"/>
    <row r="16926" ht="12.75" customHeight="1" x14ac:dyDescent="0.2"/>
    <row r="16927" ht="12.75" customHeight="1" x14ac:dyDescent="0.2"/>
    <row r="16928" ht="12.75" customHeight="1" x14ac:dyDescent="0.2"/>
    <row r="16929" ht="12.75" customHeight="1" x14ac:dyDescent="0.2"/>
    <row r="16930" ht="12.75" customHeight="1" x14ac:dyDescent="0.2"/>
    <row r="16931" ht="12.75" customHeight="1" x14ac:dyDescent="0.2"/>
    <row r="16932" ht="12.75" customHeight="1" x14ac:dyDescent="0.2"/>
    <row r="16933" ht="12.75" customHeight="1" x14ac:dyDescent="0.2"/>
    <row r="16934" ht="12.75" customHeight="1" x14ac:dyDescent="0.2"/>
    <row r="16935" ht="12.75" customHeight="1" x14ac:dyDescent="0.2"/>
    <row r="16936" ht="12.75" customHeight="1" x14ac:dyDescent="0.2"/>
    <row r="16937" ht="12.75" customHeight="1" x14ac:dyDescent="0.2"/>
    <row r="16938" ht="12.75" customHeight="1" x14ac:dyDescent="0.2"/>
    <row r="16939" ht="12.75" customHeight="1" x14ac:dyDescent="0.2"/>
    <row r="16940" ht="12.75" customHeight="1" x14ac:dyDescent="0.2"/>
    <row r="16941" ht="12.75" customHeight="1" x14ac:dyDescent="0.2"/>
    <row r="16942" ht="12.75" customHeight="1" x14ac:dyDescent="0.2"/>
    <row r="16943" ht="12.75" customHeight="1" x14ac:dyDescent="0.2"/>
    <row r="16944" ht="12.75" customHeight="1" x14ac:dyDescent="0.2"/>
    <row r="16945" ht="12.75" customHeight="1" x14ac:dyDescent="0.2"/>
    <row r="16946" ht="12.75" customHeight="1" x14ac:dyDescent="0.2"/>
    <row r="16947" ht="12.75" customHeight="1" x14ac:dyDescent="0.2"/>
    <row r="16948" ht="12.75" customHeight="1" x14ac:dyDescent="0.2"/>
    <row r="16949" ht="12.75" customHeight="1" x14ac:dyDescent="0.2"/>
    <row r="16950" ht="12.75" customHeight="1" x14ac:dyDescent="0.2"/>
    <row r="16951" ht="12.75" customHeight="1" x14ac:dyDescent="0.2"/>
    <row r="16952" ht="12.75" customHeight="1" x14ac:dyDescent="0.2"/>
    <row r="16953" ht="12.75" customHeight="1" x14ac:dyDescent="0.2"/>
    <row r="16954" ht="12.75" customHeight="1" x14ac:dyDescent="0.2"/>
    <row r="16955" ht="12.75" customHeight="1" x14ac:dyDescent="0.2"/>
    <row r="16956" ht="12.75" customHeight="1" x14ac:dyDescent="0.2"/>
    <row r="16957" ht="12.75" customHeight="1" x14ac:dyDescent="0.2"/>
    <row r="16958" ht="12.75" customHeight="1" x14ac:dyDescent="0.2"/>
    <row r="16959" ht="12.75" customHeight="1" x14ac:dyDescent="0.2"/>
    <row r="16960" ht="12.75" customHeight="1" x14ac:dyDescent="0.2"/>
    <row r="16961" ht="12.75" customHeight="1" x14ac:dyDescent="0.2"/>
    <row r="16962" ht="12.75" customHeight="1" x14ac:dyDescent="0.2"/>
    <row r="16963" ht="12.75" customHeight="1" x14ac:dyDescent="0.2"/>
    <row r="16964" ht="12.75" customHeight="1" x14ac:dyDescent="0.2"/>
    <row r="16965" ht="12.75" customHeight="1" x14ac:dyDescent="0.2"/>
    <row r="16966" ht="12.75" customHeight="1" x14ac:dyDescent="0.2"/>
    <row r="16967" ht="12.75" customHeight="1" x14ac:dyDescent="0.2"/>
    <row r="16968" ht="12.75" customHeight="1" x14ac:dyDescent="0.2"/>
    <row r="16969" ht="12.75" customHeight="1" x14ac:dyDescent="0.2"/>
    <row r="16970" ht="12.75" customHeight="1" x14ac:dyDescent="0.2"/>
    <row r="16971" ht="12.75" customHeight="1" x14ac:dyDescent="0.2"/>
    <row r="16972" ht="12.75" customHeight="1" x14ac:dyDescent="0.2"/>
    <row r="16973" ht="12.75" customHeight="1" x14ac:dyDescent="0.2"/>
    <row r="16974" ht="12.75" customHeight="1" x14ac:dyDescent="0.2"/>
    <row r="16975" ht="12.75" customHeight="1" x14ac:dyDescent="0.2"/>
    <row r="16976" ht="12.75" customHeight="1" x14ac:dyDescent="0.2"/>
    <row r="16977" ht="12.75" customHeight="1" x14ac:dyDescent="0.2"/>
    <row r="16978" ht="12.75" customHeight="1" x14ac:dyDescent="0.2"/>
    <row r="16979" ht="12.75" customHeight="1" x14ac:dyDescent="0.2"/>
    <row r="16980" ht="12.75" customHeight="1" x14ac:dyDescent="0.2"/>
    <row r="16981" ht="12.75" customHeight="1" x14ac:dyDescent="0.2"/>
    <row r="16982" ht="12.75" customHeight="1" x14ac:dyDescent="0.2"/>
    <row r="16983" ht="12.75" customHeight="1" x14ac:dyDescent="0.2"/>
    <row r="16984" ht="12.75" customHeight="1" x14ac:dyDescent="0.2"/>
    <row r="16985" ht="12.75" customHeight="1" x14ac:dyDescent="0.2"/>
    <row r="16986" ht="12.75" customHeight="1" x14ac:dyDescent="0.2"/>
    <row r="16987" ht="12.75" customHeight="1" x14ac:dyDescent="0.2"/>
    <row r="16988" ht="12.75" customHeight="1" x14ac:dyDescent="0.2"/>
    <row r="16989" ht="12.75" customHeight="1" x14ac:dyDescent="0.2"/>
    <row r="16990" ht="12.75" customHeight="1" x14ac:dyDescent="0.2"/>
    <row r="16991" ht="12.75" customHeight="1" x14ac:dyDescent="0.2"/>
    <row r="16992" ht="12.75" customHeight="1" x14ac:dyDescent="0.2"/>
    <row r="16993" ht="12.75" customHeight="1" x14ac:dyDescent="0.2"/>
    <row r="16994" ht="12.75" customHeight="1" x14ac:dyDescent="0.2"/>
    <row r="16995" ht="12.75" customHeight="1" x14ac:dyDescent="0.2"/>
    <row r="16996" ht="12.75" customHeight="1" x14ac:dyDescent="0.2"/>
    <row r="16997" ht="12.75" customHeight="1" x14ac:dyDescent="0.2"/>
    <row r="16998" ht="12.75" customHeight="1" x14ac:dyDescent="0.2"/>
    <row r="16999" ht="12.75" customHeight="1" x14ac:dyDescent="0.2"/>
    <row r="17000" ht="12.75" customHeight="1" x14ac:dyDescent="0.2"/>
    <row r="17001" ht="12.75" customHeight="1" x14ac:dyDescent="0.2"/>
    <row r="17002" ht="12.75" customHeight="1" x14ac:dyDescent="0.2"/>
    <row r="17003" ht="12.75" customHeight="1" x14ac:dyDescent="0.2"/>
    <row r="17004" ht="12.75" customHeight="1" x14ac:dyDescent="0.2"/>
    <row r="17005" ht="12.75" customHeight="1" x14ac:dyDescent="0.2"/>
    <row r="17006" ht="12.75" customHeight="1" x14ac:dyDescent="0.2"/>
    <row r="17007" ht="12.75" customHeight="1" x14ac:dyDescent="0.2"/>
    <row r="17008" ht="12.75" customHeight="1" x14ac:dyDescent="0.2"/>
    <row r="17009" ht="12.75" customHeight="1" x14ac:dyDescent="0.2"/>
    <row r="17010" ht="12.75" customHeight="1" x14ac:dyDescent="0.2"/>
    <row r="17011" ht="12.75" customHeight="1" x14ac:dyDescent="0.2"/>
    <row r="17012" ht="12.75" customHeight="1" x14ac:dyDescent="0.2"/>
    <row r="17013" ht="12.75" customHeight="1" x14ac:dyDescent="0.2"/>
    <row r="17014" ht="12.75" customHeight="1" x14ac:dyDescent="0.2"/>
    <row r="17015" ht="12.75" customHeight="1" x14ac:dyDescent="0.2"/>
    <row r="17016" ht="12.75" customHeight="1" x14ac:dyDescent="0.2"/>
    <row r="17017" ht="12.75" customHeight="1" x14ac:dyDescent="0.2"/>
    <row r="17018" ht="12.75" customHeight="1" x14ac:dyDescent="0.2"/>
    <row r="17019" ht="12.75" customHeight="1" x14ac:dyDescent="0.2"/>
    <row r="17020" ht="12.75" customHeight="1" x14ac:dyDescent="0.2"/>
    <row r="17021" ht="12.75" customHeight="1" x14ac:dyDescent="0.2"/>
    <row r="17022" ht="12.75" customHeight="1" x14ac:dyDescent="0.2"/>
    <row r="17023" ht="12.75" customHeight="1" x14ac:dyDescent="0.2"/>
    <row r="17024" ht="12.75" customHeight="1" x14ac:dyDescent="0.2"/>
    <row r="17025" ht="12.75" customHeight="1" x14ac:dyDescent="0.2"/>
    <row r="17026" ht="12.75" customHeight="1" x14ac:dyDescent="0.2"/>
    <row r="17027" ht="12.75" customHeight="1" x14ac:dyDescent="0.2"/>
    <row r="17028" ht="12.75" customHeight="1" x14ac:dyDescent="0.2"/>
    <row r="17029" ht="12.75" customHeight="1" x14ac:dyDescent="0.2"/>
    <row r="17030" ht="12.75" customHeight="1" x14ac:dyDescent="0.2"/>
    <row r="17031" ht="12.75" customHeight="1" x14ac:dyDescent="0.2"/>
    <row r="17032" ht="12.75" customHeight="1" x14ac:dyDescent="0.2"/>
    <row r="17033" ht="12.75" customHeight="1" x14ac:dyDescent="0.2"/>
    <row r="17034" ht="12.75" customHeight="1" x14ac:dyDescent="0.2"/>
    <row r="17035" ht="12.75" customHeight="1" x14ac:dyDescent="0.2"/>
    <row r="17036" ht="12.75" customHeight="1" x14ac:dyDescent="0.2"/>
    <row r="17037" ht="12.75" customHeight="1" x14ac:dyDescent="0.2"/>
    <row r="17038" ht="12.75" customHeight="1" x14ac:dyDescent="0.2"/>
    <row r="17039" ht="12.75" customHeight="1" x14ac:dyDescent="0.2"/>
    <row r="17040" ht="12.75" customHeight="1" x14ac:dyDescent="0.2"/>
    <row r="17041" ht="12.75" customHeight="1" x14ac:dyDescent="0.2"/>
    <row r="17042" ht="12.75" customHeight="1" x14ac:dyDescent="0.2"/>
    <row r="17043" ht="12.75" customHeight="1" x14ac:dyDescent="0.2"/>
    <row r="17044" ht="12.75" customHeight="1" x14ac:dyDescent="0.2"/>
    <row r="17045" ht="12.75" customHeight="1" x14ac:dyDescent="0.2"/>
    <row r="17046" ht="12.75" customHeight="1" x14ac:dyDescent="0.2"/>
    <row r="17047" ht="12.75" customHeight="1" x14ac:dyDescent="0.2"/>
    <row r="17048" ht="12.75" customHeight="1" x14ac:dyDescent="0.2"/>
    <row r="17049" ht="12.75" customHeight="1" x14ac:dyDescent="0.2"/>
    <row r="17050" ht="12.75" customHeight="1" x14ac:dyDescent="0.2"/>
    <row r="17051" ht="12.75" customHeight="1" x14ac:dyDescent="0.2"/>
    <row r="17052" ht="12.75" customHeight="1" x14ac:dyDescent="0.2"/>
    <row r="17053" ht="12.75" customHeight="1" x14ac:dyDescent="0.2"/>
    <row r="17054" ht="12.75" customHeight="1" x14ac:dyDescent="0.2"/>
    <row r="17055" ht="12.75" customHeight="1" x14ac:dyDescent="0.2"/>
    <row r="17056" ht="12.75" customHeight="1" x14ac:dyDescent="0.2"/>
    <row r="17057" ht="12.75" customHeight="1" x14ac:dyDescent="0.2"/>
    <row r="17058" ht="12.75" customHeight="1" x14ac:dyDescent="0.2"/>
    <row r="17059" ht="12.75" customHeight="1" x14ac:dyDescent="0.2"/>
    <row r="17060" ht="12.75" customHeight="1" x14ac:dyDescent="0.2"/>
    <row r="17061" ht="12.75" customHeight="1" x14ac:dyDescent="0.2"/>
    <row r="17062" ht="12.75" customHeight="1" x14ac:dyDescent="0.2"/>
    <row r="17063" ht="12.75" customHeight="1" x14ac:dyDescent="0.2"/>
    <row r="17064" ht="12.75" customHeight="1" x14ac:dyDescent="0.2"/>
    <row r="17065" ht="12.75" customHeight="1" x14ac:dyDescent="0.2"/>
    <row r="17066" ht="12.75" customHeight="1" x14ac:dyDescent="0.2"/>
    <row r="17067" ht="12.75" customHeight="1" x14ac:dyDescent="0.2"/>
    <row r="17068" ht="12.75" customHeight="1" x14ac:dyDescent="0.2"/>
    <row r="17069" ht="12.75" customHeight="1" x14ac:dyDescent="0.2"/>
    <row r="17070" ht="12.75" customHeight="1" x14ac:dyDescent="0.2"/>
    <row r="17071" ht="12.75" customHeight="1" x14ac:dyDescent="0.2"/>
    <row r="17072" ht="12.75" customHeight="1" x14ac:dyDescent="0.2"/>
    <row r="17073" ht="12.75" customHeight="1" x14ac:dyDescent="0.2"/>
    <row r="17074" ht="12.75" customHeight="1" x14ac:dyDescent="0.2"/>
    <row r="17075" ht="12.75" customHeight="1" x14ac:dyDescent="0.2"/>
    <row r="17076" ht="12.75" customHeight="1" x14ac:dyDescent="0.2"/>
    <row r="17077" ht="12.75" customHeight="1" x14ac:dyDescent="0.2"/>
    <row r="17078" ht="12.75" customHeight="1" x14ac:dyDescent="0.2"/>
    <row r="17079" ht="12.75" customHeight="1" x14ac:dyDescent="0.2"/>
    <row r="17080" ht="12.75" customHeight="1" x14ac:dyDescent="0.2"/>
    <row r="17081" ht="12.75" customHeight="1" x14ac:dyDescent="0.2"/>
    <row r="17082" ht="12.75" customHeight="1" x14ac:dyDescent="0.2"/>
    <row r="17083" ht="12.75" customHeight="1" x14ac:dyDescent="0.2"/>
    <row r="17084" ht="12.75" customHeight="1" x14ac:dyDescent="0.2"/>
    <row r="17085" ht="12.75" customHeight="1" x14ac:dyDescent="0.2"/>
    <row r="17086" ht="12.75" customHeight="1" x14ac:dyDescent="0.2"/>
    <row r="17087" ht="12.75" customHeight="1" x14ac:dyDescent="0.2"/>
    <row r="17088" ht="12.75" customHeight="1" x14ac:dyDescent="0.2"/>
    <row r="17089" ht="12.75" customHeight="1" x14ac:dyDescent="0.2"/>
    <row r="17090" ht="12.75" customHeight="1" x14ac:dyDescent="0.2"/>
    <row r="17091" ht="12.75" customHeight="1" x14ac:dyDescent="0.2"/>
    <row r="17092" ht="12.75" customHeight="1" x14ac:dyDescent="0.2"/>
    <row r="17093" ht="12.75" customHeight="1" x14ac:dyDescent="0.2"/>
    <row r="17094" ht="12.75" customHeight="1" x14ac:dyDescent="0.2"/>
    <row r="17095" ht="12.75" customHeight="1" x14ac:dyDescent="0.2"/>
    <row r="17096" ht="12.75" customHeight="1" x14ac:dyDescent="0.2"/>
    <row r="17097" ht="12.75" customHeight="1" x14ac:dyDescent="0.2"/>
    <row r="17098" ht="12.75" customHeight="1" x14ac:dyDescent="0.2"/>
    <row r="17099" ht="12.75" customHeight="1" x14ac:dyDescent="0.2"/>
    <row r="17100" ht="12.75" customHeight="1" x14ac:dyDescent="0.2"/>
    <row r="17101" ht="12.75" customHeight="1" x14ac:dyDescent="0.2"/>
    <row r="17102" ht="12.75" customHeight="1" x14ac:dyDescent="0.2"/>
    <row r="17103" ht="12.75" customHeight="1" x14ac:dyDescent="0.2"/>
    <row r="17104" ht="12.75" customHeight="1" x14ac:dyDescent="0.2"/>
    <row r="17105" ht="12.75" customHeight="1" x14ac:dyDescent="0.2"/>
    <row r="17106" ht="12.75" customHeight="1" x14ac:dyDescent="0.2"/>
    <row r="17107" ht="12.75" customHeight="1" x14ac:dyDescent="0.2"/>
    <row r="17108" ht="12.75" customHeight="1" x14ac:dyDescent="0.2"/>
    <row r="17109" ht="12.75" customHeight="1" x14ac:dyDescent="0.2"/>
    <row r="17110" ht="12.75" customHeight="1" x14ac:dyDescent="0.2"/>
    <row r="17111" ht="12.75" customHeight="1" x14ac:dyDescent="0.2"/>
    <row r="17112" ht="12.75" customHeight="1" x14ac:dyDescent="0.2"/>
    <row r="17113" ht="12.75" customHeight="1" x14ac:dyDescent="0.2"/>
    <row r="17114" ht="12.75" customHeight="1" x14ac:dyDescent="0.2"/>
    <row r="17115" ht="12.75" customHeight="1" x14ac:dyDescent="0.2"/>
    <row r="17116" ht="12.75" customHeight="1" x14ac:dyDescent="0.2"/>
    <row r="17117" ht="12.75" customHeight="1" x14ac:dyDescent="0.2"/>
    <row r="17118" ht="12.75" customHeight="1" x14ac:dyDescent="0.2"/>
    <row r="17119" ht="12.75" customHeight="1" x14ac:dyDescent="0.2"/>
    <row r="17120" ht="12.75" customHeight="1" x14ac:dyDescent="0.2"/>
    <row r="17121" ht="12.75" customHeight="1" x14ac:dyDescent="0.2"/>
    <row r="17122" ht="12.75" customHeight="1" x14ac:dyDescent="0.2"/>
    <row r="17123" ht="12.75" customHeight="1" x14ac:dyDescent="0.2"/>
    <row r="17124" ht="12.75" customHeight="1" x14ac:dyDescent="0.2"/>
    <row r="17125" ht="12.75" customHeight="1" x14ac:dyDescent="0.2"/>
    <row r="17126" ht="12.75" customHeight="1" x14ac:dyDescent="0.2"/>
    <row r="17127" ht="12.75" customHeight="1" x14ac:dyDescent="0.2"/>
    <row r="17128" ht="12.75" customHeight="1" x14ac:dyDescent="0.2"/>
    <row r="17129" ht="12.75" customHeight="1" x14ac:dyDescent="0.2"/>
    <row r="17130" ht="12.75" customHeight="1" x14ac:dyDescent="0.2"/>
    <row r="17131" ht="12.75" customHeight="1" x14ac:dyDescent="0.2"/>
    <row r="17132" ht="12.75" customHeight="1" x14ac:dyDescent="0.2"/>
    <row r="17133" ht="12.75" customHeight="1" x14ac:dyDescent="0.2"/>
    <row r="17134" ht="12.75" customHeight="1" x14ac:dyDescent="0.2"/>
    <row r="17135" ht="12.75" customHeight="1" x14ac:dyDescent="0.2"/>
    <row r="17136" ht="12.75" customHeight="1" x14ac:dyDescent="0.2"/>
    <row r="17137" ht="12.75" customHeight="1" x14ac:dyDescent="0.2"/>
    <row r="17138" ht="12.75" customHeight="1" x14ac:dyDescent="0.2"/>
    <row r="17139" ht="12.75" customHeight="1" x14ac:dyDescent="0.2"/>
    <row r="17140" ht="12.75" customHeight="1" x14ac:dyDescent="0.2"/>
    <row r="17141" ht="12.75" customHeight="1" x14ac:dyDescent="0.2"/>
    <row r="17142" ht="12.75" customHeight="1" x14ac:dyDescent="0.2"/>
    <row r="17143" ht="12.75" customHeight="1" x14ac:dyDescent="0.2"/>
    <row r="17144" ht="12.75" customHeight="1" x14ac:dyDescent="0.2"/>
    <row r="17145" ht="12.75" customHeight="1" x14ac:dyDescent="0.2"/>
    <row r="17146" ht="12.75" customHeight="1" x14ac:dyDescent="0.2"/>
    <row r="17147" ht="12.75" customHeight="1" x14ac:dyDescent="0.2"/>
    <row r="17148" ht="12.75" customHeight="1" x14ac:dyDescent="0.2"/>
    <row r="17149" ht="12.75" customHeight="1" x14ac:dyDescent="0.2"/>
    <row r="17150" ht="12.75" customHeight="1" x14ac:dyDescent="0.2"/>
    <row r="17151" ht="12.75" customHeight="1" x14ac:dyDescent="0.2"/>
    <row r="17152" ht="12.75" customHeight="1" x14ac:dyDescent="0.2"/>
    <row r="17153" ht="12.75" customHeight="1" x14ac:dyDescent="0.2"/>
    <row r="17154" ht="12.75" customHeight="1" x14ac:dyDescent="0.2"/>
    <row r="17155" ht="12.75" customHeight="1" x14ac:dyDescent="0.2"/>
    <row r="17156" ht="12.75" customHeight="1" x14ac:dyDescent="0.2"/>
    <row r="17157" ht="12.75" customHeight="1" x14ac:dyDescent="0.2"/>
    <row r="17158" ht="12.75" customHeight="1" x14ac:dyDescent="0.2"/>
    <row r="17159" ht="12.75" customHeight="1" x14ac:dyDescent="0.2"/>
    <row r="17160" ht="12.75" customHeight="1" x14ac:dyDescent="0.2"/>
    <row r="17161" ht="12.75" customHeight="1" x14ac:dyDescent="0.2"/>
    <row r="17162" ht="12.75" customHeight="1" x14ac:dyDescent="0.2"/>
    <row r="17163" ht="12.75" customHeight="1" x14ac:dyDescent="0.2"/>
    <row r="17164" ht="12.75" customHeight="1" x14ac:dyDescent="0.2"/>
    <row r="17165" ht="12.75" customHeight="1" x14ac:dyDescent="0.2"/>
    <row r="17166" ht="12.75" customHeight="1" x14ac:dyDescent="0.2"/>
    <row r="17167" ht="12.75" customHeight="1" x14ac:dyDescent="0.2"/>
    <row r="17168" ht="12.75" customHeight="1" x14ac:dyDescent="0.2"/>
    <row r="17169" ht="12.75" customHeight="1" x14ac:dyDescent="0.2"/>
    <row r="17170" ht="12.75" customHeight="1" x14ac:dyDescent="0.2"/>
    <row r="17171" ht="12.75" customHeight="1" x14ac:dyDescent="0.2"/>
    <row r="17172" ht="12.75" customHeight="1" x14ac:dyDescent="0.2"/>
    <row r="17173" ht="12.75" customHeight="1" x14ac:dyDescent="0.2"/>
    <row r="17174" ht="12.75" customHeight="1" x14ac:dyDescent="0.2"/>
    <row r="17175" ht="12.75" customHeight="1" x14ac:dyDescent="0.2"/>
    <row r="17176" ht="12.75" customHeight="1" x14ac:dyDescent="0.2"/>
    <row r="17177" ht="12.75" customHeight="1" x14ac:dyDescent="0.2"/>
    <row r="17178" ht="12.75" customHeight="1" x14ac:dyDescent="0.2"/>
    <row r="17179" ht="12.75" customHeight="1" x14ac:dyDescent="0.2"/>
    <row r="17180" ht="12.75" customHeight="1" x14ac:dyDescent="0.2"/>
    <row r="17181" ht="12.75" customHeight="1" x14ac:dyDescent="0.2"/>
    <row r="17182" ht="12.75" customHeight="1" x14ac:dyDescent="0.2"/>
    <row r="17183" ht="12.75" customHeight="1" x14ac:dyDescent="0.2"/>
    <row r="17184" ht="12.75" customHeight="1" x14ac:dyDescent="0.2"/>
    <row r="17185" ht="12.75" customHeight="1" x14ac:dyDescent="0.2"/>
    <row r="17186" ht="12.75" customHeight="1" x14ac:dyDescent="0.2"/>
    <row r="17187" ht="12.75" customHeight="1" x14ac:dyDescent="0.2"/>
    <row r="17188" ht="12.75" customHeight="1" x14ac:dyDescent="0.2"/>
    <row r="17189" ht="12.75" customHeight="1" x14ac:dyDescent="0.2"/>
    <row r="17190" ht="12.75" customHeight="1" x14ac:dyDescent="0.2"/>
    <row r="17191" ht="12.75" customHeight="1" x14ac:dyDescent="0.2"/>
    <row r="17192" ht="12.75" customHeight="1" x14ac:dyDescent="0.2"/>
    <row r="17193" ht="12.75" customHeight="1" x14ac:dyDescent="0.2"/>
    <row r="17194" ht="12.75" customHeight="1" x14ac:dyDescent="0.2"/>
    <row r="17195" ht="12.75" customHeight="1" x14ac:dyDescent="0.2"/>
    <row r="17196" ht="12.75" customHeight="1" x14ac:dyDescent="0.2"/>
    <row r="17197" ht="12.75" customHeight="1" x14ac:dyDescent="0.2"/>
    <row r="17198" ht="12.75" customHeight="1" x14ac:dyDescent="0.2"/>
    <row r="17199" ht="12.75" customHeight="1" x14ac:dyDescent="0.2"/>
    <row r="17200" ht="12.75" customHeight="1" x14ac:dyDescent="0.2"/>
    <row r="17201" ht="12.75" customHeight="1" x14ac:dyDescent="0.2"/>
    <row r="17202" ht="12.75" customHeight="1" x14ac:dyDescent="0.2"/>
    <row r="17203" ht="12.75" customHeight="1" x14ac:dyDescent="0.2"/>
    <row r="17204" ht="12.75" customHeight="1" x14ac:dyDescent="0.2"/>
    <row r="17205" ht="12.75" customHeight="1" x14ac:dyDescent="0.2"/>
    <row r="17206" ht="12.75" customHeight="1" x14ac:dyDescent="0.2"/>
    <row r="17207" ht="12.75" customHeight="1" x14ac:dyDescent="0.2"/>
    <row r="17208" ht="12.75" customHeight="1" x14ac:dyDescent="0.2"/>
    <row r="17209" ht="12.75" customHeight="1" x14ac:dyDescent="0.2"/>
    <row r="17210" ht="12.75" customHeight="1" x14ac:dyDescent="0.2"/>
    <row r="17211" ht="12.75" customHeight="1" x14ac:dyDescent="0.2"/>
    <row r="17212" ht="12.75" customHeight="1" x14ac:dyDescent="0.2"/>
    <row r="17213" ht="12.75" customHeight="1" x14ac:dyDescent="0.2"/>
    <row r="17214" ht="12.75" customHeight="1" x14ac:dyDescent="0.2"/>
    <row r="17215" ht="12.75" customHeight="1" x14ac:dyDescent="0.2"/>
    <row r="17216" ht="12.75" customHeight="1" x14ac:dyDescent="0.2"/>
    <row r="17217" ht="12.75" customHeight="1" x14ac:dyDescent="0.2"/>
    <row r="17218" ht="12.75" customHeight="1" x14ac:dyDescent="0.2"/>
    <row r="17219" ht="12.75" customHeight="1" x14ac:dyDescent="0.2"/>
    <row r="17220" ht="12.75" customHeight="1" x14ac:dyDescent="0.2"/>
    <row r="17221" ht="12.75" customHeight="1" x14ac:dyDescent="0.2"/>
    <row r="17222" ht="12.75" customHeight="1" x14ac:dyDescent="0.2"/>
    <row r="17223" ht="12.75" customHeight="1" x14ac:dyDescent="0.2"/>
    <row r="17224" ht="12.75" customHeight="1" x14ac:dyDescent="0.2"/>
    <row r="17225" ht="12.75" customHeight="1" x14ac:dyDescent="0.2"/>
    <row r="17226" ht="12.75" customHeight="1" x14ac:dyDescent="0.2"/>
    <row r="17227" ht="12.75" customHeight="1" x14ac:dyDescent="0.2"/>
    <row r="17228" ht="12.75" customHeight="1" x14ac:dyDescent="0.2"/>
    <row r="17229" ht="12.75" customHeight="1" x14ac:dyDescent="0.2"/>
    <row r="17230" ht="12.75" customHeight="1" x14ac:dyDescent="0.2"/>
    <row r="17231" ht="12.75" customHeight="1" x14ac:dyDescent="0.2"/>
    <row r="17232" ht="12.75" customHeight="1" x14ac:dyDescent="0.2"/>
    <row r="17233" ht="12.75" customHeight="1" x14ac:dyDescent="0.2"/>
    <row r="17234" ht="12.75" customHeight="1" x14ac:dyDescent="0.2"/>
    <row r="17235" ht="12.75" customHeight="1" x14ac:dyDescent="0.2"/>
    <row r="17236" ht="12.75" customHeight="1" x14ac:dyDescent="0.2"/>
    <row r="17237" ht="12.75" customHeight="1" x14ac:dyDescent="0.2"/>
    <row r="17238" ht="12.75" customHeight="1" x14ac:dyDescent="0.2"/>
    <row r="17239" ht="12.75" customHeight="1" x14ac:dyDescent="0.2"/>
    <row r="17240" ht="12.75" customHeight="1" x14ac:dyDescent="0.2"/>
    <row r="17241" ht="12.75" customHeight="1" x14ac:dyDescent="0.2"/>
    <row r="17242" ht="12.75" customHeight="1" x14ac:dyDescent="0.2"/>
    <row r="17243" ht="12.75" customHeight="1" x14ac:dyDescent="0.2"/>
    <row r="17244" ht="12.75" customHeight="1" x14ac:dyDescent="0.2"/>
    <row r="17245" ht="12.75" customHeight="1" x14ac:dyDescent="0.2"/>
    <row r="17246" ht="12.75" customHeight="1" x14ac:dyDescent="0.2"/>
    <row r="17247" ht="12.75" customHeight="1" x14ac:dyDescent="0.2"/>
    <row r="17248" ht="12.75" customHeight="1" x14ac:dyDescent="0.2"/>
    <row r="17249" ht="12.75" customHeight="1" x14ac:dyDescent="0.2"/>
    <row r="17250" ht="12.75" customHeight="1" x14ac:dyDescent="0.2"/>
    <row r="17251" ht="12.75" customHeight="1" x14ac:dyDescent="0.2"/>
    <row r="17252" ht="12.75" customHeight="1" x14ac:dyDescent="0.2"/>
    <row r="17253" ht="12.75" customHeight="1" x14ac:dyDescent="0.2"/>
    <row r="17254" ht="12.75" customHeight="1" x14ac:dyDescent="0.2"/>
    <row r="17255" ht="12.75" customHeight="1" x14ac:dyDescent="0.2"/>
    <row r="17256" ht="12.75" customHeight="1" x14ac:dyDescent="0.2"/>
    <row r="17257" ht="12.75" customHeight="1" x14ac:dyDescent="0.2"/>
    <row r="17258" ht="12.75" customHeight="1" x14ac:dyDescent="0.2"/>
    <row r="17259" ht="12.75" customHeight="1" x14ac:dyDescent="0.2"/>
    <row r="17260" ht="12.75" customHeight="1" x14ac:dyDescent="0.2"/>
    <row r="17261" ht="12.75" customHeight="1" x14ac:dyDescent="0.2"/>
    <row r="17262" ht="12.75" customHeight="1" x14ac:dyDescent="0.2"/>
    <row r="17263" ht="12.75" customHeight="1" x14ac:dyDescent="0.2"/>
    <row r="17264" ht="12.75" customHeight="1" x14ac:dyDescent="0.2"/>
    <row r="17265" ht="12.75" customHeight="1" x14ac:dyDescent="0.2"/>
    <row r="17266" ht="12.75" customHeight="1" x14ac:dyDescent="0.2"/>
    <row r="17267" ht="12.75" customHeight="1" x14ac:dyDescent="0.2"/>
    <row r="17268" ht="12.75" customHeight="1" x14ac:dyDescent="0.2"/>
    <row r="17269" ht="12.75" customHeight="1" x14ac:dyDescent="0.2"/>
    <row r="17270" ht="12.75" customHeight="1" x14ac:dyDescent="0.2"/>
    <row r="17271" ht="12.75" customHeight="1" x14ac:dyDescent="0.2"/>
    <row r="17272" ht="12.75" customHeight="1" x14ac:dyDescent="0.2"/>
    <row r="17273" ht="12.75" customHeight="1" x14ac:dyDescent="0.2"/>
    <row r="17274" ht="12.75" customHeight="1" x14ac:dyDescent="0.2"/>
    <row r="17275" ht="12.75" customHeight="1" x14ac:dyDescent="0.2"/>
    <row r="17276" ht="12.75" customHeight="1" x14ac:dyDescent="0.2"/>
    <row r="17277" ht="12.75" customHeight="1" x14ac:dyDescent="0.2"/>
    <row r="17278" ht="12.75" customHeight="1" x14ac:dyDescent="0.2"/>
    <row r="17279" ht="12.75" customHeight="1" x14ac:dyDescent="0.2"/>
    <row r="17280" ht="12.75" customHeight="1" x14ac:dyDescent="0.2"/>
    <row r="17281" ht="12.75" customHeight="1" x14ac:dyDescent="0.2"/>
    <row r="17282" ht="12.75" customHeight="1" x14ac:dyDescent="0.2"/>
    <row r="17283" ht="12.75" customHeight="1" x14ac:dyDescent="0.2"/>
    <row r="17284" ht="12.75" customHeight="1" x14ac:dyDescent="0.2"/>
    <row r="17285" ht="12.75" customHeight="1" x14ac:dyDescent="0.2"/>
    <row r="17286" ht="12.75" customHeight="1" x14ac:dyDescent="0.2"/>
    <row r="17287" ht="12.75" customHeight="1" x14ac:dyDescent="0.2"/>
    <row r="17288" ht="12.75" customHeight="1" x14ac:dyDescent="0.2"/>
    <row r="17289" ht="12.75" customHeight="1" x14ac:dyDescent="0.2"/>
    <row r="17290" ht="12.75" customHeight="1" x14ac:dyDescent="0.2"/>
    <row r="17291" ht="12.75" customHeight="1" x14ac:dyDescent="0.2"/>
    <row r="17292" ht="12.75" customHeight="1" x14ac:dyDescent="0.2"/>
    <row r="17293" ht="12.75" customHeight="1" x14ac:dyDescent="0.2"/>
    <row r="17294" ht="12.75" customHeight="1" x14ac:dyDescent="0.2"/>
    <row r="17295" ht="12.75" customHeight="1" x14ac:dyDescent="0.2"/>
    <row r="17296" ht="12.75" customHeight="1" x14ac:dyDescent="0.2"/>
    <row r="17297" ht="12.75" customHeight="1" x14ac:dyDescent="0.2"/>
    <row r="17298" ht="12.75" customHeight="1" x14ac:dyDescent="0.2"/>
    <row r="17299" ht="12.75" customHeight="1" x14ac:dyDescent="0.2"/>
    <row r="17300" ht="12.75" customHeight="1" x14ac:dyDescent="0.2"/>
    <row r="17301" ht="12.75" customHeight="1" x14ac:dyDescent="0.2"/>
    <row r="17302" ht="12.75" customHeight="1" x14ac:dyDescent="0.2"/>
    <row r="17303" ht="12.75" customHeight="1" x14ac:dyDescent="0.2"/>
    <row r="17304" ht="12.75" customHeight="1" x14ac:dyDescent="0.2"/>
    <row r="17305" ht="12.75" customHeight="1" x14ac:dyDescent="0.2"/>
    <row r="17306" ht="12.75" customHeight="1" x14ac:dyDescent="0.2"/>
    <row r="17307" ht="12.75" customHeight="1" x14ac:dyDescent="0.2"/>
    <row r="17308" ht="12.75" customHeight="1" x14ac:dyDescent="0.2"/>
    <row r="17309" ht="12.75" customHeight="1" x14ac:dyDescent="0.2"/>
    <row r="17310" ht="12.75" customHeight="1" x14ac:dyDescent="0.2"/>
    <row r="17311" ht="12.75" customHeight="1" x14ac:dyDescent="0.2"/>
    <row r="17312" ht="12.75" customHeight="1" x14ac:dyDescent="0.2"/>
    <row r="17313" ht="12.75" customHeight="1" x14ac:dyDescent="0.2"/>
    <row r="17314" ht="12.75" customHeight="1" x14ac:dyDescent="0.2"/>
    <row r="17315" ht="12.75" customHeight="1" x14ac:dyDescent="0.2"/>
    <row r="17316" ht="12.75" customHeight="1" x14ac:dyDescent="0.2"/>
    <row r="17317" ht="12.75" customHeight="1" x14ac:dyDescent="0.2"/>
    <row r="17318" ht="12.75" customHeight="1" x14ac:dyDescent="0.2"/>
    <row r="17319" ht="12.75" customHeight="1" x14ac:dyDescent="0.2"/>
    <row r="17320" ht="12.75" customHeight="1" x14ac:dyDescent="0.2"/>
    <row r="17321" ht="12.75" customHeight="1" x14ac:dyDescent="0.2"/>
    <row r="17322" ht="12.75" customHeight="1" x14ac:dyDescent="0.2"/>
    <row r="17323" ht="12.75" customHeight="1" x14ac:dyDescent="0.2"/>
    <row r="17324" ht="12.75" customHeight="1" x14ac:dyDescent="0.2"/>
    <row r="17325" ht="12.75" customHeight="1" x14ac:dyDescent="0.2"/>
    <row r="17326" ht="12.75" customHeight="1" x14ac:dyDescent="0.2"/>
    <row r="17327" ht="12.75" customHeight="1" x14ac:dyDescent="0.2"/>
    <row r="17328" ht="12.75" customHeight="1" x14ac:dyDescent="0.2"/>
    <row r="17329" ht="12.75" customHeight="1" x14ac:dyDescent="0.2"/>
    <row r="17330" ht="12.75" customHeight="1" x14ac:dyDescent="0.2"/>
    <row r="17331" ht="12.75" customHeight="1" x14ac:dyDescent="0.2"/>
    <row r="17332" ht="12.75" customHeight="1" x14ac:dyDescent="0.2"/>
    <row r="17333" ht="12.75" customHeight="1" x14ac:dyDescent="0.2"/>
    <row r="17334" ht="12.75" customHeight="1" x14ac:dyDescent="0.2"/>
    <row r="17335" ht="12.75" customHeight="1" x14ac:dyDescent="0.2"/>
    <row r="17336" ht="12.75" customHeight="1" x14ac:dyDescent="0.2"/>
    <row r="17337" ht="12.75" customHeight="1" x14ac:dyDescent="0.2"/>
    <row r="17338" ht="12.75" customHeight="1" x14ac:dyDescent="0.2"/>
    <row r="17339" ht="12.75" customHeight="1" x14ac:dyDescent="0.2"/>
    <row r="17340" ht="12.75" customHeight="1" x14ac:dyDescent="0.2"/>
    <row r="17341" ht="12.75" customHeight="1" x14ac:dyDescent="0.2"/>
    <row r="17342" ht="12.75" customHeight="1" x14ac:dyDescent="0.2"/>
    <row r="17343" ht="12.75" customHeight="1" x14ac:dyDescent="0.2"/>
    <row r="17344" ht="12.75" customHeight="1" x14ac:dyDescent="0.2"/>
    <row r="17345" ht="12.75" customHeight="1" x14ac:dyDescent="0.2"/>
    <row r="17346" ht="12.75" customHeight="1" x14ac:dyDescent="0.2"/>
    <row r="17347" ht="12.75" customHeight="1" x14ac:dyDescent="0.2"/>
    <row r="17348" ht="12.75" customHeight="1" x14ac:dyDescent="0.2"/>
    <row r="17349" ht="12.75" customHeight="1" x14ac:dyDescent="0.2"/>
    <row r="17350" ht="12.75" customHeight="1" x14ac:dyDescent="0.2"/>
    <row r="17351" ht="12.75" customHeight="1" x14ac:dyDescent="0.2"/>
    <row r="17352" ht="12.75" customHeight="1" x14ac:dyDescent="0.2"/>
    <row r="17353" ht="12.75" customHeight="1" x14ac:dyDescent="0.2"/>
    <row r="17354" ht="12.75" customHeight="1" x14ac:dyDescent="0.2"/>
    <row r="17355" ht="12.75" customHeight="1" x14ac:dyDescent="0.2"/>
    <row r="17356" ht="12.75" customHeight="1" x14ac:dyDescent="0.2"/>
    <row r="17357" ht="12.75" customHeight="1" x14ac:dyDescent="0.2"/>
    <row r="17358" ht="12.75" customHeight="1" x14ac:dyDescent="0.2"/>
    <row r="17359" ht="12.75" customHeight="1" x14ac:dyDescent="0.2"/>
    <row r="17360" ht="12.75" customHeight="1" x14ac:dyDescent="0.2"/>
    <row r="17361" ht="12.75" customHeight="1" x14ac:dyDescent="0.2"/>
    <row r="17362" ht="12.75" customHeight="1" x14ac:dyDescent="0.2"/>
    <row r="17363" ht="12.75" customHeight="1" x14ac:dyDescent="0.2"/>
    <row r="17364" ht="12.75" customHeight="1" x14ac:dyDescent="0.2"/>
    <row r="17365" ht="12.75" customHeight="1" x14ac:dyDescent="0.2"/>
    <row r="17366" ht="12.75" customHeight="1" x14ac:dyDescent="0.2"/>
    <row r="17367" ht="12.75" customHeight="1" x14ac:dyDescent="0.2"/>
    <row r="17368" ht="12.75" customHeight="1" x14ac:dyDescent="0.2"/>
    <row r="17369" ht="12.75" customHeight="1" x14ac:dyDescent="0.2"/>
    <row r="17370" ht="12.75" customHeight="1" x14ac:dyDescent="0.2"/>
    <row r="17371" ht="12.75" customHeight="1" x14ac:dyDescent="0.2"/>
    <row r="17372" ht="12.75" customHeight="1" x14ac:dyDescent="0.2"/>
    <row r="17373" ht="12.75" customHeight="1" x14ac:dyDescent="0.2"/>
    <row r="17374" ht="12.75" customHeight="1" x14ac:dyDescent="0.2"/>
    <row r="17375" ht="12.75" customHeight="1" x14ac:dyDescent="0.2"/>
    <row r="17376" ht="12.75" customHeight="1" x14ac:dyDescent="0.2"/>
    <row r="17377" ht="12.75" customHeight="1" x14ac:dyDescent="0.2"/>
    <row r="17378" ht="12.75" customHeight="1" x14ac:dyDescent="0.2"/>
    <row r="17379" ht="12.75" customHeight="1" x14ac:dyDescent="0.2"/>
    <row r="17380" ht="12.75" customHeight="1" x14ac:dyDescent="0.2"/>
    <row r="17381" ht="12.75" customHeight="1" x14ac:dyDescent="0.2"/>
    <row r="17382" ht="12.75" customHeight="1" x14ac:dyDescent="0.2"/>
    <row r="17383" ht="12.75" customHeight="1" x14ac:dyDescent="0.2"/>
    <row r="17384" ht="12.75" customHeight="1" x14ac:dyDescent="0.2"/>
    <row r="17385" ht="12.75" customHeight="1" x14ac:dyDescent="0.2"/>
    <row r="17386" ht="12.75" customHeight="1" x14ac:dyDescent="0.2"/>
    <row r="17387" ht="12.75" customHeight="1" x14ac:dyDescent="0.2"/>
    <row r="17388" ht="12.75" customHeight="1" x14ac:dyDescent="0.2"/>
    <row r="17389" ht="12.75" customHeight="1" x14ac:dyDescent="0.2"/>
    <row r="17390" ht="12.75" customHeight="1" x14ac:dyDescent="0.2"/>
    <row r="17391" ht="12.75" customHeight="1" x14ac:dyDescent="0.2"/>
    <row r="17392" ht="12.75" customHeight="1" x14ac:dyDescent="0.2"/>
    <row r="17393" ht="12.75" customHeight="1" x14ac:dyDescent="0.2"/>
    <row r="17394" ht="12.75" customHeight="1" x14ac:dyDescent="0.2"/>
    <row r="17395" ht="12.75" customHeight="1" x14ac:dyDescent="0.2"/>
    <row r="17396" ht="12.75" customHeight="1" x14ac:dyDescent="0.2"/>
    <row r="17397" ht="12.75" customHeight="1" x14ac:dyDescent="0.2"/>
    <row r="17398" ht="12.75" customHeight="1" x14ac:dyDescent="0.2"/>
    <row r="17399" ht="12.75" customHeight="1" x14ac:dyDescent="0.2"/>
    <row r="17400" ht="12.75" customHeight="1" x14ac:dyDescent="0.2"/>
    <row r="17401" ht="12.75" customHeight="1" x14ac:dyDescent="0.2"/>
    <row r="17402" ht="12.75" customHeight="1" x14ac:dyDescent="0.2"/>
    <row r="17403" ht="12.75" customHeight="1" x14ac:dyDescent="0.2"/>
    <row r="17404" ht="12.75" customHeight="1" x14ac:dyDescent="0.2"/>
    <row r="17405" ht="12.75" customHeight="1" x14ac:dyDescent="0.2"/>
    <row r="17406" ht="12.75" customHeight="1" x14ac:dyDescent="0.2"/>
    <row r="17407" ht="12.75" customHeight="1" x14ac:dyDescent="0.2"/>
    <row r="17408" ht="12.75" customHeight="1" x14ac:dyDescent="0.2"/>
    <row r="17409" ht="12.75" customHeight="1" x14ac:dyDescent="0.2"/>
    <row r="17410" ht="12.75" customHeight="1" x14ac:dyDescent="0.2"/>
    <row r="17411" ht="12.75" customHeight="1" x14ac:dyDescent="0.2"/>
    <row r="17412" ht="12.75" customHeight="1" x14ac:dyDescent="0.2"/>
    <row r="17413" ht="12.75" customHeight="1" x14ac:dyDescent="0.2"/>
    <row r="17414" ht="12.75" customHeight="1" x14ac:dyDescent="0.2"/>
    <row r="17415" ht="12.75" customHeight="1" x14ac:dyDescent="0.2"/>
    <row r="17416" ht="12.75" customHeight="1" x14ac:dyDescent="0.2"/>
    <row r="17417" ht="12.75" customHeight="1" x14ac:dyDescent="0.2"/>
    <row r="17418" ht="12.75" customHeight="1" x14ac:dyDescent="0.2"/>
    <row r="17419" ht="12.75" customHeight="1" x14ac:dyDescent="0.2"/>
    <row r="17420" ht="12.75" customHeight="1" x14ac:dyDescent="0.2"/>
    <row r="17421" ht="12.75" customHeight="1" x14ac:dyDescent="0.2"/>
    <row r="17422" ht="12.75" customHeight="1" x14ac:dyDescent="0.2"/>
    <row r="17423" ht="12.75" customHeight="1" x14ac:dyDescent="0.2"/>
    <row r="17424" ht="12.75" customHeight="1" x14ac:dyDescent="0.2"/>
    <row r="17425" ht="12.75" customHeight="1" x14ac:dyDescent="0.2"/>
    <row r="17426" ht="12.75" customHeight="1" x14ac:dyDescent="0.2"/>
    <row r="17427" ht="12.75" customHeight="1" x14ac:dyDescent="0.2"/>
    <row r="17428" ht="12.75" customHeight="1" x14ac:dyDescent="0.2"/>
    <row r="17429" ht="12.75" customHeight="1" x14ac:dyDescent="0.2"/>
    <row r="17430" ht="12.75" customHeight="1" x14ac:dyDescent="0.2"/>
    <row r="17431" ht="12.75" customHeight="1" x14ac:dyDescent="0.2"/>
    <row r="17432" ht="12.75" customHeight="1" x14ac:dyDescent="0.2"/>
    <row r="17433" ht="12.75" customHeight="1" x14ac:dyDescent="0.2"/>
    <row r="17434" ht="12.75" customHeight="1" x14ac:dyDescent="0.2"/>
    <row r="17435" ht="12.75" customHeight="1" x14ac:dyDescent="0.2"/>
    <row r="17436" ht="12.75" customHeight="1" x14ac:dyDescent="0.2"/>
    <row r="17437" ht="12.75" customHeight="1" x14ac:dyDescent="0.2"/>
    <row r="17438" ht="12.75" customHeight="1" x14ac:dyDescent="0.2"/>
    <row r="17439" ht="12.75" customHeight="1" x14ac:dyDescent="0.2"/>
    <row r="17440" ht="12.75" customHeight="1" x14ac:dyDescent="0.2"/>
    <row r="17441" ht="12.75" customHeight="1" x14ac:dyDescent="0.2"/>
    <row r="17442" ht="12.75" customHeight="1" x14ac:dyDescent="0.2"/>
    <row r="17443" ht="12.75" customHeight="1" x14ac:dyDescent="0.2"/>
    <row r="17444" ht="12.75" customHeight="1" x14ac:dyDescent="0.2"/>
    <row r="17445" ht="12.75" customHeight="1" x14ac:dyDescent="0.2"/>
    <row r="17446" ht="12.75" customHeight="1" x14ac:dyDescent="0.2"/>
    <row r="17447" ht="12.75" customHeight="1" x14ac:dyDescent="0.2"/>
    <row r="17448" ht="12.75" customHeight="1" x14ac:dyDescent="0.2"/>
    <row r="17449" ht="12.75" customHeight="1" x14ac:dyDescent="0.2"/>
    <row r="17450" ht="12.75" customHeight="1" x14ac:dyDescent="0.2"/>
    <row r="17451" ht="12.75" customHeight="1" x14ac:dyDescent="0.2"/>
    <row r="17452" ht="12.75" customHeight="1" x14ac:dyDescent="0.2"/>
    <row r="17453" ht="12.75" customHeight="1" x14ac:dyDescent="0.2"/>
    <row r="17454" ht="12.75" customHeight="1" x14ac:dyDescent="0.2"/>
    <row r="17455" ht="12.75" customHeight="1" x14ac:dyDescent="0.2"/>
    <row r="17456" ht="12.75" customHeight="1" x14ac:dyDescent="0.2"/>
    <row r="17457" ht="12.75" customHeight="1" x14ac:dyDescent="0.2"/>
    <row r="17458" ht="12.75" customHeight="1" x14ac:dyDescent="0.2"/>
    <row r="17459" ht="12.75" customHeight="1" x14ac:dyDescent="0.2"/>
    <row r="17460" ht="12.75" customHeight="1" x14ac:dyDescent="0.2"/>
    <row r="17461" ht="12.75" customHeight="1" x14ac:dyDescent="0.2"/>
    <row r="17462" ht="12.75" customHeight="1" x14ac:dyDescent="0.2"/>
    <row r="17463" ht="12.75" customHeight="1" x14ac:dyDescent="0.2"/>
    <row r="17464" ht="12.75" customHeight="1" x14ac:dyDescent="0.2"/>
    <row r="17465" ht="12.75" customHeight="1" x14ac:dyDescent="0.2"/>
    <row r="17466" ht="12.75" customHeight="1" x14ac:dyDescent="0.2"/>
    <row r="17467" ht="12.75" customHeight="1" x14ac:dyDescent="0.2"/>
    <row r="17468" ht="12.75" customHeight="1" x14ac:dyDescent="0.2"/>
    <row r="17469" ht="12.75" customHeight="1" x14ac:dyDescent="0.2"/>
    <row r="17470" ht="12.75" customHeight="1" x14ac:dyDescent="0.2"/>
    <row r="17471" ht="12.75" customHeight="1" x14ac:dyDescent="0.2"/>
    <row r="17472" ht="12.75" customHeight="1" x14ac:dyDescent="0.2"/>
    <row r="17473" ht="12.75" customHeight="1" x14ac:dyDescent="0.2"/>
    <row r="17474" ht="12.75" customHeight="1" x14ac:dyDescent="0.2"/>
    <row r="17475" ht="12.75" customHeight="1" x14ac:dyDescent="0.2"/>
    <row r="17476" ht="12.75" customHeight="1" x14ac:dyDescent="0.2"/>
    <row r="17477" ht="12.75" customHeight="1" x14ac:dyDescent="0.2"/>
    <row r="17478" ht="12.75" customHeight="1" x14ac:dyDescent="0.2"/>
    <row r="17479" ht="12.75" customHeight="1" x14ac:dyDescent="0.2"/>
    <row r="17480" ht="12.75" customHeight="1" x14ac:dyDescent="0.2"/>
    <row r="17481" ht="12.75" customHeight="1" x14ac:dyDescent="0.2"/>
    <row r="17482" ht="12.75" customHeight="1" x14ac:dyDescent="0.2"/>
    <row r="17483" ht="12.75" customHeight="1" x14ac:dyDescent="0.2"/>
    <row r="17484" ht="12.75" customHeight="1" x14ac:dyDescent="0.2"/>
    <row r="17485" ht="12.75" customHeight="1" x14ac:dyDescent="0.2"/>
    <row r="17486" ht="12.75" customHeight="1" x14ac:dyDescent="0.2"/>
    <row r="17487" ht="12.75" customHeight="1" x14ac:dyDescent="0.2"/>
    <row r="17488" ht="12.75" customHeight="1" x14ac:dyDescent="0.2"/>
    <row r="17489" ht="12.75" customHeight="1" x14ac:dyDescent="0.2"/>
    <row r="17490" ht="12.75" customHeight="1" x14ac:dyDescent="0.2"/>
    <row r="17491" ht="12.75" customHeight="1" x14ac:dyDescent="0.2"/>
    <row r="17492" ht="12.75" customHeight="1" x14ac:dyDescent="0.2"/>
    <row r="17493" ht="12.75" customHeight="1" x14ac:dyDescent="0.2"/>
    <row r="17494" ht="12.75" customHeight="1" x14ac:dyDescent="0.2"/>
    <row r="17495" ht="12.75" customHeight="1" x14ac:dyDescent="0.2"/>
    <row r="17496" ht="12.75" customHeight="1" x14ac:dyDescent="0.2"/>
    <row r="17497" ht="12.75" customHeight="1" x14ac:dyDescent="0.2"/>
    <row r="17498" ht="12.75" customHeight="1" x14ac:dyDescent="0.2"/>
    <row r="17499" ht="12.75" customHeight="1" x14ac:dyDescent="0.2"/>
    <row r="17500" ht="12.75" customHeight="1" x14ac:dyDescent="0.2"/>
    <row r="17501" ht="12.75" customHeight="1" x14ac:dyDescent="0.2"/>
    <row r="17502" ht="12.75" customHeight="1" x14ac:dyDescent="0.2"/>
    <row r="17503" ht="12.75" customHeight="1" x14ac:dyDescent="0.2"/>
    <row r="17504" ht="12.75" customHeight="1" x14ac:dyDescent="0.2"/>
    <row r="17505" ht="12.75" customHeight="1" x14ac:dyDescent="0.2"/>
    <row r="17506" ht="12.75" customHeight="1" x14ac:dyDescent="0.2"/>
    <row r="17507" ht="12.75" customHeight="1" x14ac:dyDescent="0.2"/>
    <row r="17508" ht="12.75" customHeight="1" x14ac:dyDescent="0.2"/>
    <row r="17509" ht="12.75" customHeight="1" x14ac:dyDescent="0.2"/>
    <row r="17510" ht="12.75" customHeight="1" x14ac:dyDescent="0.2"/>
    <row r="17511" ht="12.75" customHeight="1" x14ac:dyDescent="0.2"/>
    <row r="17512" ht="12.75" customHeight="1" x14ac:dyDescent="0.2"/>
    <row r="17513" ht="12.75" customHeight="1" x14ac:dyDescent="0.2"/>
    <row r="17514" ht="12.75" customHeight="1" x14ac:dyDescent="0.2"/>
    <row r="17515" ht="12.75" customHeight="1" x14ac:dyDescent="0.2"/>
    <row r="17516" ht="12.75" customHeight="1" x14ac:dyDescent="0.2"/>
    <row r="17517" ht="12.75" customHeight="1" x14ac:dyDescent="0.2"/>
    <row r="17518" ht="12.75" customHeight="1" x14ac:dyDescent="0.2"/>
    <row r="17519" ht="12.75" customHeight="1" x14ac:dyDescent="0.2"/>
    <row r="17520" ht="12.75" customHeight="1" x14ac:dyDescent="0.2"/>
    <row r="17521" ht="12.75" customHeight="1" x14ac:dyDescent="0.2"/>
    <row r="17522" ht="12.75" customHeight="1" x14ac:dyDescent="0.2"/>
    <row r="17523" ht="12.75" customHeight="1" x14ac:dyDescent="0.2"/>
    <row r="17524" ht="12.75" customHeight="1" x14ac:dyDescent="0.2"/>
    <row r="17525" ht="12.75" customHeight="1" x14ac:dyDescent="0.2"/>
    <row r="17526" ht="12.75" customHeight="1" x14ac:dyDescent="0.2"/>
    <row r="17527" ht="12.75" customHeight="1" x14ac:dyDescent="0.2"/>
    <row r="17528" ht="12.75" customHeight="1" x14ac:dyDescent="0.2"/>
    <row r="17529" ht="12.75" customHeight="1" x14ac:dyDescent="0.2"/>
    <row r="17530" ht="12.75" customHeight="1" x14ac:dyDescent="0.2"/>
    <row r="17531" ht="12.75" customHeight="1" x14ac:dyDescent="0.2"/>
    <row r="17532" ht="12.75" customHeight="1" x14ac:dyDescent="0.2"/>
    <row r="17533" ht="12.75" customHeight="1" x14ac:dyDescent="0.2"/>
    <row r="17534" ht="12.75" customHeight="1" x14ac:dyDescent="0.2"/>
    <row r="17535" ht="12.75" customHeight="1" x14ac:dyDescent="0.2"/>
    <row r="17536" ht="12.75" customHeight="1" x14ac:dyDescent="0.2"/>
    <row r="17537" ht="12.75" customHeight="1" x14ac:dyDescent="0.2"/>
    <row r="17538" ht="12.75" customHeight="1" x14ac:dyDescent="0.2"/>
    <row r="17539" ht="12.75" customHeight="1" x14ac:dyDescent="0.2"/>
    <row r="17540" ht="12.75" customHeight="1" x14ac:dyDescent="0.2"/>
    <row r="17541" ht="12.75" customHeight="1" x14ac:dyDescent="0.2"/>
    <row r="17542" ht="12.75" customHeight="1" x14ac:dyDescent="0.2"/>
    <row r="17543" ht="12.75" customHeight="1" x14ac:dyDescent="0.2"/>
    <row r="17544" ht="12.75" customHeight="1" x14ac:dyDescent="0.2"/>
    <row r="17545" ht="12.75" customHeight="1" x14ac:dyDescent="0.2"/>
    <row r="17546" ht="12.75" customHeight="1" x14ac:dyDescent="0.2"/>
    <row r="17547" ht="12.75" customHeight="1" x14ac:dyDescent="0.2"/>
    <row r="17548" ht="12.75" customHeight="1" x14ac:dyDescent="0.2"/>
    <row r="17549" ht="12.75" customHeight="1" x14ac:dyDescent="0.2"/>
    <row r="17550" ht="12.75" customHeight="1" x14ac:dyDescent="0.2"/>
    <row r="17551" ht="12.75" customHeight="1" x14ac:dyDescent="0.2"/>
    <row r="17552" ht="12.75" customHeight="1" x14ac:dyDescent="0.2"/>
    <row r="17553" ht="12.75" customHeight="1" x14ac:dyDescent="0.2"/>
    <row r="17554" ht="12.75" customHeight="1" x14ac:dyDescent="0.2"/>
    <row r="17555" ht="12.75" customHeight="1" x14ac:dyDescent="0.2"/>
    <row r="17556" ht="12.75" customHeight="1" x14ac:dyDescent="0.2"/>
    <row r="17557" ht="12.75" customHeight="1" x14ac:dyDescent="0.2"/>
    <row r="17558" ht="12.75" customHeight="1" x14ac:dyDescent="0.2"/>
    <row r="17559" ht="12.75" customHeight="1" x14ac:dyDescent="0.2"/>
    <row r="17560" ht="12.75" customHeight="1" x14ac:dyDescent="0.2"/>
    <row r="17561" ht="12.75" customHeight="1" x14ac:dyDescent="0.2"/>
    <row r="17562" ht="12.75" customHeight="1" x14ac:dyDescent="0.2"/>
    <row r="17563" ht="12.75" customHeight="1" x14ac:dyDescent="0.2"/>
    <row r="17564" ht="12.75" customHeight="1" x14ac:dyDescent="0.2"/>
    <row r="17565" ht="12.75" customHeight="1" x14ac:dyDescent="0.2"/>
    <row r="17566" ht="12.75" customHeight="1" x14ac:dyDescent="0.2"/>
    <row r="17567" ht="12.75" customHeight="1" x14ac:dyDescent="0.2"/>
    <row r="17568" ht="12.75" customHeight="1" x14ac:dyDescent="0.2"/>
    <row r="17569" ht="12.75" customHeight="1" x14ac:dyDescent="0.2"/>
    <row r="17570" ht="12.75" customHeight="1" x14ac:dyDescent="0.2"/>
    <row r="17571" ht="12.75" customHeight="1" x14ac:dyDescent="0.2"/>
    <row r="17572" ht="12.75" customHeight="1" x14ac:dyDescent="0.2"/>
    <row r="17573" ht="12.75" customHeight="1" x14ac:dyDescent="0.2"/>
    <row r="17574" ht="12.75" customHeight="1" x14ac:dyDescent="0.2"/>
    <row r="17575" ht="12.75" customHeight="1" x14ac:dyDescent="0.2"/>
    <row r="17576" ht="12.75" customHeight="1" x14ac:dyDescent="0.2"/>
    <row r="17577" ht="12.75" customHeight="1" x14ac:dyDescent="0.2"/>
    <row r="17578" ht="12.75" customHeight="1" x14ac:dyDescent="0.2"/>
    <row r="17579" ht="12.75" customHeight="1" x14ac:dyDescent="0.2"/>
    <row r="17580" ht="12.75" customHeight="1" x14ac:dyDescent="0.2"/>
    <row r="17581" ht="12.75" customHeight="1" x14ac:dyDescent="0.2"/>
    <row r="17582" ht="12.75" customHeight="1" x14ac:dyDescent="0.2"/>
    <row r="17583" ht="12.75" customHeight="1" x14ac:dyDescent="0.2"/>
    <row r="17584" ht="12.75" customHeight="1" x14ac:dyDescent="0.2"/>
    <row r="17585" ht="12.75" customHeight="1" x14ac:dyDescent="0.2"/>
    <row r="17586" ht="12.75" customHeight="1" x14ac:dyDescent="0.2"/>
    <row r="17587" ht="12.75" customHeight="1" x14ac:dyDescent="0.2"/>
    <row r="17588" ht="12.75" customHeight="1" x14ac:dyDescent="0.2"/>
    <row r="17589" ht="12.75" customHeight="1" x14ac:dyDescent="0.2"/>
    <row r="17590" ht="12.75" customHeight="1" x14ac:dyDescent="0.2"/>
    <row r="17591" ht="12.75" customHeight="1" x14ac:dyDescent="0.2"/>
    <row r="17592" ht="12.75" customHeight="1" x14ac:dyDescent="0.2"/>
    <row r="17593" ht="12.75" customHeight="1" x14ac:dyDescent="0.2"/>
    <row r="17594" ht="12.75" customHeight="1" x14ac:dyDescent="0.2"/>
    <row r="17595" ht="12.75" customHeight="1" x14ac:dyDescent="0.2"/>
    <row r="17596" ht="12.75" customHeight="1" x14ac:dyDescent="0.2"/>
    <row r="17597" ht="12.75" customHeight="1" x14ac:dyDescent="0.2"/>
    <row r="17598" ht="12.75" customHeight="1" x14ac:dyDescent="0.2"/>
    <row r="17599" ht="12.75" customHeight="1" x14ac:dyDescent="0.2"/>
    <row r="17600" ht="12.75" customHeight="1" x14ac:dyDescent="0.2"/>
    <row r="17601" ht="12.75" customHeight="1" x14ac:dyDescent="0.2"/>
    <row r="17602" ht="12.75" customHeight="1" x14ac:dyDescent="0.2"/>
    <row r="17603" ht="12.75" customHeight="1" x14ac:dyDescent="0.2"/>
    <row r="17604" ht="12.75" customHeight="1" x14ac:dyDescent="0.2"/>
    <row r="17605" ht="12.75" customHeight="1" x14ac:dyDescent="0.2"/>
    <row r="17606" ht="12.75" customHeight="1" x14ac:dyDescent="0.2"/>
    <row r="17607" ht="12.75" customHeight="1" x14ac:dyDescent="0.2"/>
    <row r="17608" ht="12.75" customHeight="1" x14ac:dyDescent="0.2"/>
    <row r="17609" ht="12.75" customHeight="1" x14ac:dyDescent="0.2"/>
    <row r="17610" ht="12.75" customHeight="1" x14ac:dyDescent="0.2"/>
    <row r="17611" ht="12.75" customHeight="1" x14ac:dyDescent="0.2"/>
    <row r="17612" ht="12.75" customHeight="1" x14ac:dyDescent="0.2"/>
    <row r="17613" ht="12.75" customHeight="1" x14ac:dyDescent="0.2"/>
    <row r="17614" ht="12.75" customHeight="1" x14ac:dyDescent="0.2"/>
    <row r="17615" ht="12.75" customHeight="1" x14ac:dyDescent="0.2"/>
    <row r="17616" ht="12.75" customHeight="1" x14ac:dyDescent="0.2"/>
    <row r="17617" ht="12.75" customHeight="1" x14ac:dyDescent="0.2"/>
    <row r="17618" ht="12.75" customHeight="1" x14ac:dyDescent="0.2"/>
    <row r="17619" ht="12.75" customHeight="1" x14ac:dyDescent="0.2"/>
    <row r="17620" ht="12.75" customHeight="1" x14ac:dyDescent="0.2"/>
    <row r="17621" ht="12.75" customHeight="1" x14ac:dyDescent="0.2"/>
    <row r="17622" ht="12.75" customHeight="1" x14ac:dyDescent="0.2"/>
    <row r="17623" ht="12.75" customHeight="1" x14ac:dyDescent="0.2"/>
    <row r="17624" ht="12.75" customHeight="1" x14ac:dyDescent="0.2"/>
    <row r="17625" ht="12.75" customHeight="1" x14ac:dyDescent="0.2"/>
    <row r="17626" ht="12.75" customHeight="1" x14ac:dyDescent="0.2"/>
    <row r="17627" ht="12.75" customHeight="1" x14ac:dyDescent="0.2"/>
    <row r="17628" ht="12.75" customHeight="1" x14ac:dyDescent="0.2"/>
    <row r="17629" ht="12.75" customHeight="1" x14ac:dyDescent="0.2"/>
    <row r="17630" ht="12.75" customHeight="1" x14ac:dyDescent="0.2"/>
    <row r="17631" ht="12.75" customHeight="1" x14ac:dyDescent="0.2"/>
    <row r="17632" ht="12.75" customHeight="1" x14ac:dyDescent="0.2"/>
    <row r="17633" ht="12.75" customHeight="1" x14ac:dyDescent="0.2"/>
    <row r="17634" ht="12.75" customHeight="1" x14ac:dyDescent="0.2"/>
    <row r="17635" ht="12.75" customHeight="1" x14ac:dyDescent="0.2"/>
    <row r="17636" ht="12.75" customHeight="1" x14ac:dyDescent="0.2"/>
    <row r="17637" ht="12.75" customHeight="1" x14ac:dyDescent="0.2"/>
    <row r="17638" ht="12.75" customHeight="1" x14ac:dyDescent="0.2"/>
    <row r="17639" ht="12.75" customHeight="1" x14ac:dyDescent="0.2"/>
    <row r="17640" ht="12.75" customHeight="1" x14ac:dyDescent="0.2"/>
    <row r="17641" ht="12.75" customHeight="1" x14ac:dyDescent="0.2"/>
    <row r="17642" ht="12.75" customHeight="1" x14ac:dyDescent="0.2"/>
    <row r="17643" ht="12.75" customHeight="1" x14ac:dyDescent="0.2"/>
    <row r="17644" ht="12.75" customHeight="1" x14ac:dyDescent="0.2"/>
    <row r="17645" ht="12.75" customHeight="1" x14ac:dyDescent="0.2"/>
    <row r="17646" ht="12.75" customHeight="1" x14ac:dyDescent="0.2"/>
    <row r="17647" ht="12.75" customHeight="1" x14ac:dyDescent="0.2"/>
    <row r="17648" ht="12.75" customHeight="1" x14ac:dyDescent="0.2"/>
    <row r="17649" ht="12.75" customHeight="1" x14ac:dyDescent="0.2"/>
    <row r="17650" ht="12.75" customHeight="1" x14ac:dyDescent="0.2"/>
    <row r="17651" ht="12.75" customHeight="1" x14ac:dyDescent="0.2"/>
    <row r="17652" ht="12.75" customHeight="1" x14ac:dyDescent="0.2"/>
    <row r="17653" ht="12.75" customHeight="1" x14ac:dyDescent="0.2"/>
    <row r="17654" ht="12.75" customHeight="1" x14ac:dyDescent="0.2"/>
    <row r="17655" ht="12.75" customHeight="1" x14ac:dyDescent="0.2"/>
    <row r="17656" ht="12.75" customHeight="1" x14ac:dyDescent="0.2"/>
    <row r="17657" ht="12.75" customHeight="1" x14ac:dyDescent="0.2"/>
    <row r="17658" ht="12.75" customHeight="1" x14ac:dyDescent="0.2"/>
    <row r="17659" ht="12.75" customHeight="1" x14ac:dyDescent="0.2"/>
    <row r="17660" ht="12.75" customHeight="1" x14ac:dyDescent="0.2"/>
    <row r="17661" ht="12.75" customHeight="1" x14ac:dyDescent="0.2"/>
    <row r="17662" ht="12.75" customHeight="1" x14ac:dyDescent="0.2"/>
    <row r="17663" ht="12.75" customHeight="1" x14ac:dyDescent="0.2"/>
    <row r="17664" ht="12.75" customHeight="1" x14ac:dyDescent="0.2"/>
    <row r="17665" ht="12.75" customHeight="1" x14ac:dyDescent="0.2"/>
    <row r="17666" ht="12.75" customHeight="1" x14ac:dyDescent="0.2"/>
    <row r="17667" ht="12.75" customHeight="1" x14ac:dyDescent="0.2"/>
    <row r="17668" ht="12.75" customHeight="1" x14ac:dyDescent="0.2"/>
    <row r="17669" ht="12.75" customHeight="1" x14ac:dyDescent="0.2"/>
    <row r="17670" ht="12.75" customHeight="1" x14ac:dyDescent="0.2"/>
    <row r="17671" ht="12.75" customHeight="1" x14ac:dyDescent="0.2"/>
    <row r="17672" ht="12.75" customHeight="1" x14ac:dyDescent="0.2"/>
    <row r="17673" ht="12.75" customHeight="1" x14ac:dyDescent="0.2"/>
    <row r="17674" ht="12.75" customHeight="1" x14ac:dyDescent="0.2"/>
    <row r="17675" ht="12.75" customHeight="1" x14ac:dyDescent="0.2"/>
    <row r="17676" ht="12.75" customHeight="1" x14ac:dyDescent="0.2"/>
    <row r="17677" ht="12.75" customHeight="1" x14ac:dyDescent="0.2"/>
    <row r="17678" ht="12.75" customHeight="1" x14ac:dyDescent="0.2"/>
    <row r="17679" ht="12.75" customHeight="1" x14ac:dyDescent="0.2"/>
    <row r="17680" ht="12.75" customHeight="1" x14ac:dyDescent="0.2"/>
    <row r="17681" ht="12.75" customHeight="1" x14ac:dyDescent="0.2"/>
    <row r="17682" ht="12.75" customHeight="1" x14ac:dyDescent="0.2"/>
    <row r="17683" ht="12.75" customHeight="1" x14ac:dyDescent="0.2"/>
    <row r="17684" ht="12.75" customHeight="1" x14ac:dyDescent="0.2"/>
    <row r="17685" ht="12.75" customHeight="1" x14ac:dyDescent="0.2"/>
    <row r="17686" ht="12.75" customHeight="1" x14ac:dyDescent="0.2"/>
    <row r="17687" ht="12.75" customHeight="1" x14ac:dyDescent="0.2"/>
    <row r="17688" ht="12.75" customHeight="1" x14ac:dyDescent="0.2"/>
    <row r="17689" ht="12.75" customHeight="1" x14ac:dyDescent="0.2"/>
    <row r="17690" ht="12.75" customHeight="1" x14ac:dyDescent="0.2"/>
    <row r="17691" ht="12.75" customHeight="1" x14ac:dyDescent="0.2"/>
    <row r="17692" ht="12.75" customHeight="1" x14ac:dyDescent="0.2"/>
    <row r="17693" ht="12.75" customHeight="1" x14ac:dyDescent="0.2"/>
    <row r="17694" ht="12.75" customHeight="1" x14ac:dyDescent="0.2"/>
    <row r="17695" ht="12.75" customHeight="1" x14ac:dyDescent="0.2"/>
    <row r="17696" ht="12.75" customHeight="1" x14ac:dyDescent="0.2"/>
    <row r="17697" ht="12.75" customHeight="1" x14ac:dyDescent="0.2"/>
    <row r="17698" ht="12.75" customHeight="1" x14ac:dyDescent="0.2"/>
    <row r="17699" ht="12.75" customHeight="1" x14ac:dyDescent="0.2"/>
    <row r="17700" ht="12.75" customHeight="1" x14ac:dyDescent="0.2"/>
    <row r="17701" ht="12.75" customHeight="1" x14ac:dyDescent="0.2"/>
    <row r="17702" ht="12.75" customHeight="1" x14ac:dyDescent="0.2"/>
    <row r="17703" ht="12.75" customHeight="1" x14ac:dyDescent="0.2"/>
    <row r="17704" ht="12.75" customHeight="1" x14ac:dyDescent="0.2"/>
    <row r="17705" ht="12.75" customHeight="1" x14ac:dyDescent="0.2"/>
    <row r="17706" ht="12.75" customHeight="1" x14ac:dyDescent="0.2"/>
    <row r="17707" ht="12.75" customHeight="1" x14ac:dyDescent="0.2"/>
    <row r="17708" ht="12.75" customHeight="1" x14ac:dyDescent="0.2"/>
    <row r="17709" ht="12.75" customHeight="1" x14ac:dyDescent="0.2"/>
    <row r="17710" ht="12.75" customHeight="1" x14ac:dyDescent="0.2"/>
    <row r="17711" ht="12.75" customHeight="1" x14ac:dyDescent="0.2"/>
    <row r="17712" ht="12.75" customHeight="1" x14ac:dyDescent="0.2"/>
    <row r="17713" ht="12.75" customHeight="1" x14ac:dyDescent="0.2"/>
    <row r="17714" ht="12.75" customHeight="1" x14ac:dyDescent="0.2"/>
    <row r="17715" ht="12.75" customHeight="1" x14ac:dyDescent="0.2"/>
    <row r="17716" ht="12.75" customHeight="1" x14ac:dyDescent="0.2"/>
    <row r="17717" ht="12.75" customHeight="1" x14ac:dyDescent="0.2"/>
    <row r="17718" ht="12.75" customHeight="1" x14ac:dyDescent="0.2"/>
    <row r="17719" ht="12.75" customHeight="1" x14ac:dyDescent="0.2"/>
    <row r="17720" ht="12.75" customHeight="1" x14ac:dyDescent="0.2"/>
    <row r="17721" ht="12.75" customHeight="1" x14ac:dyDescent="0.2"/>
    <row r="17722" ht="12.75" customHeight="1" x14ac:dyDescent="0.2"/>
    <row r="17723" ht="12.75" customHeight="1" x14ac:dyDescent="0.2"/>
    <row r="17724" ht="12.75" customHeight="1" x14ac:dyDescent="0.2"/>
    <row r="17725" ht="12.75" customHeight="1" x14ac:dyDescent="0.2"/>
    <row r="17726" ht="12.75" customHeight="1" x14ac:dyDescent="0.2"/>
    <row r="17727" ht="12.75" customHeight="1" x14ac:dyDescent="0.2"/>
    <row r="17728" ht="12.75" customHeight="1" x14ac:dyDescent="0.2"/>
    <row r="17729" ht="12.75" customHeight="1" x14ac:dyDescent="0.2"/>
    <row r="17730" ht="12.75" customHeight="1" x14ac:dyDescent="0.2"/>
    <row r="17731" ht="12.75" customHeight="1" x14ac:dyDescent="0.2"/>
    <row r="17732" ht="12.75" customHeight="1" x14ac:dyDescent="0.2"/>
    <row r="17733" ht="12.75" customHeight="1" x14ac:dyDescent="0.2"/>
    <row r="17734" ht="12.75" customHeight="1" x14ac:dyDescent="0.2"/>
    <row r="17735" ht="12.75" customHeight="1" x14ac:dyDescent="0.2"/>
    <row r="17736" ht="12.75" customHeight="1" x14ac:dyDescent="0.2"/>
    <row r="17737" ht="12.75" customHeight="1" x14ac:dyDescent="0.2"/>
    <row r="17738" ht="12.75" customHeight="1" x14ac:dyDescent="0.2"/>
    <row r="17739" ht="12.75" customHeight="1" x14ac:dyDescent="0.2"/>
    <row r="17740" ht="12.75" customHeight="1" x14ac:dyDescent="0.2"/>
    <row r="17741" ht="12.75" customHeight="1" x14ac:dyDescent="0.2"/>
    <row r="17742" ht="12.75" customHeight="1" x14ac:dyDescent="0.2"/>
    <row r="17743" ht="12.75" customHeight="1" x14ac:dyDescent="0.2"/>
    <row r="17744" ht="12.75" customHeight="1" x14ac:dyDescent="0.2"/>
    <row r="17745" ht="12.75" customHeight="1" x14ac:dyDescent="0.2"/>
    <row r="17746" ht="12.75" customHeight="1" x14ac:dyDescent="0.2"/>
    <row r="17747" ht="12.75" customHeight="1" x14ac:dyDescent="0.2"/>
    <row r="17748" ht="12.75" customHeight="1" x14ac:dyDescent="0.2"/>
    <row r="17749" ht="12.75" customHeight="1" x14ac:dyDescent="0.2"/>
    <row r="17750" ht="12.75" customHeight="1" x14ac:dyDescent="0.2"/>
    <row r="17751" ht="12.75" customHeight="1" x14ac:dyDescent="0.2"/>
    <row r="17752" ht="12.75" customHeight="1" x14ac:dyDescent="0.2"/>
    <row r="17753" ht="12.75" customHeight="1" x14ac:dyDescent="0.2"/>
    <row r="17754" ht="12.75" customHeight="1" x14ac:dyDescent="0.2"/>
    <row r="17755" ht="12.75" customHeight="1" x14ac:dyDescent="0.2"/>
    <row r="17756" ht="12.75" customHeight="1" x14ac:dyDescent="0.2"/>
    <row r="17757" ht="12.75" customHeight="1" x14ac:dyDescent="0.2"/>
    <row r="17758" ht="12.75" customHeight="1" x14ac:dyDescent="0.2"/>
    <row r="17759" ht="12.75" customHeight="1" x14ac:dyDescent="0.2"/>
    <row r="17760" ht="12.75" customHeight="1" x14ac:dyDescent="0.2"/>
    <row r="17761" ht="12.75" customHeight="1" x14ac:dyDescent="0.2"/>
    <row r="17762" ht="12.75" customHeight="1" x14ac:dyDescent="0.2"/>
    <row r="17763" ht="12.75" customHeight="1" x14ac:dyDescent="0.2"/>
    <row r="17764" ht="12.75" customHeight="1" x14ac:dyDescent="0.2"/>
    <row r="17765" ht="12.75" customHeight="1" x14ac:dyDescent="0.2"/>
    <row r="17766" ht="12.75" customHeight="1" x14ac:dyDescent="0.2"/>
    <row r="17767" ht="12.75" customHeight="1" x14ac:dyDescent="0.2"/>
    <row r="17768" ht="12.75" customHeight="1" x14ac:dyDescent="0.2"/>
    <row r="17769" ht="12.75" customHeight="1" x14ac:dyDescent="0.2"/>
    <row r="17770" ht="12.75" customHeight="1" x14ac:dyDescent="0.2"/>
    <row r="17771" ht="12.75" customHeight="1" x14ac:dyDescent="0.2"/>
    <row r="17772" ht="12.75" customHeight="1" x14ac:dyDescent="0.2"/>
    <row r="17773" ht="12.75" customHeight="1" x14ac:dyDescent="0.2"/>
    <row r="17774" ht="12.75" customHeight="1" x14ac:dyDescent="0.2"/>
    <row r="17775" ht="12.75" customHeight="1" x14ac:dyDescent="0.2"/>
    <row r="17776" ht="12.75" customHeight="1" x14ac:dyDescent="0.2"/>
    <row r="17777" ht="12.75" customHeight="1" x14ac:dyDescent="0.2"/>
    <row r="17778" ht="12.75" customHeight="1" x14ac:dyDescent="0.2"/>
    <row r="17779" ht="12.75" customHeight="1" x14ac:dyDescent="0.2"/>
    <row r="17780" ht="12.75" customHeight="1" x14ac:dyDescent="0.2"/>
    <row r="17781" ht="12.75" customHeight="1" x14ac:dyDescent="0.2"/>
    <row r="17782" ht="12.75" customHeight="1" x14ac:dyDescent="0.2"/>
    <row r="17783" ht="12.75" customHeight="1" x14ac:dyDescent="0.2"/>
    <row r="17784" ht="12.75" customHeight="1" x14ac:dyDescent="0.2"/>
    <row r="17785" ht="12.75" customHeight="1" x14ac:dyDescent="0.2"/>
    <row r="17786" ht="12.75" customHeight="1" x14ac:dyDescent="0.2"/>
    <row r="17787" ht="12.75" customHeight="1" x14ac:dyDescent="0.2"/>
    <row r="17788" ht="12.75" customHeight="1" x14ac:dyDescent="0.2"/>
    <row r="17789" ht="12.75" customHeight="1" x14ac:dyDescent="0.2"/>
    <row r="17790" ht="12.75" customHeight="1" x14ac:dyDescent="0.2"/>
    <row r="17791" ht="12.75" customHeight="1" x14ac:dyDescent="0.2"/>
    <row r="17792" ht="12.75" customHeight="1" x14ac:dyDescent="0.2"/>
    <row r="17793" ht="12.75" customHeight="1" x14ac:dyDescent="0.2"/>
    <row r="17794" ht="12.75" customHeight="1" x14ac:dyDescent="0.2"/>
    <row r="17795" ht="12.75" customHeight="1" x14ac:dyDescent="0.2"/>
    <row r="17796" ht="12.75" customHeight="1" x14ac:dyDescent="0.2"/>
    <row r="17797" ht="12.75" customHeight="1" x14ac:dyDescent="0.2"/>
    <row r="17798" ht="12.75" customHeight="1" x14ac:dyDescent="0.2"/>
    <row r="17799" ht="12.75" customHeight="1" x14ac:dyDescent="0.2"/>
    <row r="17800" ht="12.75" customHeight="1" x14ac:dyDescent="0.2"/>
    <row r="17801" ht="12.75" customHeight="1" x14ac:dyDescent="0.2"/>
    <row r="17802" ht="12.75" customHeight="1" x14ac:dyDescent="0.2"/>
    <row r="17803" ht="12.75" customHeight="1" x14ac:dyDescent="0.2"/>
    <row r="17804" ht="12.75" customHeight="1" x14ac:dyDescent="0.2"/>
    <row r="17805" ht="12.75" customHeight="1" x14ac:dyDescent="0.2"/>
    <row r="17806" ht="12.75" customHeight="1" x14ac:dyDescent="0.2"/>
    <row r="17807" ht="12.75" customHeight="1" x14ac:dyDescent="0.2"/>
    <row r="17808" ht="12.75" customHeight="1" x14ac:dyDescent="0.2"/>
    <row r="17809" ht="12.75" customHeight="1" x14ac:dyDescent="0.2"/>
    <row r="17810" ht="12.75" customHeight="1" x14ac:dyDescent="0.2"/>
    <row r="17811" ht="12.75" customHeight="1" x14ac:dyDescent="0.2"/>
    <row r="17812" ht="12.75" customHeight="1" x14ac:dyDescent="0.2"/>
    <row r="17813" ht="12.75" customHeight="1" x14ac:dyDescent="0.2"/>
    <row r="17814" ht="12.75" customHeight="1" x14ac:dyDescent="0.2"/>
    <row r="17815" ht="12.75" customHeight="1" x14ac:dyDescent="0.2"/>
    <row r="17816" ht="12.75" customHeight="1" x14ac:dyDescent="0.2"/>
    <row r="17817" ht="12.75" customHeight="1" x14ac:dyDescent="0.2"/>
    <row r="17818" ht="12.75" customHeight="1" x14ac:dyDescent="0.2"/>
    <row r="17819" ht="12.75" customHeight="1" x14ac:dyDescent="0.2"/>
    <row r="17820" ht="12.75" customHeight="1" x14ac:dyDescent="0.2"/>
    <row r="17821" ht="12.75" customHeight="1" x14ac:dyDescent="0.2"/>
    <row r="17822" ht="12.75" customHeight="1" x14ac:dyDescent="0.2"/>
    <row r="17823" ht="12.75" customHeight="1" x14ac:dyDescent="0.2"/>
    <row r="17824" ht="12.75" customHeight="1" x14ac:dyDescent="0.2"/>
    <row r="17825" ht="12.75" customHeight="1" x14ac:dyDescent="0.2"/>
    <row r="17826" ht="12.75" customHeight="1" x14ac:dyDescent="0.2"/>
    <row r="17827" ht="12.75" customHeight="1" x14ac:dyDescent="0.2"/>
    <row r="17828" ht="12.75" customHeight="1" x14ac:dyDescent="0.2"/>
    <row r="17829" ht="12.75" customHeight="1" x14ac:dyDescent="0.2"/>
    <row r="17830" ht="12.75" customHeight="1" x14ac:dyDescent="0.2"/>
    <row r="17831" ht="12.75" customHeight="1" x14ac:dyDescent="0.2"/>
    <row r="17832" ht="12.75" customHeight="1" x14ac:dyDescent="0.2"/>
    <row r="17833" ht="12.75" customHeight="1" x14ac:dyDescent="0.2"/>
    <row r="17834" ht="12.75" customHeight="1" x14ac:dyDescent="0.2"/>
    <row r="17835" ht="12.75" customHeight="1" x14ac:dyDescent="0.2"/>
    <row r="17836" ht="12.75" customHeight="1" x14ac:dyDescent="0.2"/>
    <row r="17837" ht="12.75" customHeight="1" x14ac:dyDescent="0.2"/>
    <row r="17838" ht="12.75" customHeight="1" x14ac:dyDescent="0.2"/>
    <row r="17839" ht="12.75" customHeight="1" x14ac:dyDescent="0.2"/>
    <row r="17840" ht="12.75" customHeight="1" x14ac:dyDescent="0.2"/>
    <row r="17841" ht="12.75" customHeight="1" x14ac:dyDescent="0.2"/>
    <row r="17842" ht="12.75" customHeight="1" x14ac:dyDescent="0.2"/>
    <row r="17843" ht="12.75" customHeight="1" x14ac:dyDescent="0.2"/>
    <row r="17844" ht="12.75" customHeight="1" x14ac:dyDescent="0.2"/>
    <row r="17845" ht="12.75" customHeight="1" x14ac:dyDescent="0.2"/>
    <row r="17846" ht="12.75" customHeight="1" x14ac:dyDescent="0.2"/>
    <row r="17847" ht="12.75" customHeight="1" x14ac:dyDescent="0.2"/>
    <row r="17848" ht="12.75" customHeight="1" x14ac:dyDescent="0.2"/>
    <row r="17849" ht="12.75" customHeight="1" x14ac:dyDescent="0.2"/>
    <row r="17850" ht="12.75" customHeight="1" x14ac:dyDescent="0.2"/>
    <row r="17851" ht="12.75" customHeight="1" x14ac:dyDescent="0.2"/>
    <row r="17852" ht="12.75" customHeight="1" x14ac:dyDescent="0.2"/>
    <row r="17853" ht="12.75" customHeight="1" x14ac:dyDescent="0.2"/>
    <row r="17854" ht="12.75" customHeight="1" x14ac:dyDescent="0.2"/>
    <row r="17855" ht="12.75" customHeight="1" x14ac:dyDescent="0.2"/>
    <row r="17856" ht="12.75" customHeight="1" x14ac:dyDescent="0.2"/>
    <row r="17857" ht="12.75" customHeight="1" x14ac:dyDescent="0.2"/>
    <row r="17858" ht="12.75" customHeight="1" x14ac:dyDescent="0.2"/>
    <row r="17859" ht="12.75" customHeight="1" x14ac:dyDescent="0.2"/>
    <row r="17860" ht="12.75" customHeight="1" x14ac:dyDescent="0.2"/>
    <row r="17861" ht="12.75" customHeight="1" x14ac:dyDescent="0.2"/>
    <row r="17862" ht="12.75" customHeight="1" x14ac:dyDescent="0.2"/>
    <row r="17863" ht="12.75" customHeight="1" x14ac:dyDescent="0.2"/>
    <row r="17864" ht="12.75" customHeight="1" x14ac:dyDescent="0.2"/>
    <row r="17865" ht="12.75" customHeight="1" x14ac:dyDescent="0.2"/>
    <row r="17866" ht="12.75" customHeight="1" x14ac:dyDescent="0.2"/>
    <row r="17867" ht="12.75" customHeight="1" x14ac:dyDescent="0.2"/>
    <row r="17868" ht="12.75" customHeight="1" x14ac:dyDescent="0.2"/>
    <row r="17869" ht="12.75" customHeight="1" x14ac:dyDescent="0.2"/>
    <row r="17870" ht="12.75" customHeight="1" x14ac:dyDescent="0.2"/>
    <row r="17871" ht="12.75" customHeight="1" x14ac:dyDescent="0.2"/>
    <row r="17872" ht="12.75" customHeight="1" x14ac:dyDescent="0.2"/>
    <row r="17873" ht="12.75" customHeight="1" x14ac:dyDescent="0.2"/>
    <row r="17874" ht="12.75" customHeight="1" x14ac:dyDescent="0.2"/>
    <row r="17875" ht="12.75" customHeight="1" x14ac:dyDescent="0.2"/>
    <row r="17876" ht="12.75" customHeight="1" x14ac:dyDescent="0.2"/>
    <row r="17877" ht="12.75" customHeight="1" x14ac:dyDescent="0.2"/>
    <row r="17878" ht="12.75" customHeight="1" x14ac:dyDescent="0.2"/>
    <row r="17879" ht="12.75" customHeight="1" x14ac:dyDescent="0.2"/>
    <row r="17880" ht="12.75" customHeight="1" x14ac:dyDescent="0.2"/>
    <row r="17881" ht="12.75" customHeight="1" x14ac:dyDescent="0.2"/>
    <row r="17882" ht="12.75" customHeight="1" x14ac:dyDescent="0.2"/>
    <row r="17883" ht="12.75" customHeight="1" x14ac:dyDescent="0.2"/>
    <row r="17884" ht="12.75" customHeight="1" x14ac:dyDescent="0.2"/>
    <row r="17885" ht="12.75" customHeight="1" x14ac:dyDescent="0.2"/>
    <row r="17886" ht="12.75" customHeight="1" x14ac:dyDescent="0.2"/>
    <row r="17887" ht="12.75" customHeight="1" x14ac:dyDescent="0.2"/>
    <row r="17888" ht="12.75" customHeight="1" x14ac:dyDescent="0.2"/>
    <row r="17889" ht="12.75" customHeight="1" x14ac:dyDescent="0.2"/>
    <row r="17890" ht="12.75" customHeight="1" x14ac:dyDescent="0.2"/>
    <row r="17891" ht="12.75" customHeight="1" x14ac:dyDescent="0.2"/>
    <row r="17892" ht="12.75" customHeight="1" x14ac:dyDescent="0.2"/>
    <row r="17893" ht="12.75" customHeight="1" x14ac:dyDescent="0.2"/>
    <row r="17894" ht="12.75" customHeight="1" x14ac:dyDescent="0.2"/>
    <row r="17895" ht="12.75" customHeight="1" x14ac:dyDescent="0.2"/>
    <row r="17896" ht="12.75" customHeight="1" x14ac:dyDescent="0.2"/>
    <row r="17897" ht="12.75" customHeight="1" x14ac:dyDescent="0.2"/>
    <row r="17898" ht="12.75" customHeight="1" x14ac:dyDescent="0.2"/>
    <row r="17899" ht="12.75" customHeight="1" x14ac:dyDescent="0.2"/>
    <row r="17900" ht="12.75" customHeight="1" x14ac:dyDescent="0.2"/>
    <row r="17901" ht="12.75" customHeight="1" x14ac:dyDescent="0.2"/>
    <row r="17902" ht="12.75" customHeight="1" x14ac:dyDescent="0.2"/>
    <row r="17903" ht="12.75" customHeight="1" x14ac:dyDescent="0.2"/>
    <row r="17904" ht="12.75" customHeight="1" x14ac:dyDescent="0.2"/>
    <row r="17905" ht="12.75" customHeight="1" x14ac:dyDescent="0.2"/>
    <row r="17906" ht="12.75" customHeight="1" x14ac:dyDescent="0.2"/>
    <row r="17907" ht="12.75" customHeight="1" x14ac:dyDescent="0.2"/>
    <row r="17908" ht="12.75" customHeight="1" x14ac:dyDescent="0.2"/>
    <row r="17909" ht="12.75" customHeight="1" x14ac:dyDescent="0.2"/>
    <row r="17910" ht="12.75" customHeight="1" x14ac:dyDescent="0.2"/>
    <row r="17911" ht="12.75" customHeight="1" x14ac:dyDescent="0.2"/>
    <row r="17912" ht="12.75" customHeight="1" x14ac:dyDescent="0.2"/>
    <row r="17913" ht="12.75" customHeight="1" x14ac:dyDescent="0.2"/>
    <row r="17914" ht="12.75" customHeight="1" x14ac:dyDescent="0.2"/>
    <row r="17915" ht="12.75" customHeight="1" x14ac:dyDescent="0.2"/>
    <row r="17916" ht="12.75" customHeight="1" x14ac:dyDescent="0.2"/>
    <row r="17917" ht="12.75" customHeight="1" x14ac:dyDescent="0.2"/>
    <row r="17918" ht="12.75" customHeight="1" x14ac:dyDescent="0.2"/>
    <row r="17919" ht="12.75" customHeight="1" x14ac:dyDescent="0.2"/>
    <row r="17920" ht="12.75" customHeight="1" x14ac:dyDescent="0.2"/>
    <row r="17921" ht="12.75" customHeight="1" x14ac:dyDescent="0.2"/>
    <row r="17922" ht="12.75" customHeight="1" x14ac:dyDescent="0.2"/>
    <row r="17923" ht="12.75" customHeight="1" x14ac:dyDescent="0.2"/>
    <row r="17924" ht="12.75" customHeight="1" x14ac:dyDescent="0.2"/>
    <row r="17925" ht="12.75" customHeight="1" x14ac:dyDescent="0.2"/>
    <row r="17926" ht="12.75" customHeight="1" x14ac:dyDescent="0.2"/>
    <row r="17927" ht="12.75" customHeight="1" x14ac:dyDescent="0.2"/>
    <row r="17928" ht="12.75" customHeight="1" x14ac:dyDescent="0.2"/>
    <row r="17929" ht="12.75" customHeight="1" x14ac:dyDescent="0.2"/>
    <row r="17930" ht="12.75" customHeight="1" x14ac:dyDescent="0.2"/>
    <row r="17931" ht="12.75" customHeight="1" x14ac:dyDescent="0.2"/>
    <row r="17932" ht="12.75" customHeight="1" x14ac:dyDescent="0.2"/>
    <row r="17933" ht="12.75" customHeight="1" x14ac:dyDescent="0.2"/>
    <row r="17934" ht="12.75" customHeight="1" x14ac:dyDescent="0.2"/>
    <row r="17935" ht="12.75" customHeight="1" x14ac:dyDescent="0.2"/>
    <row r="17936" ht="12.75" customHeight="1" x14ac:dyDescent="0.2"/>
    <row r="17937" ht="12.75" customHeight="1" x14ac:dyDescent="0.2"/>
    <row r="17938" ht="12.75" customHeight="1" x14ac:dyDescent="0.2"/>
    <row r="17939" ht="12.75" customHeight="1" x14ac:dyDescent="0.2"/>
    <row r="17940" ht="12.75" customHeight="1" x14ac:dyDescent="0.2"/>
    <row r="17941" ht="12.75" customHeight="1" x14ac:dyDescent="0.2"/>
    <row r="17942" ht="12.75" customHeight="1" x14ac:dyDescent="0.2"/>
    <row r="17943" ht="12.75" customHeight="1" x14ac:dyDescent="0.2"/>
    <row r="17944" ht="12.75" customHeight="1" x14ac:dyDescent="0.2"/>
    <row r="17945" ht="12.75" customHeight="1" x14ac:dyDescent="0.2"/>
    <row r="17946" ht="12.75" customHeight="1" x14ac:dyDescent="0.2"/>
    <row r="17947" ht="12.75" customHeight="1" x14ac:dyDescent="0.2"/>
    <row r="17948" ht="12.75" customHeight="1" x14ac:dyDescent="0.2"/>
    <row r="17949" ht="12.75" customHeight="1" x14ac:dyDescent="0.2"/>
    <row r="17950" ht="12.75" customHeight="1" x14ac:dyDescent="0.2"/>
    <row r="17951" ht="12.75" customHeight="1" x14ac:dyDescent="0.2"/>
    <row r="17952" ht="12.75" customHeight="1" x14ac:dyDescent="0.2"/>
    <row r="17953" ht="12.75" customHeight="1" x14ac:dyDescent="0.2"/>
    <row r="17954" ht="12.75" customHeight="1" x14ac:dyDescent="0.2"/>
    <row r="17955" ht="12.75" customHeight="1" x14ac:dyDescent="0.2"/>
    <row r="17956" ht="12.75" customHeight="1" x14ac:dyDescent="0.2"/>
    <row r="17957" ht="12.75" customHeight="1" x14ac:dyDescent="0.2"/>
    <row r="17958" ht="12.75" customHeight="1" x14ac:dyDescent="0.2"/>
    <row r="17959" ht="12.75" customHeight="1" x14ac:dyDescent="0.2"/>
    <row r="17960" ht="12.75" customHeight="1" x14ac:dyDescent="0.2"/>
    <row r="17961" ht="12.75" customHeight="1" x14ac:dyDescent="0.2"/>
    <row r="17962" ht="12.75" customHeight="1" x14ac:dyDescent="0.2"/>
    <row r="17963" ht="12.75" customHeight="1" x14ac:dyDescent="0.2"/>
    <row r="17964" ht="12.75" customHeight="1" x14ac:dyDescent="0.2"/>
    <row r="17965" ht="12.75" customHeight="1" x14ac:dyDescent="0.2"/>
    <row r="17966" ht="12.75" customHeight="1" x14ac:dyDescent="0.2"/>
    <row r="17967" ht="12.75" customHeight="1" x14ac:dyDescent="0.2"/>
    <row r="17968" ht="12.75" customHeight="1" x14ac:dyDescent="0.2"/>
    <row r="17969" ht="12.75" customHeight="1" x14ac:dyDescent="0.2"/>
    <row r="17970" ht="12.75" customHeight="1" x14ac:dyDescent="0.2"/>
    <row r="17971" ht="12.75" customHeight="1" x14ac:dyDescent="0.2"/>
    <row r="17972" ht="12.75" customHeight="1" x14ac:dyDescent="0.2"/>
    <row r="17973" ht="12.75" customHeight="1" x14ac:dyDescent="0.2"/>
    <row r="17974" ht="12.75" customHeight="1" x14ac:dyDescent="0.2"/>
    <row r="17975" ht="12.75" customHeight="1" x14ac:dyDescent="0.2"/>
    <row r="17976" ht="12.75" customHeight="1" x14ac:dyDescent="0.2"/>
    <row r="17977" ht="12.75" customHeight="1" x14ac:dyDescent="0.2"/>
    <row r="17978" ht="12.75" customHeight="1" x14ac:dyDescent="0.2"/>
    <row r="17979" ht="12.75" customHeight="1" x14ac:dyDescent="0.2"/>
    <row r="17980" ht="12.75" customHeight="1" x14ac:dyDescent="0.2"/>
    <row r="17981" ht="12.75" customHeight="1" x14ac:dyDescent="0.2"/>
    <row r="17982" ht="12.75" customHeight="1" x14ac:dyDescent="0.2"/>
    <row r="17983" ht="12.75" customHeight="1" x14ac:dyDescent="0.2"/>
    <row r="17984" ht="12.75" customHeight="1" x14ac:dyDescent="0.2"/>
    <row r="17985" ht="12.75" customHeight="1" x14ac:dyDescent="0.2"/>
    <row r="17986" ht="12.75" customHeight="1" x14ac:dyDescent="0.2"/>
    <row r="17987" ht="12.75" customHeight="1" x14ac:dyDescent="0.2"/>
    <row r="17988" ht="12.75" customHeight="1" x14ac:dyDescent="0.2"/>
    <row r="17989" ht="12.75" customHeight="1" x14ac:dyDescent="0.2"/>
    <row r="17990" ht="12.75" customHeight="1" x14ac:dyDescent="0.2"/>
    <row r="17991" ht="12.75" customHeight="1" x14ac:dyDescent="0.2"/>
    <row r="17992" ht="12.75" customHeight="1" x14ac:dyDescent="0.2"/>
    <row r="17993" ht="12.75" customHeight="1" x14ac:dyDescent="0.2"/>
    <row r="17994" ht="12.75" customHeight="1" x14ac:dyDescent="0.2"/>
    <row r="17995" ht="12.75" customHeight="1" x14ac:dyDescent="0.2"/>
    <row r="17996" ht="12.75" customHeight="1" x14ac:dyDescent="0.2"/>
    <row r="17997" ht="12.75" customHeight="1" x14ac:dyDescent="0.2"/>
    <row r="17998" ht="12.75" customHeight="1" x14ac:dyDescent="0.2"/>
    <row r="17999" ht="12.75" customHeight="1" x14ac:dyDescent="0.2"/>
    <row r="18000" ht="12.75" customHeight="1" x14ac:dyDescent="0.2"/>
    <row r="18001" ht="12.75" customHeight="1" x14ac:dyDescent="0.2"/>
    <row r="18002" ht="12.75" customHeight="1" x14ac:dyDescent="0.2"/>
    <row r="18003" ht="12.75" customHeight="1" x14ac:dyDescent="0.2"/>
    <row r="18004" ht="12.75" customHeight="1" x14ac:dyDescent="0.2"/>
    <row r="18005" ht="12.75" customHeight="1" x14ac:dyDescent="0.2"/>
    <row r="18006" ht="12.75" customHeight="1" x14ac:dyDescent="0.2"/>
    <row r="18007" ht="12.75" customHeight="1" x14ac:dyDescent="0.2"/>
    <row r="18008" ht="12.75" customHeight="1" x14ac:dyDescent="0.2"/>
    <row r="18009" ht="12.75" customHeight="1" x14ac:dyDescent="0.2"/>
    <row r="18010" ht="12.75" customHeight="1" x14ac:dyDescent="0.2"/>
    <row r="18011" ht="12.75" customHeight="1" x14ac:dyDescent="0.2"/>
    <row r="18012" ht="12.75" customHeight="1" x14ac:dyDescent="0.2"/>
    <row r="18013" ht="12.75" customHeight="1" x14ac:dyDescent="0.2"/>
    <row r="18014" ht="12.75" customHeight="1" x14ac:dyDescent="0.2"/>
    <row r="18015" ht="12.75" customHeight="1" x14ac:dyDescent="0.2"/>
    <row r="18016" ht="12.75" customHeight="1" x14ac:dyDescent="0.2"/>
    <row r="18017" ht="12.75" customHeight="1" x14ac:dyDescent="0.2"/>
    <row r="18018" ht="12.75" customHeight="1" x14ac:dyDescent="0.2"/>
    <row r="18019" ht="12.75" customHeight="1" x14ac:dyDescent="0.2"/>
    <row r="18020" ht="12.75" customHeight="1" x14ac:dyDescent="0.2"/>
    <row r="18021" ht="12.75" customHeight="1" x14ac:dyDescent="0.2"/>
    <row r="18022" ht="12.75" customHeight="1" x14ac:dyDescent="0.2"/>
    <row r="18023" ht="12.75" customHeight="1" x14ac:dyDescent="0.2"/>
    <row r="18024" ht="12.75" customHeight="1" x14ac:dyDescent="0.2"/>
    <row r="18025" ht="12.75" customHeight="1" x14ac:dyDescent="0.2"/>
    <row r="18026" ht="12.75" customHeight="1" x14ac:dyDescent="0.2"/>
    <row r="18027" ht="12.75" customHeight="1" x14ac:dyDescent="0.2"/>
    <row r="18028" ht="12.75" customHeight="1" x14ac:dyDescent="0.2"/>
    <row r="18029" ht="12.75" customHeight="1" x14ac:dyDescent="0.2"/>
    <row r="18030" ht="12.75" customHeight="1" x14ac:dyDescent="0.2"/>
    <row r="18031" ht="12.75" customHeight="1" x14ac:dyDescent="0.2"/>
    <row r="18032" ht="12.75" customHeight="1" x14ac:dyDescent="0.2"/>
    <row r="18033" ht="12.75" customHeight="1" x14ac:dyDescent="0.2"/>
    <row r="18034" ht="12.75" customHeight="1" x14ac:dyDescent="0.2"/>
    <row r="18035" ht="12.75" customHeight="1" x14ac:dyDescent="0.2"/>
    <row r="18036" ht="12.75" customHeight="1" x14ac:dyDescent="0.2"/>
    <row r="18037" ht="12.75" customHeight="1" x14ac:dyDescent="0.2"/>
    <row r="18038" ht="12.75" customHeight="1" x14ac:dyDescent="0.2"/>
    <row r="18039" ht="12.75" customHeight="1" x14ac:dyDescent="0.2"/>
    <row r="18040" ht="12.75" customHeight="1" x14ac:dyDescent="0.2"/>
    <row r="18041" ht="12.75" customHeight="1" x14ac:dyDescent="0.2"/>
    <row r="18042" ht="12.75" customHeight="1" x14ac:dyDescent="0.2"/>
    <row r="18043" ht="12.75" customHeight="1" x14ac:dyDescent="0.2"/>
    <row r="18044" ht="12.75" customHeight="1" x14ac:dyDescent="0.2"/>
    <row r="18045" ht="12.75" customHeight="1" x14ac:dyDescent="0.2"/>
    <row r="18046" ht="12.75" customHeight="1" x14ac:dyDescent="0.2"/>
    <row r="18047" ht="12.75" customHeight="1" x14ac:dyDescent="0.2"/>
    <row r="18048" ht="12.75" customHeight="1" x14ac:dyDescent="0.2"/>
    <row r="18049" ht="12.75" customHeight="1" x14ac:dyDescent="0.2"/>
    <row r="18050" ht="12.75" customHeight="1" x14ac:dyDescent="0.2"/>
    <row r="18051" ht="12.75" customHeight="1" x14ac:dyDescent="0.2"/>
    <row r="18052" ht="12.75" customHeight="1" x14ac:dyDescent="0.2"/>
    <row r="18053" ht="12.75" customHeight="1" x14ac:dyDescent="0.2"/>
    <row r="18054" ht="12.75" customHeight="1" x14ac:dyDescent="0.2"/>
    <row r="18055" ht="12.75" customHeight="1" x14ac:dyDescent="0.2"/>
    <row r="18056" ht="12.75" customHeight="1" x14ac:dyDescent="0.2"/>
    <row r="18057" ht="12.75" customHeight="1" x14ac:dyDescent="0.2"/>
    <row r="18058" ht="12.75" customHeight="1" x14ac:dyDescent="0.2"/>
    <row r="18059" ht="12.75" customHeight="1" x14ac:dyDescent="0.2"/>
    <row r="18060" ht="12.75" customHeight="1" x14ac:dyDescent="0.2"/>
    <row r="18061" ht="12.75" customHeight="1" x14ac:dyDescent="0.2"/>
    <row r="18062" ht="12.75" customHeight="1" x14ac:dyDescent="0.2"/>
    <row r="18063" ht="12.75" customHeight="1" x14ac:dyDescent="0.2"/>
    <row r="18064" ht="12.75" customHeight="1" x14ac:dyDescent="0.2"/>
    <row r="18065" ht="12.75" customHeight="1" x14ac:dyDescent="0.2"/>
    <row r="18066" ht="12.75" customHeight="1" x14ac:dyDescent="0.2"/>
    <row r="18067" ht="12.75" customHeight="1" x14ac:dyDescent="0.2"/>
    <row r="18068" ht="12.75" customHeight="1" x14ac:dyDescent="0.2"/>
    <row r="18069" ht="12.75" customHeight="1" x14ac:dyDescent="0.2"/>
    <row r="18070" ht="12.75" customHeight="1" x14ac:dyDescent="0.2"/>
    <row r="18071" ht="12.75" customHeight="1" x14ac:dyDescent="0.2"/>
    <row r="18072" ht="12.75" customHeight="1" x14ac:dyDescent="0.2"/>
    <row r="18073" ht="12.75" customHeight="1" x14ac:dyDescent="0.2"/>
    <row r="18074" ht="12.75" customHeight="1" x14ac:dyDescent="0.2"/>
    <row r="18075" ht="12.75" customHeight="1" x14ac:dyDescent="0.2"/>
    <row r="18076" ht="12.75" customHeight="1" x14ac:dyDescent="0.2"/>
    <row r="18077" ht="12.75" customHeight="1" x14ac:dyDescent="0.2"/>
    <row r="18078" ht="12.75" customHeight="1" x14ac:dyDescent="0.2"/>
    <row r="18079" ht="12.75" customHeight="1" x14ac:dyDescent="0.2"/>
    <row r="18080" ht="12.75" customHeight="1" x14ac:dyDescent="0.2"/>
    <row r="18081" ht="12.75" customHeight="1" x14ac:dyDescent="0.2"/>
    <row r="18082" ht="12.75" customHeight="1" x14ac:dyDescent="0.2"/>
    <row r="18083" ht="12.75" customHeight="1" x14ac:dyDescent="0.2"/>
    <row r="18084" ht="12.75" customHeight="1" x14ac:dyDescent="0.2"/>
    <row r="18085" ht="12.75" customHeight="1" x14ac:dyDescent="0.2"/>
    <row r="18086" ht="12.75" customHeight="1" x14ac:dyDescent="0.2"/>
    <row r="18087" ht="12.75" customHeight="1" x14ac:dyDescent="0.2"/>
    <row r="18088" ht="12.75" customHeight="1" x14ac:dyDescent="0.2"/>
    <row r="18089" ht="12.75" customHeight="1" x14ac:dyDescent="0.2"/>
    <row r="18090" ht="12.75" customHeight="1" x14ac:dyDescent="0.2"/>
    <row r="18091" ht="12.75" customHeight="1" x14ac:dyDescent="0.2"/>
    <row r="18092" ht="12.75" customHeight="1" x14ac:dyDescent="0.2"/>
    <row r="18093" ht="12.75" customHeight="1" x14ac:dyDescent="0.2"/>
    <row r="18094" ht="12.75" customHeight="1" x14ac:dyDescent="0.2"/>
    <row r="18095" ht="12.75" customHeight="1" x14ac:dyDescent="0.2"/>
    <row r="18096" ht="12.75" customHeight="1" x14ac:dyDescent="0.2"/>
    <row r="18097" ht="12.75" customHeight="1" x14ac:dyDescent="0.2"/>
    <row r="18098" ht="12.75" customHeight="1" x14ac:dyDescent="0.2"/>
    <row r="18099" ht="12.75" customHeight="1" x14ac:dyDescent="0.2"/>
    <row r="18100" ht="12.75" customHeight="1" x14ac:dyDescent="0.2"/>
    <row r="18101" ht="12.75" customHeight="1" x14ac:dyDescent="0.2"/>
    <row r="18102" ht="12.75" customHeight="1" x14ac:dyDescent="0.2"/>
    <row r="18103" ht="12.75" customHeight="1" x14ac:dyDescent="0.2"/>
    <row r="18104" ht="12.75" customHeight="1" x14ac:dyDescent="0.2"/>
    <row r="18105" ht="12.75" customHeight="1" x14ac:dyDescent="0.2"/>
    <row r="18106" ht="12.75" customHeight="1" x14ac:dyDescent="0.2"/>
    <row r="18107" ht="12.75" customHeight="1" x14ac:dyDescent="0.2"/>
    <row r="18108" ht="12.75" customHeight="1" x14ac:dyDescent="0.2"/>
    <row r="18109" ht="12.75" customHeight="1" x14ac:dyDescent="0.2"/>
    <row r="18110" ht="12.75" customHeight="1" x14ac:dyDescent="0.2"/>
    <row r="18111" ht="12.75" customHeight="1" x14ac:dyDescent="0.2"/>
    <row r="18112" ht="12.75" customHeight="1" x14ac:dyDescent="0.2"/>
    <row r="18113" ht="12.75" customHeight="1" x14ac:dyDescent="0.2"/>
    <row r="18114" ht="12.75" customHeight="1" x14ac:dyDescent="0.2"/>
    <row r="18115" ht="12.75" customHeight="1" x14ac:dyDescent="0.2"/>
    <row r="18116" ht="12.75" customHeight="1" x14ac:dyDescent="0.2"/>
    <row r="18117" ht="12.75" customHeight="1" x14ac:dyDescent="0.2"/>
    <row r="18118" ht="12.75" customHeight="1" x14ac:dyDescent="0.2"/>
    <row r="18119" ht="12.75" customHeight="1" x14ac:dyDescent="0.2"/>
    <row r="18120" ht="12.75" customHeight="1" x14ac:dyDescent="0.2"/>
    <row r="18121" ht="12.75" customHeight="1" x14ac:dyDescent="0.2"/>
    <row r="18122" ht="12.75" customHeight="1" x14ac:dyDescent="0.2"/>
    <row r="18123" ht="12.75" customHeight="1" x14ac:dyDescent="0.2"/>
    <row r="18124" ht="12.75" customHeight="1" x14ac:dyDescent="0.2"/>
    <row r="18125" ht="12.75" customHeight="1" x14ac:dyDescent="0.2"/>
    <row r="18126" ht="12.75" customHeight="1" x14ac:dyDescent="0.2"/>
    <row r="18127" ht="12.75" customHeight="1" x14ac:dyDescent="0.2"/>
    <row r="18128" ht="12.75" customHeight="1" x14ac:dyDescent="0.2"/>
    <row r="18129" ht="12.75" customHeight="1" x14ac:dyDescent="0.2"/>
    <row r="18130" ht="12.75" customHeight="1" x14ac:dyDescent="0.2"/>
    <row r="18131" ht="12.75" customHeight="1" x14ac:dyDescent="0.2"/>
    <row r="18132" ht="12.75" customHeight="1" x14ac:dyDescent="0.2"/>
    <row r="18133" ht="12.75" customHeight="1" x14ac:dyDescent="0.2"/>
    <row r="18134" ht="12.75" customHeight="1" x14ac:dyDescent="0.2"/>
    <row r="18135" ht="12.75" customHeight="1" x14ac:dyDescent="0.2"/>
    <row r="18136" ht="12.75" customHeight="1" x14ac:dyDescent="0.2"/>
    <row r="18137" ht="12.75" customHeight="1" x14ac:dyDescent="0.2"/>
    <row r="18138" ht="12.75" customHeight="1" x14ac:dyDescent="0.2"/>
    <row r="18139" ht="12.75" customHeight="1" x14ac:dyDescent="0.2"/>
    <row r="18140" ht="12.75" customHeight="1" x14ac:dyDescent="0.2"/>
    <row r="18141" ht="12.75" customHeight="1" x14ac:dyDescent="0.2"/>
    <row r="18142" ht="12.75" customHeight="1" x14ac:dyDescent="0.2"/>
    <row r="18143" ht="12.75" customHeight="1" x14ac:dyDescent="0.2"/>
    <row r="18144" ht="12.75" customHeight="1" x14ac:dyDescent="0.2"/>
    <row r="18145" ht="12.75" customHeight="1" x14ac:dyDescent="0.2"/>
    <row r="18146" ht="12.75" customHeight="1" x14ac:dyDescent="0.2"/>
    <row r="18147" ht="12.75" customHeight="1" x14ac:dyDescent="0.2"/>
    <row r="18148" ht="12.75" customHeight="1" x14ac:dyDescent="0.2"/>
    <row r="18149" ht="12.75" customHeight="1" x14ac:dyDescent="0.2"/>
    <row r="18150" ht="12.75" customHeight="1" x14ac:dyDescent="0.2"/>
    <row r="18151" ht="12.75" customHeight="1" x14ac:dyDescent="0.2"/>
    <row r="18152" ht="12.75" customHeight="1" x14ac:dyDescent="0.2"/>
    <row r="18153" ht="12.75" customHeight="1" x14ac:dyDescent="0.2"/>
    <row r="18154" ht="12.75" customHeight="1" x14ac:dyDescent="0.2"/>
    <row r="18155" ht="12.75" customHeight="1" x14ac:dyDescent="0.2"/>
    <row r="18156" ht="12.75" customHeight="1" x14ac:dyDescent="0.2"/>
    <row r="18157" ht="12.75" customHeight="1" x14ac:dyDescent="0.2"/>
    <row r="18158" ht="12.75" customHeight="1" x14ac:dyDescent="0.2"/>
    <row r="18159" ht="12.75" customHeight="1" x14ac:dyDescent="0.2"/>
    <row r="18160" ht="12.75" customHeight="1" x14ac:dyDescent="0.2"/>
    <row r="18161" ht="12.75" customHeight="1" x14ac:dyDescent="0.2"/>
    <row r="18162" ht="12.75" customHeight="1" x14ac:dyDescent="0.2"/>
    <row r="18163" ht="12.75" customHeight="1" x14ac:dyDescent="0.2"/>
    <row r="18164" ht="12.75" customHeight="1" x14ac:dyDescent="0.2"/>
    <row r="18165" ht="12.75" customHeight="1" x14ac:dyDescent="0.2"/>
    <row r="18166" ht="12.75" customHeight="1" x14ac:dyDescent="0.2"/>
    <row r="18167" ht="12.75" customHeight="1" x14ac:dyDescent="0.2"/>
    <row r="18168" ht="12.75" customHeight="1" x14ac:dyDescent="0.2"/>
    <row r="18169" ht="12.75" customHeight="1" x14ac:dyDescent="0.2"/>
    <row r="18170" ht="12.75" customHeight="1" x14ac:dyDescent="0.2"/>
    <row r="18171" ht="12.75" customHeight="1" x14ac:dyDescent="0.2"/>
    <row r="18172" ht="12.75" customHeight="1" x14ac:dyDescent="0.2"/>
    <row r="18173" ht="12.75" customHeight="1" x14ac:dyDescent="0.2"/>
    <row r="18174" ht="12.75" customHeight="1" x14ac:dyDescent="0.2"/>
    <row r="18175" ht="12.75" customHeight="1" x14ac:dyDescent="0.2"/>
    <row r="18176" ht="12.75" customHeight="1" x14ac:dyDescent="0.2"/>
    <row r="18177" ht="12.75" customHeight="1" x14ac:dyDescent="0.2"/>
    <row r="18178" ht="12.75" customHeight="1" x14ac:dyDescent="0.2"/>
    <row r="18179" ht="12.75" customHeight="1" x14ac:dyDescent="0.2"/>
    <row r="18180" ht="12.75" customHeight="1" x14ac:dyDescent="0.2"/>
    <row r="18181" ht="12.75" customHeight="1" x14ac:dyDescent="0.2"/>
    <row r="18182" ht="12.75" customHeight="1" x14ac:dyDescent="0.2"/>
    <row r="18183" ht="12.75" customHeight="1" x14ac:dyDescent="0.2"/>
    <row r="18184" ht="12.75" customHeight="1" x14ac:dyDescent="0.2"/>
    <row r="18185" ht="12.75" customHeight="1" x14ac:dyDescent="0.2"/>
    <row r="18186" ht="12.75" customHeight="1" x14ac:dyDescent="0.2"/>
    <row r="18187" ht="12.75" customHeight="1" x14ac:dyDescent="0.2"/>
    <row r="18188" ht="12.75" customHeight="1" x14ac:dyDescent="0.2"/>
    <row r="18189" ht="12.75" customHeight="1" x14ac:dyDescent="0.2"/>
    <row r="18190" ht="12.75" customHeight="1" x14ac:dyDescent="0.2"/>
    <row r="18191" ht="12.75" customHeight="1" x14ac:dyDescent="0.2"/>
    <row r="18192" ht="12.75" customHeight="1" x14ac:dyDescent="0.2"/>
    <row r="18193" ht="12.75" customHeight="1" x14ac:dyDescent="0.2"/>
    <row r="18194" ht="12.75" customHeight="1" x14ac:dyDescent="0.2"/>
    <row r="18195" ht="12.75" customHeight="1" x14ac:dyDescent="0.2"/>
    <row r="18196" ht="12.75" customHeight="1" x14ac:dyDescent="0.2"/>
    <row r="18197" ht="12.75" customHeight="1" x14ac:dyDescent="0.2"/>
    <row r="18198" ht="12.75" customHeight="1" x14ac:dyDescent="0.2"/>
    <row r="18199" ht="12.75" customHeight="1" x14ac:dyDescent="0.2"/>
    <row r="18200" ht="12.75" customHeight="1" x14ac:dyDescent="0.2"/>
    <row r="18201" ht="12.75" customHeight="1" x14ac:dyDescent="0.2"/>
    <row r="18202" ht="12.75" customHeight="1" x14ac:dyDescent="0.2"/>
    <row r="18203" ht="12.75" customHeight="1" x14ac:dyDescent="0.2"/>
    <row r="18204" ht="12.75" customHeight="1" x14ac:dyDescent="0.2"/>
    <row r="18205" ht="12.75" customHeight="1" x14ac:dyDescent="0.2"/>
    <row r="18206" ht="12.75" customHeight="1" x14ac:dyDescent="0.2"/>
    <row r="18207" ht="12.75" customHeight="1" x14ac:dyDescent="0.2"/>
    <row r="18208" ht="12.75" customHeight="1" x14ac:dyDescent="0.2"/>
    <row r="18209" ht="12.75" customHeight="1" x14ac:dyDescent="0.2"/>
    <row r="18210" ht="12.75" customHeight="1" x14ac:dyDescent="0.2"/>
    <row r="18211" ht="12.75" customHeight="1" x14ac:dyDescent="0.2"/>
    <row r="18212" ht="12.75" customHeight="1" x14ac:dyDescent="0.2"/>
    <row r="18213" ht="12.75" customHeight="1" x14ac:dyDescent="0.2"/>
    <row r="18214" ht="12.75" customHeight="1" x14ac:dyDescent="0.2"/>
    <row r="18215" ht="12.75" customHeight="1" x14ac:dyDescent="0.2"/>
    <row r="18216" ht="12.75" customHeight="1" x14ac:dyDescent="0.2"/>
    <row r="18217" ht="12.75" customHeight="1" x14ac:dyDescent="0.2"/>
    <row r="18218" ht="12.75" customHeight="1" x14ac:dyDescent="0.2"/>
    <row r="18219" ht="12.75" customHeight="1" x14ac:dyDescent="0.2"/>
    <row r="18220" ht="12.75" customHeight="1" x14ac:dyDescent="0.2"/>
    <row r="18221" ht="12.75" customHeight="1" x14ac:dyDescent="0.2"/>
    <row r="18222" ht="12.75" customHeight="1" x14ac:dyDescent="0.2"/>
    <row r="18223" ht="12.75" customHeight="1" x14ac:dyDescent="0.2"/>
    <row r="18224" ht="12.75" customHeight="1" x14ac:dyDescent="0.2"/>
    <row r="18225" ht="12.75" customHeight="1" x14ac:dyDescent="0.2"/>
    <row r="18226" ht="12.75" customHeight="1" x14ac:dyDescent="0.2"/>
    <row r="18227" ht="12.75" customHeight="1" x14ac:dyDescent="0.2"/>
    <row r="18228" ht="12.75" customHeight="1" x14ac:dyDescent="0.2"/>
    <row r="18229" ht="12.75" customHeight="1" x14ac:dyDescent="0.2"/>
    <row r="18230" ht="12.75" customHeight="1" x14ac:dyDescent="0.2"/>
    <row r="18231" ht="12.75" customHeight="1" x14ac:dyDescent="0.2"/>
    <row r="18232" ht="12.75" customHeight="1" x14ac:dyDescent="0.2"/>
    <row r="18233" ht="12.75" customHeight="1" x14ac:dyDescent="0.2"/>
    <row r="18234" ht="12.75" customHeight="1" x14ac:dyDescent="0.2"/>
    <row r="18235" ht="12.75" customHeight="1" x14ac:dyDescent="0.2"/>
    <row r="18236" ht="12.75" customHeight="1" x14ac:dyDescent="0.2"/>
    <row r="18237" ht="12.75" customHeight="1" x14ac:dyDescent="0.2"/>
    <row r="18238" ht="12.75" customHeight="1" x14ac:dyDescent="0.2"/>
    <row r="18239" ht="12.75" customHeight="1" x14ac:dyDescent="0.2"/>
    <row r="18240" ht="12.75" customHeight="1" x14ac:dyDescent="0.2"/>
    <row r="18241" ht="12.75" customHeight="1" x14ac:dyDescent="0.2"/>
    <row r="18242" ht="12.75" customHeight="1" x14ac:dyDescent="0.2"/>
    <row r="18243" ht="12.75" customHeight="1" x14ac:dyDescent="0.2"/>
    <row r="18244" ht="12.75" customHeight="1" x14ac:dyDescent="0.2"/>
    <row r="18245" ht="12.75" customHeight="1" x14ac:dyDescent="0.2"/>
    <row r="18246" ht="12.75" customHeight="1" x14ac:dyDescent="0.2"/>
    <row r="18247" ht="12.75" customHeight="1" x14ac:dyDescent="0.2"/>
    <row r="18248" ht="12.75" customHeight="1" x14ac:dyDescent="0.2"/>
    <row r="18249" ht="12.75" customHeight="1" x14ac:dyDescent="0.2"/>
    <row r="18250" ht="12.75" customHeight="1" x14ac:dyDescent="0.2"/>
    <row r="18251" ht="12.75" customHeight="1" x14ac:dyDescent="0.2"/>
    <row r="18252" ht="12.75" customHeight="1" x14ac:dyDescent="0.2"/>
    <row r="18253" ht="12.75" customHeight="1" x14ac:dyDescent="0.2"/>
    <row r="18254" ht="12.75" customHeight="1" x14ac:dyDescent="0.2"/>
    <row r="18255" ht="12.75" customHeight="1" x14ac:dyDescent="0.2"/>
    <row r="18256" ht="12.75" customHeight="1" x14ac:dyDescent="0.2"/>
    <row r="18257" ht="12.75" customHeight="1" x14ac:dyDescent="0.2"/>
    <row r="18258" ht="12.75" customHeight="1" x14ac:dyDescent="0.2"/>
    <row r="18259" ht="12.75" customHeight="1" x14ac:dyDescent="0.2"/>
    <row r="18260" ht="12.75" customHeight="1" x14ac:dyDescent="0.2"/>
    <row r="18261" ht="12.75" customHeight="1" x14ac:dyDescent="0.2"/>
    <row r="18262" ht="12.75" customHeight="1" x14ac:dyDescent="0.2"/>
    <row r="18263" ht="12.75" customHeight="1" x14ac:dyDescent="0.2"/>
    <row r="18264" ht="12.75" customHeight="1" x14ac:dyDescent="0.2"/>
    <row r="18265" ht="12.75" customHeight="1" x14ac:dyDescent="0.2"/>
    <row r="18266" ht="12.75" customHeight="1" x14ac:dyDescent="0.2"/>
    <row r="18267" ht="12.75" customHeight="1" x14ac:dyDescent="0.2"/>
    <row r="18268" ht="12.75" customHeight="1" x14ac:dyDescent="0.2"/>
    <row r="18269" ht="12.75" customHeight="1" x14ac:dyDescent="0.2"/>
    <row r="18270" ht="12.75" customHeight="1" x14ac:dyDescent="0.2"/>
    <row r="18271" ht="12.75" customHeight="1" x14ac:dyDescent="0.2"/>
    <row r="18272" ht="12.75" customHeight="1" x14ac:dyDescent="0.2"/>
    <row r="18273" ht="12.75" customHeight="1" x14ac:dyDescent="0.2"/>
    <row r="18274" ht="12.75" customHeight="1" x14ac:dyDescent="0.2"/>
    <row r="18275" ht="12.75" customHeight="1" x14ac:dyDescent="0.2"/>
    <row r="18276" ht="12.75" customHeight="1" x14ac:dyDescent="0.2"/>
    <row r="18277" ht="12.75" customHeight="1" x14ac:dyDescent="0.2"/>
    <row r="18278" ht="12.75" customHeight="1" x14ac:dyDescent="0.2"/>
    <row r="18279" ht="12.75" customHeight="1" x14ac:dyDescent="0.2"/>
    <row r="18280" ht="12.75" customHeight="1" x14ac:dyDescent="0.2"/>
    <row r="18281" ht="12.75" customHeight="1" x14ac:dyDescent="0.2"/>
    <row r="18282" ht="12.75" customHeight="1" x14ac:dyDescent="0.2"/>
    <row r="18283" ht="12.75" customHeight="1" x14ac:dyDescent="0.2"/>
    <row r="18284" ht="12.75" customHeight="1" x14ac:dyDescent="0.2"/>
    <row r="18285" ht="12.75" customHeight="1" x14ac:dyDescent="0.2"/>
    <row r="18286" ht="12.75" customHeight="1" x14ac:dyDescent="0.2"/>
    <row r="18287" ht="12.75" customHeight="1" x14ac:dyDescent="0.2"/>
    <row r="18288" ht="12.75" customHeight="1" x14ac:dyDescent="0.2"/>
    <row r="18289" ht="12.75" customHeight="1" x14ac:dyDescent="0.2"/>
    <row r="18290" ht="12.75" customHeight="1" x14ac:dyDescent="0.2"/>
    <row r="18291" ht="12.75" customHeight="1" x14ac:dyDescent="0.2"/>
    <row r="18292" ht="12.75" customHeight="1" x14ac:dyDescent="0.2"/>
    <row r="18293" ht="12.75" customHeight="1" x14ac:dyDescent="0.2"/>
    <row r="18294" ht="12.75" customHeight="1" x14ac:dyDescent="0.2"/>
    <row r="18295" ht="12.75" customHeight="1" x14ac:dyDescent="0.2"/>
    <row r="18296" ht="12.75" customHeight="1" x14ac:dyDescent="0.2"/>
    <row r="18297" ht="12.75" customHeight="1" x14ac:dyDescent="0.2"/>
    <row r="18298" ht="12.75" customHeight="1" x14ac:dyDescent="0.2"/>
    <row r="18299" ht="12.75" customHeight="1" x14ac:dyDescent="0.2"/>
    <row r="18300" ht="12.75" customHeight="1" x14ac:dyDescent="0.2"/>
    <row r="18301" ht="12.75" customHeight="1" x14ac:dyDescent="0.2"/>
    <row r="18302" ht="12.75" customHeight="1" x14ac:dyDescent="0.2"/>
    <row r="18303" ht="12.75" customHeight="1" x14ac:dyDescent="0.2"/>
    <row r="18304" ht="12.75" customHeight="1" x14ac:dyDescent="0.2"/>
    <row r="18305" ht="12.75" customHeight="1" x14ac:dyDescent="0.2"/>
    <row r="18306" ht="12.75" customHeight="1" x14ac:dyDescent="0.2"/>
    <row r="18307" ht="12.75" customHeight="1" x14ac:dyDescent="0.2"/>
    <row r="18308" ht="12.75" customHeight="1" x14ac:dyDescent="0.2"/>
    <row r="18309" ht="12.75" customHeight="1" x14ac:dyDescent="0.2"/>
    <row r="18310" ht="12.75" customHeight="1" x14ac:dyDescent="0.2"/>
    <row r="18311" ht="12.75" customHeight="1" x14ac:dyDescent="0.2"/>
    <row r="18312" ht="12.75" customHeight="1" x14ac:dyDescent="0.2"/>
    <row r="18313" ht="12.75" customHeight="1" x14ac:dyDescent="0.2"/>
    <row r="18314" ht="12.75" customHeight="1" x14ac:dyDescent="0.2"/>
    <row r="18315" ht="12.75" customHeight="1" x14ac:dyDescent="0.2"/>
    <row r="18316" ht="12.75" customHeight="1" x14ac:dyDescent="0.2"/>
    <row r="18317" ht="12.75" customHeight="1" x14ac:dyDescent="0.2"/>
    <row r="18318" ht="12.75" customHeight="1" x14ac:dyDescent="0.2"/>
    <row r="18319" ht="12.75" customHeight="1" x14ac:dyDescent="0.2"/>
    <row r="18320" ht="12.75" customHeight="1" x14ac:dyDescent="0.2"/>
    <row r="18321" ht="12.75" customHeight="1" x14ac:dyDescent="0.2"/>
    <row r="18322" ht="12.75" customHeight="1" x14ac:dyDescent="0.2"/>
    <row r="18323" ht="12.75" customHeight="1" x14ac:dyDescent="0.2"/>
    <row r="18324" ht="12.75" customHeight="1" x14ac:dyDescent="0.2"/>
    <row r="18325" ht="12.75" customHeight="1" x14ac:dyDescent="0.2"/>
    <row r="18326" ht="12.75" customHeight="1" x14ac:dyDescent="0.2"/>
    <row r="18327" ht="12.75" customHeight="1" x14ac:dyDescent="0.2"/>
    <row r="18328" ht="12.75" customHeight="1" x14ac:dyDescent="0.2"/>
    <row r="18329" ht="12.75" customHeight="1" x14ac:dyDescent="0.2"/>
    <row r="18330" ht="12.75" customHeight="1" x14ac:dyDescent="0.2"/>
    <row r="18331" ht="12.75" customHeight="1" x14ac:dyDescent="0.2"/>
    <row r="18332" ht="12.75" customHeight="1" x14ac:dyDescent="0.2"/>
    <row r="18333" ht="12.75" customHeight="1" x14ac:dyDescent="0.2"/>
    <row r="18334" ht="12.75" customHeight="1" x14ac:dyDescent="0.2"/>
    <row r="18335" ht="12.75" customHeight="1" x14ac:dyDescent="0.2"/>
    <row r="18336" ht="12.75" customHeight="1" x14ac:dyDescent="0.2"/>
    <row r="18337" ht="12.75" customHeight="1" x14ac:dyDescent="0.2"/>
    <row r="18338" ht="12.75" customHeight="1" x14ac:dyDescent="0.2"/>
    <row r="18339" ht="12.75" customHeight="1" x14ac:dyDescent="0.2"/>
    <row r="18340" ht="12.75" customHeight="1" x14ac:dyDescent="0.2"/>
    <row r="18341" ht="12.75" customHeight="1" x14ac:dyDescent="0.2"/>
    <row r="18342" ht="12.75" customHeight="1" x14ac:dyDescent="0.2"/>
    <row r="18343" ht="12.75" customHeight="1" x14ac:dyDescent="0.2"/>
    <row r="18344" ht="12.75" customHeight="1" x14ac:dyDescent="0.2"/>
    <row r="18345" ht="12.75" customHeight="1" x14ac:dyDescent="0.2"/>
    <row r="18346" ht="12.75" customHeight="1" x14ac:dyDescent="0.2"/>
    <row r="18347" ht="12.75" customHeight="1" x14ac:dyDescent="0.2"/>
    <row r="18348" ht="12.75" customHeight="1" x14ac:dyDescent="0.2"/>
    <row r="18349" ht="12.75" customHeight="1" x14ac:dyDescent="0.2"/>
    <row r="18350" ht="12.75" customHeight="1" x14ac:dyDescent="0.2"/>
    <row r="18351" ht="12.75" customHeight="1" x14ac:dyDescent="0.2"/>
    <row r="18352" ht="12.75" customHeight="1" x14ac:dyDescent="0.2"/>
    <row r="18353" ht="12.75" customHeight="1" x14ac:dyDescent="0.2"/>
    <row r="18354" ht="12.75" customHeight="1" x14ac:dyDescent="0.2"/>
    <row r="18355" ht="12.75" customHeight="1" x14ac:dyDescent="0.2"/>
    <row r="18356" ht="12.75" customHeight="1" x14ac:dyDescent="0.2"/>
    <row r="18357" ht="12.75" customHeight="1" x14ac:dyDescent="0.2"/>
    <row r="18358" ht="12.75" customHeight="1" x14ac:dyDescent="0.2"/>
    <row r="18359" ht="12.75" customHeight="1" x14ac:dyDescent="0.2"/>
    <row r="18360" ht="12.75" customHeight="1" x14ac:dyDescent="0.2"/>
    <row r="18361" ht="12.75" customHeight="1" x14ac:dyDescent="0.2"/>
    <row r="18362" ht="12.75" customHeight="1" x14ac:dyDescent="0.2"/>
    <row r="18363" ht="12.75" customHeight="1" x14ac:dyDescent="0.2"/>
    <row r="18364" ht="12.75" customHeight="1" x14ac:dyDescent="0.2"/>
    <row r="18365" ht="12.75" customHeight="1" x14ac:dyDescent="0.2"/>
    <row r="18366" ht="12.75" customHeight="1" x14ac:dyDescent="0.2"/>
    <row r="18367" ht="12.75" customHeight="1" x14ac:dyDescent="0.2"/>
    <row r="18368" ht="12.75" customHeight="1" x14ac:dyDescent="0.2"/>
    <row r="18369" ht="12.75" customHeight="1" x14ac:dyDescent="0.2"/>
    <row r="18370" ht="12.75" customHeight="1" x14ac:dyDescent="0.2"/>
    <row r="18371" ht="12.75" customHeight="1" x14ac:dyDescent="0.2"/>
    <row r="18372" ht="12.75" customHeight="1" x14ac:dyDescent="0.2"/>
    <row r="18373" ht="12.75" customHeight="1" x14ac:dyDescent="0.2"/>
    <row r="18374" ht="12.75" customHeight="1" x14ac:dyDescent="0.2"/>
    <row r="18375" ht="12.75" customHeight="1" x14ac:dyDescent="0.2"/>
    <row r="18376" ht="12.75" customHeight="1" x14ac:dyDescent="0.2"/>
    <row r="18377" ht="12.75" customHeight="1" x14ac:dyDescent="0.2"/>
    <row r="18378" ht="12.75" customHeight="1" x14ac:dyDescent="0.2"/>
    <row r="18379" ht="12.75" customHeight="1" x14ac:dyDescent="0.2"/>
    <row r="18380" ht="12.75" customHeight="1" x14ac:dyDescent="0.2"/>
    <row r="18381" ht="12.75" customHeight="1" x14ac:dyDescent="0.2"/>
    <row r="18382" ht="12.75" customHeight="1" x14ac:dyDescent="0.2"/>
    <row r="18383" ht="12.75" customHeight="1" x14ac:dyDescent="0.2"/>
    <row r="18384" ht="12.75" customHeight="1" x14ac:dyDescent="0.2"/>
    <row r="18385" ht="12.75" customHeight="1" x14ac:dyDescent="0.2"/>
    <row r="18386" ht="12.75" customHeight="1" x14ac:dyDescent="0.2"/>
    <row r="18387" ht="12.75" customHeight="1" x14ac:dyDescent="0.2"/>
    <row r="18388" ht="12.75" customHeight="1" x14ac:dyDescent="0.2"/>
    <row r="18389" ht="12.75" customHeight="1" x14ac:dyDescent="0.2"/>
    <row r="18390" ht="12.75" customHeight="1" x14ac:dyDescent="0.2"/>
    <row r="18391" ht="12.75" customHeight="1" x14ac:dyDescent="0.2"/>
    <row r="18392" ht="12.75" customHeight="1" x14ac:dyDescent="0.2"/>
    <row r="18393" ht="12.75" customHeight="1" x14ac:dyDescent="0.2"/>
    <row r="18394" ht="12.75" customHeight="1" x14ac:dyDescent="0.2"/>
    <row r="18395" ht="12.75" customHeight="1" x14ac:dyDescent="0.2"/>
    <row r="18396" ht="12.75" customHeight="1" x14ac:dyDescent="0.2"/>
    <row r="18397" ht="12.75" customHeight="1" x14ac:dyDescent="0.2"/>
    <row r="18398" ht="12.75" customHeight="1" x14ac:dyDescent="0.2"/>
    <row r="18399" ht="12.75" customHeight="1" x14ac:dyDescent="0.2"/>
    <row r="18400" ht="12.75" customHeight="1" x14ac:dyDescent="0.2"/>
    <row r="18401" ht="12.75" customHeight="1" x14ac:dyDescent="0.2"/>
    <row r="18402" ht="12.75" customHeight="1" x14ac:dyDescent="0.2"/>
    <row r="18403" ht="12.75" customHeight="1" x14ac:dyDescent="0.2"/>
    <row r="18404" ht="12.75" customHeight="1" x14ac:dyDescent="0.2"/>
    <row r="18405" ht="12.75" customHeight="1" x14ac:dyDescent="0.2"/>
    <row r="18406" ht="12.75" customHeight="1" x14ac:dyDescent="0.2"/>
    <row r="18407" ht="12.75" customHeight="1" x14ac:dyDescent="0.2"/>
    <row r="18408" ht="12.75" customHeight="1" x14ac:dyDescent="0.2"/>
    <row r="18409" ht="12.75" customHeight="1" x14ac:dyDescent="0.2"/>
    <row r="18410" ht="12.75" customHeight="1" x14ac:dyDescent="0.2"/>
    <row r="18411" ht="12.75" customHeight="1" x14ac:dyDescent="0.2"/>
    <row r="18412" ht="12.75" customHeight="1" x14ac:dyDescent="0.2"/>
    <row r="18413" ht="12.75" customHeight="1" x14ac:dyDescent="0.2"/>
    <row r="18414" ht="12.75" customHeight="1" x14ac:dyDescent="0.2"/>
    <row r="18415" ht="12.75" customHeight="1" x14ac:dyDescent="0.2"/>
    <row r="18416" ht="12.75" customHeight="1" x14ac:dyDescent="0.2"/>
    <row r="18417" ht="12.75" customHeight="1" x14ac:dyDescent="0.2"/>
    <row r="18418" ht="12.75" customHeight="1" x14ac:dyDescent="0.2"/>
    <row r="18419" ht="12.75" customHeight="1" x14ac:dyDescent="0.2"/>
    <row r="18420" ht="12.75" customHeight="1" x14ac:dyDescent="0.2"/>
    <row r="18421" ht="12.75" customHeight="1" x14ac:dyDescent="0.2"/>
    <row r="18422" ht="12.75" customHeight="1" x14ac:dyDescent="0.2"/>
    <row r="18423" ht="12.75" customHeight="1" x14ac:dyDescent="0.2"/>
    <row r="18424" ht="12.75" customHeight="1" x14ac:dyDescent="0.2"/>
    <row r="18425" ht="12.75" customHeight="1" x14ac:dyDescent="0.2"/>
    <row r="18426" ht="12.75" customHeight="1" x14ac:dyDescent="0.2"/>
    <row r="18427" ht="12.75" customHeight="1" x14ac:dyDescent="0.2"/>
    <row r="18428" ht="12.75" customHeight="1" x14ac:dyDescent="0.2"/>
    <row r="18429" ht="12.75" customHeight="1" x14ac:dyDescent="0.2"/>
    <row r="18430" ht="12.75" customHeight="1" x14ac:dyDescent="0.2"/>
    <row r="18431" ht="12.75" customHeight="1" x14ac:dyDescent="0.2"/>
    <row r="18432" ht="12.75" customHeight="1" x14ac:dyDescent="0.2"/>
    <row r="18433" ht="12.75" customHeight="1" x14ac:dyDescent="0.2"/>
    <row r="18434" ht="12.75" customHeight="1" x14ac:dyDescent="0.2"/>
    <row r="18435" ht="12.75" customHeight="1" x14ac:dyDescent="0.2"/>
    <row r="18436" ht="12.75" customHeight="1" x14ac:dyDescent="0.2"/>
    <row r="18437" ht="12.75" customHeight="1" x14ac:dyDescent="0.2"/>
    <row r="18438" ht="12.75" customHeight="1" x14ac:dyDescent="0.2"/>
    <row r="18439" ht="12.75" customHeight="1" x14ac:dyDescent="0.2"/>
    <row r="18440" ht="12.75" customHeight="1" x14ac:dyDescent="0.2"/>
    <row r="18441" ht="12.75" customHeight="1" x14ac:dyDescent="0.2"/>
    <row r="18442" ht="12.75" customHeight="1" x14ac:dyDescent="0.2"/>
    <row r="18443" ht="12.75" customHeight="1" x14ac:dyDescent="0.2"/>
    <row r="18444" ht="12.75" customHeight="1" x14ac:dyDescent="0.2"/>
    <row r="18445" ht="12.75" customHeight="1" x14ac:dyDescent="0.2"/>
    <row r="18446" ht="12.75" customHeight="1" x14ac:dyDescent="0.2"/>
    <row r="18447" ht="12.75" customHeight="1" x14ac:dyDescent="0.2"/>
    <row r="18448" ht="12.75" customHeight="1" x14ac:dyDescent="0.2"/>
    <row r="18449" ht="12.75" customHeight="1" x14ac:dyDescent="0.2"/>
    <row r="18450" ht="12.75" customHeight="1" x14ac:dyDescent="0.2"/>
    <row r="18451" ht="12.75" customHeight="1" x14ac:dyDescent="0.2"/>
    <row r="18452" ht="12.75" customHeight="1" x14ac:dyDescent="0.2"/>
    <row r="18453" ht="12.75" customHeight="1" x14ac:dyDescent="0.2"/>
    <row r="18454" ht="12.75" customHeight="1" x14ac:dyDescent="0.2"/>
    <row r="18455" ht="12.75" customHeight="1" x14ac:dyDescent="0.2"/>
    <row r="18456" ht="12.75" customHeight="1" x14ac:dyDescent="0.2"/>
    <row r="18457" ht="12.75" customHeight="1" x14ac:dyDescent="0.2"/>
    <row r="18458" ht="12.75" customHeight="1" x14ac:dyDescent="0.2"/>
    <row r="18459" ht="12.75" customHeight="1" x14ac:dyDescent="0.2"/>
    <row r="18460" ht="12.75" customHeight="1" x14ac:dyDescent="0.2"/>
    <row r="18461" ht="12.75" customHeight="1" x14ac:dyDescent="0.2"/>
    <row r="18462" ht="12.75" customHeight="1" x14ac:dyDescent="0.2"/>
    <row r="18463" ht="12.75" customHeight="1" x14ac:dyDescent="0.2"/>
    <row r="18464" ht="12.75" customHeight="1" x14ac:dyDescent="0.2"/>
    <row r="18465" ht="12.75" customHeight="1" x14ac:dyDescent="0.2"/>
    <row r="18466" ht="12.75" customHeight="1" x14ac:dyDescent="0.2"/>
    <row r="18467" ht="12.75" customHeight="1" x14ac:dyDescent="0.2"/>
    <row r="18468" ht="12.75" customHeight="1" x14ac:dyDescent="0.2"/>
    <row r="18469" ht="12.75" customHeight="1" x14ac:dyDescent="0.2"/>
    <row r="18470" ht="12.75" customHeight="1" x14ac:dyDescent="0.2"/>
    <row r="18471" ht="12.75" customHeight="1" x14ac:dyDescent="0.2"/>
    <row r="18472" ht="12.75" customHeight="1" x14ac:dyDescent="0.2"/>
    <row r="18473" ht="12.75" customHeight="1" x14ac:dyDescent="0.2"/>
    <row r="18474" ht="12.75" customHeight="1" x14ac:dyDescent="0.2"/>
    <row r="18475" ht="12.75" customHeight="1" x14ac:dyDescent="0.2"/>
    <row r="18476" ht="12.75" customHeight="1" x14ac:dyDescent="0.2"/>
    <row r="18477" ht="12.75" customHeight="1" x14ac:dyDescent="0.2"/>
    <row r="18478" ht="12.75" customHeight="1" x14ac:dyDescent="0.2"/>
    <row r="18479" ht="12.75" customHeight="1" x14ac:dyDescent="0.2"/>
    <row r="18480" ht="12.75" customHeight="1" x14ac:dyDescent="0.2"/>
    <row r="18481" ht="12.75" customHeight="1" x14ac:dyDescent="0.2"/>
    <row r="18482" ht="12.75" customHeight="1" x14ac:dyDescent="0.2"/>
    <row r="18483" ht="12.75" customHeight="1" x14ac:dyDescent="0.2"/>
    <row r="18484" ht="12.75" customHeight="1" x14ac:dyDescent="0.2"/>
    <row r="18485" ht="12.75" customHeight="1" x14ac:dyDescent="0.2"/>
    <row r="18486" ht="12.75" customHeight="1" x14ac:dyDescent="0.2"/>
    <row r="18487" ht="12.75" customHeight="1" x14ac:dyDescent="0.2"/>
    <row r="18488" ht="12.75" customHeight="1" x14ac:dyDescent="0.2"/>
    <row r="18489" ht="12.75" customHeight="1" x14ac:dyDescent="0.2"/>
    <row r="18490" ht="12.75" customHeight="1" x14ac:dyDescent="0.2"/>
    <row r="18491" ht="12.75" customHeight="1" x14ac:dyDescent="0.2"/>
    <row r="18492" ht="12.75" customHeight="1" x14ac:dyDescent="0.2"/>
    <row r="18493" ht="12.75" customHeight="1" x14ac:dyDescent="0.2"/>
    <row r="18494" ht="12.75" customHeight="1" x14ac:dyDescent="0.2"/>
    <row r="18495" ht="12.75" customHeight="1" x14ac:dyDescent="0.2"/>
    <row r="18496" ht="12.75" customHeight="1" x14ac:dyDescent="0.2"/>
    <row r="18497" ht="12.75" customHeight="1" x14ac:dyDescent="0.2"/>
    <row r="18498" ht="12.75" customHeight="1" x14ac:dyDescent="0.2"/>
    <row r="18499" ht="12.75" customHeight="1" x14ac:dyDescent="0.2"/>
    <row r="18500" ht="12.75" customHeight="1" x14ac:dyDescent="0.2"/>
    <row r="18501" ht="12.75" customHeight="1" x14ac:dyDescent="0.2"/>
    <row r="18502" ht="12.75" customHeight="1" x14ac:dyDescent="0.2"/>
    <row r="18503" ht="12.75" customHeight="1" x14ac:dyDescent="0.2"/>
    <row r="18504" ht="12.75" customHeight="1" x14ac:dyDescent="0.2"/>
    <row r="18505" ht="12.75" customHeight="1" x14ac:dyDescent="0.2"/>
    <row r="18506" ht="12.75" customHeight="1" x14ac:dyDescent="0.2"/>
    <row r="18507" ht="12.75" customHeight="1" x14ac:dyDescent="0.2"/>
    <row r="18508" ht="12.75" customHeight="1" x14ac:dyDescent="0.2"/>
    <row r="18509" ht="12.75" customHeight="1" x14ac:dyDescent="0.2"/>
    <row r="18510" ht="12.75" customHeight="1" x14ac:dyDescent="0.2"/>
    <row r="18511" ht="12.75" customHeight="1" x14ac:dyDescent="0.2"/>
    <row r="18512" ht="12.75" customHeight="1" x14ac:dyDescent="0.2"/>
    <row r="18513" ht="12.75" customHeight="1" x14ac:dyDescent="0.2"/>
    <row r="18514" ht="12.75" customHeight="1" x14ac:dyDescent="0.2"/>
    <row r="18515" ht="12.75" customHeight="1" x14ac:dyDescent="0.2"/>
    <row r="18516" ht="12.75" customHeight="1" x14ac:dyDescent="0.2"/>
    <row r="18517" ht="12.75" customHeight="1" x14ac:dyDescent="0.2"/>
    <row r="18518" ht="12.75" customHeight="1" x14ac:dyDescent="0.2"/>
    <row r="18519" ht="12.75" customHeight="1" x14ac:dyDescent="0.2"/>
    <row r="18520" ht="12.75" customHeight="1" x14ac:dyDescent="0.2"/>
    <row r="18521" ht="12.75" customHeight="1" x14ac:dyDescent="0.2"/>
    <row r="18522" ht="12.75" customHeight="1" x14ac:dyDescent="0.2"/>
    <row r="18523" ht="12.75" customHeight="1" x14ac:dyDescent="0.2"/>
    <row r="18524" ht="12.75" customHeight="1" x14ac:dyDescent="0.2"/>
    <row r="18525" ht="12.75" customHeight="1" x14ac:dyDescent="0.2"/>
    <row r="18526" ht="12.75" customHeight="1" x14ac:dyDescent="0.2"/>
    <row r="18527" ht="12.75" customHeight="1" x14ac:dyDescent="0.2"/>
    <row r="18528" ht="12.75" customHeight="1" x14ac:dyDescent="0.2"/>
    <row r="18529" ht="12.75" customHeight="1" x14ac:dyDescent="0.2"/>
    <row r="18530" ht="12.75" customHeight="1" x14ac:dyDescent="0.2"/>
    <row r="18531" ht="12.75" customHeight="1" x14ac:dyDescent="0.2"/>
    <row r="18532" ht="12.75" customHeight="1" x14ac:dyDescent="0.2"/>
    <row r="18533" ht="12.75" customHeight="1" x14ac:dyDescent="0.2"/>
    <row r="18534" ht="12.75" customHeight="1" x14ac:dyDescent="0.2"/>
    <row r="18535" ht="12.75" customHeight="1" x14ac:dyDescent="0.2"/>
    <row r="18536" ht="12.75" customHeight="1" x14ac:dyDescent="0.2"/>
    <row r="18537" ht="12.75" customHeight="1" x14ac:dyDescent="0.2"/>
    <row r="18538" ht="12.75" customHeight="1" x14ac:dyDescent="0.2"/>
    <row r="18539" ht="12.75" customHeight="1" x14ac:dyDescent="0.2"/>
    <row r="18540" ht="12.75" customHeight="1" x14ac:dyDescent="0.2"/>
    <row r="18541" ht="12.75" customHeight="1" x14ac:dyDescent="0.2"/>
    <row r="18542" ht="12.75" customHeight="1" x14ac:dyDescent="0.2"/>
    <row r="18543" ht="12.75" customHeight="1" x14ac:dyDescent="0.2"/>
    <row r="18544" ht="12.75" customHeight="1" x14ac:dyDescent="0.2"/>
    <row r="18545" ht="12.75" customHeight="1" x14ac:dyDescent="0.2"/>
    <row r="18546" ht="12.75" customHeight="1" x14ac:dyDescent="0.2"/>
    <row r="18547" ht="12.75" customHeight="1" x14ac:dyDescent="0.2"/>
    <row r="18548" ht="12.75" customHeight="1" x14ac:dyDescent="0.2"/>
    <row r="18549" ht="12.75" customHeight="1" x14ac:dyDescent="0.2"/>
    <row r="18550" ht="12.75" customHeight="1" x14ac:dyDescent="0.2"/>
    <row r="18551" ht="12.75" customHeight="1" x14ac:dyDescent="0.2"/>
    <row r="18552" ht="12.75" customHeight="1" x14ac:dyDescent="0.2"/>
    <row r="18553" ht="12.75" customHeight="1" x14ac:dyDescent="0.2"/>
    <row r="18554" ht="12.75" customHeight="1" x14ac:dyDescent="0.2"/>
    <row r="18555" ht="12.75" customHeight="1" x14ac:dyDescent="0.2"/>
    <row r="18556" ht="12.75" customHeight="1" x14ac:dyDescent="0.2"/>
    <row r="18557" ht="12.75" customHeight="1" x14ac:dyDescent="0.2"/>
    <row r="18558" ht="12.75" customHeight="1" x14ac:dyDescent="0.2"/>
    <row r="18559" ht="12.75" customHeight="1" x14ac:dyDescent="0.2"/>
    <row r="18560" ht="12.75" customHeight="1" x14ac:dyDescent="0.2"/>
    <row r="18561" ht="12.75" customHeight="1" x14ac:dyDescent="0.2"/>
    <row r="18562" ht="12.75" customHeight="1" x14ac:dyDescent="0.2"/>
    <row r="18563" ht="12.75" customHeight="1" x14ac:dyDescent="0.2"/>
    <row r="18564" ht="12.75" customHeight="1" x14ac:dyDescent="0.2"/>
    <row r="18565" ht="12.75" customHeight="1" x14ac:dyDescent="0.2"/>
    <row r="18566" ht="12.75" customHeight="1" x14ac:dyDescent="0.2"/>
    <row r="18567" ht="12.75" customHeight="1" x14ac:dyDescent="0.2"/>
    <row r="18568" ht="12.75" customHeight="1" x14ac:dyDescent="0.2"/>
    <row r="18569" ht="12.75" customHeight="1" x14ac:dyDescent="0.2"/>
    <row r="18570" ht="12.75" customHeight="1" x14ac:dyDescent="0.2"/>
    <row r="18571" ht="12.75" customHeight="1" x14ac:dyDescent="0.2"/>
    <row r="18572" ht="12.75" customHeight="1" x14ac:dyDescent="0.2"/>
    <row r="18573" ht="12.75" customHeight="1" x14ac:dyDescent="0.2"/>
    <row r="18574" ht="12.75" customHeight="1" x14ac:dyDescent="0.2"/>
    <row r="18575" ht="12.75" customHeight="1" x14ac:dyDescent="0.2"/>
    <row r="18576" ht="12.75" customHeight="1" x14ac:dyDescent="0.2"/>
    <row r="18577" ht="12.75" customHeight="1" x14ac:dyDescent="0.2"/>
    <row r="18578" ht="12.75" customHeight="1" x14ac:dyDescent="0.2"/>
    <row r="18579" ht="12.75" customHeight="1" x14ac:dyDescent="0.2"/>
    <row r="18580" ht="12.75" customHeight="1" x14ac:dyDescent="0.2"/>
    <row r="18581" ht="12.75" customHeight="1" x14ac:dyDescent="0.2"/>
    <row r="18582" ht="12.75" customHeight="1" x14ac:dyDescent="0.2"/>
    <row r="18583" ht="12.75" customHeight="1" x14ac:dyDescent="0.2"/>
    <row r="18584" ht="12.75" customHeight="1" x14ac:dyDescent="0.2"/>
    <row r="18585" ht="12.75" customHeight="1" x14ac:dyDescent="0.2"/>
    <row r="18586" ht="12.75" customHeight="1" x14ac:dyDescent="0.2"/>
    <row r="18587" ht="12.75" customHeight="1" x14ac:dyDescent="0.2"/>
    <row r="18588" ht="12.75" customHeight="1" x14ac:dyDescent="0.2"/>
    <row r="18589" ht="12.75" customHeight="1" x14ac:dyDescent="0.2"/>
    <row r="18590" ht="12.75" customHeight="1" x14ac:dyDescent="0.2"/>
    <row r="18591" ht="12.75" customHeight="1" x14ac:dyDescent="0.2"/>
    <row r="18592" ht="12.75" customHeight="1" x14ac:dyDescent="0.2"/>
    <row r="18593" ht="12.75" customHeight="1" x14ac:dyDescent="0.2"/>
    <row r="18594" ht="12.75" customHeight="1" x14ac:dyDescent="0.2"/>
    <row r="18595" ht="12.75" customHeight="1" x14ac:dyDescent="0.2"/>
    <row r="18596" ht="12.75" customHeight="1" x14ac:dyDescent="0.2"/>
    <row r="18597" ht="12.75" customHeight="1" x14ac:dyDescent="0.2"/>
    <row r="18598" ht="12.75" customHeight="1" x14ac:dyDescent="0.2"/>
    <row r="18599" ht="12.75" customHeight="1" x14ac:dyDescent="0.2"/>
    <row r="18600" ht="12.75" customHeight="1" x14ac:dyDescent="0.2"/>
    <row r="18601" ht="12.75" customHeight="1" x14ac:dyDescent="0.2"/>
    <row r="18602" ht="12.75" customHeight="1" x14ac:dyDescent="0.2"/>
    <row r="18603" ht="12.75" customHeight="1" x14ac:dyDescent="0.2"/>
    <row r="18604" ht="12.75" customHeight="1" x14ac:dyDescent="0.2"/>
    <row r="18605" ht="12.75" customHeight="1" x14ac:dyDescent="0.2"/>
    <row r="18606" ht="12.75" customHeight="1" x14ac:dyDescent="0.2"/>
    <row r="18607" ht="12.75" customHeight="1" x14ac:dyDescent="0.2"/>
    <row r="18608" ht="12.75" customHeight="1" x14ac:dyDescent="0.2"/>
    <row r="18609" ht="12.75" customHeight="1" x14ac:dyDescent="0.2"/>
    <row r="18610" ht="12.75" customHeight="1" x14ac:dyDescent="0.2"/>
    <row r="18611" ht="12.75" customHeight="1" x14ac:dyDescent="0.2"/>
    <row r="18612" ht="12.75" customHeight="1" x14ac:dyDescent="0.2"/>
    <row r="18613" ht="12.75" customHeight="1" x14ac:dyDescent="0.2"/>
    <row r="18614" ht="12.75" customHeight="1" x14ac:dyDescent="0.2"/>
    <row r="18615" ht="12.75" customHeight="1" x14ac:dyDescent="0.2"/>
    <row r="18616" ht="12.75" customHeight="1" x14ac:dyDescent="0.2"/>
    <row r="18617" ht="12.75" customHeight="1" x14ac:dyDescent="0.2"/>
    <row r="18618" ht="12.75" customHeight="1" x14ac:dyDescent="0.2"/>
    <row r="18619" ht="12.75" customHeight="1" x14ac:dyDescent="0.2"/>
    <row r="18620" ht="12.75" customHeight="1" x14ac:dyDescent="0.2"/>
    <row r="18621" ht="12.75" customHeight="1" x14ac:dyDescent="0.2"/>
    <row r="18622" ht="12.75" customHeight="1" x14ac:dyDescent="0.2"/>
    <row r="18623" ht="12.75" customHeight="1" x14ac:dyDescent="0.2"/>
    <row r="18624" ht="12.75" customHeight="1" x14ac:dyDescent="0.2"/>
    <row r="18625" ht="12.75" customHeight="1" x14ac:dyDescent="0.2"/>
    <row r="18626" ht="12.75" customHeight="1" x14ac:dyDescent="0.2"/>
    <row r="18627" ht="12.75" customHeight="1" x14ac:dyDescent="0.2"/>
    <row r="18628" ht="12.75" customHeight="1" x14ac:dyDescent="0.2"/>
    <row r="18629" ht="12.75" customHeight="1" x14ac:dyDescent="0.2"/>
    <row r="18630" ht="12.75" customHeight="1" x14ac:dyDescent="0.2"/>
    <row r="18631" ht="12.75" customHeight="1" x14ac:dyDescent="0.2"/>
    <row r="18632" ht="12.75" customHeight="1" x14ac:dyDescent="0.2"/>
    <row r="18633" ht="12.75" customHeight="1" x14ac:dyDescent="0.2"/>
    <row r="18634" ht="12.75" customHeight="1" x14ac:dyDescent="0.2"/>
    <row r="18635" ht="12.75" customHeight="1" x14ac:dyDescent="0.2"/>
    <row r="18636" ht="12.75" customHeight="1" x14ac:dyDescent="0.2"/>
    <row r="18637" ht="12.75" customHeight="1" x14ac:dyDescent="0.2"/>
    <row r="18638" ht="12.75" customHeight="1" x14ac:dyDescent="0.2"/>
    <row r="18639" ht="12.75" customHeight="1" x14ac:dyDescent="0.2"/>
    <row r="18640" ht="12.75" customHeight="1" x14ac:dyDescent="0.2"/>
    <row r="18641" ht="12.75" customHeight="1" x14ac:dyDescent="0.2"/>
    <row r="18642" ht="12.75" customHeight="1" x14ac:dyDescent="0.2"/>
    <row r="18643" ht="12.75" customHeight="1" x14ac:dyDescent="0.2"/>
    <row r="18644" ht="12.75" customHeight="1" x14ac:dyDescent="0.2"/>
    <row r="18645" ht="12.75" customHeight="1" x14ac:dyDescent="0.2"/>
    <row r="18646" ht="12.75" customHeight="1" x14ac:dyDescent="0.2"/>
    <row r="18647" ht="12.75" customHeight="1" x14ac:dyDescent="0.2"/>
    <row r="18648" ht="12.75" customHeight="1" x14ac:dyDescent="0.2"/>
    <row r="18649" ht="12.75" customHeight="1" x14ac:dyDescent="0.2"/>
    <row r="18650" ht="12.75" customHeight="1" x14ac:dyDescent="0.2"/>
    <row r="18651" ht="12.75" customHeight="1" x14ac:dyDescent="0.2"/>
    <row r="18652" ht="12.75" customHeight="1" x14ac:dyDescent="0.2"/>
    <row r="18653" ht="12.75" customHeight="1" x14ac:dyDescent="0.2"/>
    <row r="18654" ht="12.75" customHeight="1" x14ac:dyDescent="0.2"/>
    <row r="18655" ht="12.75" customHeight="1" x14ac:dyDescent="0.2"/>
    <row r="18656" ht="12.75" customHeight="1" x14ac:dyDescent="0.2"/>
    <row r="18657" ht="12.75" customHeight="1" x14ac:dyDescent="0.2"/>
    <row r="18658" ht="12.75" customHeight="1" x14ac:dyDescent="0.2"/>
    <row r="18659" ht="12.75" customHeight="1" x14ac:dyDescent="0.2"/>
    <row r="18660" ht="12.75" customHeight="1" x14ac:dyDescent="0.2"/>
    <row r="18661" ht="12.75" customHeight="1" x14ac:dyDescent="0.2"/>
    <row r="18662" ht="12.75" customHeight="1" x14ac:dyDescent="0.2"/>
    <row r="18663" ht="12.75" customHeight="1" x14ac:dyDescent="0.2"/>
    <row r="18664" ht="12.75" customHeight="1" x14ac:dyDescent="0.2"/>
    <row r="18665" ht="12.75" customHeight="1" x14ac:dyDescent="0.2"/>
    <row r="18666" ht="12.75" customHeight="1" x14ac:dyDescent="0.2"/>
    <row r="18667" ht="12.75" customHeight="1" x14ac:dyDescent="0.2"/>
    <row r="18668" ht="12.75" customHeight="1" x14ac:dyDescent="0.2"/>
    <row r="18669" ht="12.75" customHeight="1" x14ac:dyDescent="0.2"/>
    <row r="18670" ht="12.75" customHeight="1" x14ac:dyDescent="0.2"/>
    <row r="18671" ht="12.75" customHeight="1" x14ac:dyDescent="0.2"/>
    <row r="18672" ht="12.75" customHeight="1" x14ac:dyDescent="0.2"/>
    <row r="18673" ht="12.75" customHeight="1" x14ac:dyDescent="0.2"/>
    <row r="18674" ht="12.75" customHeight="1" x14ac:dyDescent="0.2"/>
    <row r="18675" ht="12.75" customHeight="1" x14ac:dyDescent="0.2"/>
    <row r="18676" ht="12.75" customHeight="1" x14ac:dyDescent="0.2"/>
    <row r="18677" ht="12.75" customHeight="1" x14ac:dyDescent="0.2"/>
    <row r="18678" ht="12.75" customHeight="1" x14ac:dyDescent="0.2"/>
    <row r="18679" ht="12.75" customHeight="1" x14ac:dyDescent="0.2"/>
    <row r="18680" ht="12.75" customHeight="1" x14ac:dyDescent="0.2"/>
    <row r="18681" ht="12.75" customHeight="1" x14ac:dyDescent="0.2"/>
    <row r="18682" ht="12.75" customHeight="1" x14ac:dyDescent="0.2"/>
    <row r="18683" ht="12.75" customHeight="1" x14ac:dyDescent="0.2"/>
    <row r="18684" ht="12.75" customHeight="1" x14ac:dyDescent="0.2"/>
    <row r="18685" ht="12.75" customHeight="1" x14ac:dyDescent="0.2"/>
    <row r="18686" ht="12.75" customHeight="1" x14ac:dyDescent="0.2"/>
    <row r="18687" ht="12.75" customHeight="1" x14ac:dyDescent="0.2"/>
    <row r="18688" ht="12.75" customHeight="1" x14ac:dyDescent="0.2"/>
    <row r="18689" ht="12.75" customHeight="1" x14ac:dyDescent="0.2"/>
    <row r="18690" ht="12.75" customHeight="1" x14ac:dyDescent="0.2"/>
    <row r="18691" ht="12.75" customHeight="1" x14ac:dyDescent="0.2"/>
    <row r="18692" ht="12.75" customHeight="1" x14ac:dyDescent="0.2"/>
    <row r="18693" ht="12.75" customHeight="1" x14ac:dyDescent="0.2"/>
    <row r="18694" ht="12.75" customHeight="1" x14ac:dyDescent="0.2"/>
    <row r="18695" ht="12.75" customHeight="1" x14ac:dyDescent="0.2"/>
    <row r="18696" ht="12.75" customHeight="1" x14ac:dyDescent="0.2"/>
    <row r="18697" ht="12.75" customHeight="1" x14ac:dyDescent="0.2"/>
    <row r="18698" ht="12.75" customHeight="1" x14ac:dyDescent="0.2"/>
    <row r="18699" ht="12.75" customHeight="1" x14ac:dyDescent="0.2"/>
    <row r="18700" ht="12.75" customHeight="1" x14ac:dyDescent="0.2"/>
    <row r="18701" ht="12.75" customHeight="1" x14ac:dyDescent="0.2"/>
    <row r="18702" ht="12.75" customHeight="1" x14ac:dyDescent="0.2"/>
    <row r="18703" ht="12.75" customHeight="1" x14ac:dyDescent="0.2"/>
    <row r="18704" ht="12.75" customHeight="1" x14ac:dyDescent="0.2"/>
    <row r="18705" ht="12.75" customHeight="1" x14ac:dyDescent="0.2"/>
    <row r="18706" ht="12.75" customHeight="1" x14ac:dyDescent="0.2"/>
    <row r="18707" ht="12.75" customHeight="1" x14ac:dyDescent="0.2"/>
    <row r="18708" ht="12.75" customHeight="1" x14ac:dyDescent="0.2"/>
    <row r="18709" ht="12.75" customHeight="1" x14ac:dyDescent="0.2"/>
    <row r="18710" ht="12.75" customHeight="1" x14ac:dyDescent="0.2"/>
    <row r="18711" ht="12.75" customHeight="1" x14ac:dyDescent="0.2"/>
    <row r="18712" ht="12.75" customHeight="1" x14ac:dyDescent="0.2"/>
    <row r="18713" ht="12.75" customHeight="1" x14ac:dyDescent="0.2"/>
    <row r="18714" ht="12.75" customHeight="1" x14ac:dyDescent="0.2"/>
    <row r="18715" ht="12.75" customHeight="1" x14ac:dyDescent="0.2"/>
    <row r="18716" ht="12.75" customHeight="1" x14ac:dyDescent="0.2"/>
    <row r="18717" ht="12.75" customHeight="1" x14ac:dyDescent="0.2"/>
    <row r="18718" ht="12.75" customHeight="1" x14ac:dyDescent="0.2"/>
    <row r="18719" ht="12.75" customHeight="1" x14ac:dyDescent="0.2"/>
    <row r="18720" ht="12.75" customHeight="1" x14ac:dyDescent="0.2"/>
    <row r="18721" ht="12.75" customHeight="1" x14ac:dyDescent="0.2"/>
    <row r="18722" ht="12.75" customHeight="1" x14ac:dyDescent="0.2"/>
    <row r="18723" ht="12.75" customHeight="1" x14ac:dyDescent="0.2"/>
    <row r="18724" ht="12.75" customHeight="1" x14ac:dyDescent="0.2"/>
    <row r="18725" ht="12.75" customHeight="1" x14ac:dyDescent="0.2"/>
    <row r="18726" ht="12.75" customHeight="1" x14ac:dyDescent="0.2"/>
    <row r="18727" ht="12.75" customHeight="1" x14ac:dyDescent="0.2"/>
    <row r="18728" ht="12.75" customHeight="1" x14ac:dyDescent="0.2"/>
    <row r="18729" ht="12.75" customHeight="1" x14ac:dyDescent="0.2"/>
    <row r="18730" ht="12.75" customHeight="1" x14ac:dyDescent="0.2"/>
    <row r="18731" ht="12.75" customHeight="1" x14ac:dyDescent="0.2"/>
    <row r="18732" ht="12.75" customHeight="1" x14ac:dyDescent="0.2"/>
    <row r="18733" ht="12.75" customHeight="1" x14ac:dyDescent="0.2"/>
    <row r="18734" ht="12.75" customHeight="1" x14ac:dyDescent="0.2"/>
    <row r="18735" ht="12.75" customHeight="1" x14ac:dyDescent="0.2"/>
    <row r="18736" ht="12.75" customHeight="1" x14ac:dyDescent="0.2"/>
    <row r="18737" ht="12.75" customHeight="1" x14ac:dyDescent="0.2"/>
    <row r="18738" ht="12.75" customHeight="1" x14ac:dyDescent="0.2"/>
    <row r="18739" ht="12.75" customHeight="1" x14ac:dyDescent="0.2"/>
    <row r="18740" ht="12.75" customHeight="1" x14ac:dyDescent="0.2"/>
    <row r="18741" ht="12.75" customHeight="1" x14ac:dyDescent="0.2"/>
    <row r="18742" ht="12.75" customHeight="1" x14ac:dyDescent="0.2"/>
    <row r="18743" ht="12.75" customHeight="1" x14ac:dyDescent="0.2"/>
    <row r="18744" ht="12.75" customHeight="1" x14ac:dyDescent="0.2"/>
    <row r="18745" ht="12.75" customHeight="1" x14ac:dyDescent="0.2"/>
    <row r="18746" ht="12.75" customHeight="1" x14ac:dyDescent="0.2"/>
    <row r="18747" ht="12.75" customHeight="1" x14ac:dyDescent="0.2"/>
    <row r="18748" ht="12.75" customHeight="1" x14ac:dyDescent="0.2"/>
    <row r="18749" ht="12.75" customHeight="1" x14ac:dyDescent="0.2"/>
    <row r="18750" ht="12.75" customHeight="1" x14ac:dyDescent="0.2"/>
    <row r="18751" ht="12.75" customHeight="1" x14ac:dyDescent="0.2"/>
    <row r="18752" ht="12.75" customHeight="1" x14ac:dyDescent="0.2"/>
    <row r="18753" ht="12.75" customHeight="1" x14ac:dyDescent="0.2"/>
    <row r="18754" ht="12.75" customHeight="1" x14ac:dyDescent="0.2"/>
    <row r="18755" ht="12.75" customHeight="1" x14ac:dyDescent="0.2"/>
    <row r="18756" ht="12.75" customHeight="1" x14ac:dyDescent="0.2"/>
    <row r="18757" ht="12.75" customHeight="1" x14ac:dyDescent="0.2"/>
    <row r="18758" ht="12.75" customHeight="1" x14ac:dyDescent="0.2"/>
    <row r="18759" ht="12.75" customHeight="1" x14ac:dyDescent="0.2"/>
    <row r="18760" ht="12.75" customHeight="1" x14ac:dyDescent="0.2"/>
    <row r="18761" ht="12.75" customHeight="1" x14ac:dyDescent="0.2"/>
    <row r="18762" ht="12.75" customHeight="1" x14ac:dyDescent="0.2"/>
    <row r="18763" ht="12.75" customHeight="1" x14ac:dyDescent="0.2"/>
    <row r="18764" ht="12.75" customHeight="1" x14ac:dyDescent="0.2"/>
    <row r="18765" ht="12.75" customHeight="1" x14ac:dyDescent="0.2"/>
    <row r="18766" ht="12.75" customHeight="1" x14ac:dyDescent="0.2"/>
    <row r="18767" ht="12.75" customHeight="1" x14ac:dyDescent="0.2"/>
    <row r="18768" ht="12.75" customHeight="1" x14ac:dyDescent="0.2"/>
    <row r="18769" ht="12.75" customHeight="1" x14ac:dyDescent="0.2"/>
    <row r="18770" ht="12.75" customHeight="1" x14ac:dyDescent="0.2"/>
    <row r="18771" ht="12.75" customHeight="1" x14ac:dyDescent="0.2"/>
    <row r="18772" ht="12.75" customHeight="1" x14ac:dyDescent="0.2"/>
    <row r="18773" ht="12.75" customHeight="1" x14ac:dyDescent="0.2"/>
    <row r="18774" ht="12.75" customHeight="1" x14ac:dyDescent="0.2"/>
    <row r="18775" ht="12.75" customHeight="1" x14ac:dyDescent="0.2"/>
    <row r="18776" ht="12.75" customHeight="1" x14ac:dyDescent="0.2"/>
    <row r="18777" ht="12.75" customHeight="1" x14ac:dyDescent="0.2"/>
    <row r="18778" ht="12.75" customHeight="1" x14ac:dyDescent="0.2"/>
    <row r="18779" ht="12.75" customHeight="1" x14ac:dyDescent="0.2"/>
    <row r="18780" ht="12.75" customHeight="1" x14ac:dyDescent="0.2"/>
    <row r="18781" ht="12.75" customHeight="1" x14ac:dyDescent="0.2"/>
    <row r="18782" ht="12.75" customHeight="1" x14ac:dyDescent="0.2"/>
    <row r="18783" ht="12.75" customHeight="1" x14ac:dyDescent="0.2"/>
    <row r="18784" ht="12.75" customHeight="1" x14ac:dyDescent="0.2"/>
    <row r="18785" ht="12.75" customHeight="1" x14ac:dyDescent="0.2"/>
    <row r="18786" ht="12.75" customHeight="1" x14ac:dyDescent="0.2"/>
    <row r="18787" ht="12.75" customHeight="1" x14ac:dyDescent="0.2"/>
    <row r="18788" ht="12.75" customHeight="1" x14ac:dyDescent="0.2"/>
    <row r="18789" ht="12.75" customHeight="1" x14ac:dyDescent="0.2"/>
    <row r="18790" ht="12.75" customHeight="1" x14ac:dyDescent="0.2"/>
    <row r="18791" ht="12.75" customHeight="1" x14ac:dyDescent="0.2"/>
    <row r="18792" ht="12.75" customHeight="1" x14ac:dyDescent="0.2"/>
    <row r="18793" ht="12.75" customHeight="1" x14ac:dyDescent="0.2"/>
    <row r="18794" ht="12.75" customHeight="1" x14ac:dyDescent="0.2"/>
    <row r="18795" ht="12.75" customHeight="1" x14ac:dyDescent="0.2"/>
    <row r="18796" ht="12.75" customHeight="1" x14ac:dyDescent="0.2"/>
    <row r="18797" ht="12.75" customHeight="1" x14ac:dyDescent="0.2"/>
    <row r="18798" ht="12.75" customHeight="1" x14ac:dyDescent="0.2"/>
    <row r="18799" ht="12.75" customHeight="1" x14ac:dyDescent="0.2"/>
    <row r="18800" ht="12.75" customHeight="1" x14ac:dyDescent="0.2"/>
    <row r="18801" ht="12.75" customHeight="1" x14ac:dyDescent="0.2"/>
    <row r="18802" ht="12.75" customHeight="1" x14ac:dyDescent="0.2"/>
    <row r="18803" ht="12.75" customHeight="1" x14ac:dyDescent="0.2"/>
    <row r="18804" ht="12.75" customHeight="1" x14ac:dyDescent="0.2"/>
    <row r="18805" ht="12.75" customHeight="1" x14ac:dyDescent="0.2"/>
    <row r="18806" ht="12.75" customHeight="1" x14ac:dyDescent="0.2"/>
    <row r="18807" ht="12.75" customHeight="1" x14ac:dyDescent="0.2"/>
    <row r="18808" ht="12.75" customHeight="1" x14ac:dyDescent="0.2"/>
    <row r="18809" ht="12.75" customHeight="1" x14ac:dyDescent="0.2"/>
    <row r="18810" ht="12.75" customHeight="1" x14ac:dyDescent="0.2"/>
    <row r="18811" ht="12.75" customHeight="1" x14ac:dyDescent="0.2"/>
    <row r="18812" ht="12.75" customHeight="1" x14ac:dyDescent="0.2"/>
    <row r="18813" ht="12.75" customHeight="1" x14ac:dyDescent="0.2"/>
    <row r="18814" ht="12.75" customHeight="1" x14ac:dyDescent="0.2"/>
    <row r="18815" ht="12.75" customHeight="1" x14ac:dyDescent="0.2"/>
    <row r="18816" ht="12.75" customHeight="1" x14ac:dyDescent="0.2"/>
    <row r="18817" ht="12.75" customHeight="1" x14ac:dyDescent="0.2"/>
    <row r="18818" ht="12.75" customHeight="1" x14ac:dyDescent="0.2"/>
    <row r="18819" ht="12.75" customHeight="1" x14ac:dyDescent="0.2"/>
    <row r="18820" ht="12.75" customHeight="1" x14ac:dyDescent="0.2"/>
    <row r="18821" ht="12.75" customHeight="1" x14ac:dyDescent="0.2"/>
    <row r="18822" ht="12.75" customHeight="1" x14ac:dyDescent="0.2"/>
    <row r="18823" ht="12.75" customHeight="1" x14ac:dyDescent="0.2"/>
    <row r="18824" ht="12.75" customHeight="1" x14ac:dyDescent="0.2"/>
    <row r="18825" ht="12.75" customHeight="1" x14ac:dyDescent="0.2"/>
    <row r="18826" ht="12.75" customHeight="1" x14ac:dyDescent="0.2"/>
    <row r="18827" ht="12.75" customHeight="1" x14ac:dyDescent="0.2"/>
    <row r="18828" ht="12.75" customHeight="1" x14ac:dyDescent="0.2"/>
    <row r="18829" ht="12.75" customHeight="1" x14ac:dyDescent="0.2"/>
    <row r="18830" ht="12.75" customHeight="1" x14ac:dyDescent="0.2"/>
    <row r="18831" ht="12.75" customHeight="1" x14ac:dyDescent="0.2"/>
    <row r="18832" ht="12.75" customHeight="1" x14ac:dyDescent="0.2"/>
    <row r="18833" ht="12.75" customHeight="1" x14ac:dyDescent="0.2"/>
    <row r="18834" ht="12.75" customHeight="1" x14ac:dyDescent="0.2"/>
    <row r="18835" ht="12.75" customHeight="1" x14ac:dyDescent="0.2"/>
    <row r="18836" ht="12.75" customHeight="1" x14ac:dyDescent="0.2"/>
    <row r="18837" ht="12.75" customHeight="1" x14ac:dyDescent="0.2"/>
    <row r="18838" ht="12.75" customHeight="1" x14ac:dyDescent="0.2"/>
    <row r="18839" ht="12.75" customHeight="1" x14ac:dyDescent="0.2"/>
    <row r="18840" ht="12.75" customHeight="1" x14ac:dyDescent="0.2"/>
    <row r="18841" ht="12.75" customHeight="1" x14ac:dyDescent="0.2"/>
    <row r="18842" ht="12.75" customHeight="1" x14ac:dyDescent="0.2"/>
    <row r="18843" ht="12.75" customHeight="1" x14ac:dyDescent="0.2"/>
    <row r="18844" ht="12.75" customHeight="1" x14ac:dyDescent="0.2"/>
    <row r="18845" ht="12.75" customHeight="1" x14ac:dyDescent="0.2"/>
    <row r="18846" ht="12.75" customHeight="1" x14ac:dyDescent="0.2"/>
    <row r="18847" ht="12.75" customHeight="1" x14ac:dyDescent="0.2"/>
    <row r="18848" ht="12.75" customHeight="1" x14ac:dyDescent="0.2"/>
    <row r="18849" ht="12.75" customHeight="1" x14ac:dyDescent="0.2"/>
    <row r="18850" ht="12.75" customHeight="1" x14ac:dyDescent="0.2"/>
    <row r="18851" ht="12.75" customHeight="1" x14ac:dyDescent="0.2"/>
    <row r="18852" ht="12.75" customHeight="1" x14ac:dyDescent="0.2"/>
    <row r="18853" ht="12.75" customHeight="1" x14ac:dyDescent="0.2"/>
    <row r="18854" ht="12.75" customHeight="1" x14ac:dyDescent="0.2"/>
    <row r="18855" ht="12.75" customHeight="1" x14ac:dyDescent="0.2"/>
    <row r="18856" ht="12.75" customHeight="1" x14ac:dyDescent="0.2"/>
    <row r="18857" ht="12.75" customHeight="1" x14ac:dyDescent="0.2"/>
    <row r="18858" ht="12.75" customHeight="1" x14ac:dyDescent="0.2"/>
    <row r="18859" ht="12.75" customHeight="1" x14ac:dyDescent="0.2"/>
    <row r="18860" ht="12.75" customHeight="1" x14ac:dyDescent="0.2"/>
    <row r="18861" ht="12.75" customHeight="1" x14ac:dyDescent="0.2"/>
    <row r="18862" ht="12.75" customHeight="1" x14ac:dyDescent="0.2"/>
    <row r="18863" ht="12.75" customHeight="1" x14ac:dyDescent="0.2"/>
    <row r="18864" ht="12.75" customHeight="1" x14ac:dyDescent="0.2"/>
    <row r="18865" ht="12.75" customHeight="1" x14ac:dyDescent="0.2"/>
    <row r="18866" ht="12.75" customHeight="1" x14ac:dyDescent="0.2"/>
    <row r="18867" ht="12.75" customHeight="1" x14ac:dyDescent="0.2"/>
    <row r="18868" ht="12.75" customHeight="1" x14ac:dyDescent="0.2"/>
    <row r="18869" ht="12.75" customHeight="1" x14ac:dyDescent="0.2"/>
    <row r="18870" ht="12.75" customHeight="1" x14ac:dyDescent="0.2"/>
    <row r="18871" ht="12.75" customHeight="1" x14ac:dyDescent="0.2"/>
    <row r="18872" ht="12.75" customHeight="1" x14ac:dyDescent="0.2"/>
    <row r="18873" ht="12.75" customHeight="1" x14ac:dyDescent="0.2"/>
    <row r="18874" ht="12.75" customHeight="1" x14ac:dyDescent="0.2"/>
    <row r="18875" ht="12.75" customHeight="1" x14ac:dyDescent="0.2"/>
    <row r="18876" ht="12.75" customHeight="1" x14ac:dyDescent="0.2"/>
    <row r="18877" ht="12.75" customHeight="1" x14ac:dyDescent="0.2"/>
    <row r="18878" ht="12.75" customHeight="1" x14ac:dyDescent="0.2"/>
    <row r="18879" ht="12.75" customHeight="1" x14ac:dyDescent="0.2"/>
    <row r="18880" ht="12.75" customHeight="1" x14ac:dyDescent="0.2"/>
    <row r="18881" ht="12.75" customHeight="1" x14ac:dyDescent="0.2"/>
    <row r="18882" ht="12.75" customHeight="1" x14ac:dyDescent="0.2"/>
    <row r="18883" ht="12.75" customHeight="1" x14ac:dyDescent="0.2"/>
    <row r="18884" ht="12.75" customHeight="1" x14ac:dyDescent="0.2"/>
    <row r="18885" ht="12.75" customHeight="1" x14ac:dyDescent="0.2"/>
    <row r="18886" ht="12.75" customHeight="1" x14ac:dyDescent="0.2"/>
    <row r="18887" ht="12.75" customHeight="1" x14ac:dyDescent="0.2"/>
    <row r="18888" ht="12.75" customHeight="1" x14ac:dyDescent="0.2"/>
    <row r="18889" ht="12.75" customHeight="1" x14ac:dyDescent="0.2"/>
    <row r="18890" ht="12.75" customHeight="1" x14ac:dyDescent="0.2"/>
    <row r="18891" ht="12.75" customHeight="1" x14ac:dyDescent="0.2"/>
    <row r="18892" ht="12.75" customHeight="1" x14ac:dyDescent="0.2"/>
    <row r="18893" ht="12.75" customHeight="1" x14ac:dyDescent="0.2"/>
    <row r="18894" ht="12.75" customHeight="1" x14ac:dyDescent="0.2"/>
    <row r="18895" ht="12.75" customHeight="1" x14ac:dyDescent="0.2"/>
    <row r="18896" ht="12.75" customHeight="1" x14ac:dyDescent="0.2"/>
    <row r="18897" ht="12.75" customHeight="1" x14ac:dyDescent="0.2"/>
    <row r="18898" ht="12.75" customHeight="1" x14ac:dyDescent="0.2"/>
    <row r="18899" ht="12.75" customHeight="1" x14ac:dyDescent="0.2"/>
    <row r="18900" ht="12.75" customHeight="1" x14ac:dyDescent="0.2"/>
    <row r="18901" ht="12.75" customHeight="1" x14ac:dyDescent="0.2"/>
    <row r="18902" ht="12.75" customHeight="1" x14ac:dyDescent="0.2"/>
    <row r="18903" ht="12.75" customHeight="1" x14ac:dyDescent="0.2"/>
    <row r="18904" ht="12.75" customHeight="1" x14ac:dyDescent="0.2"/>
    <row r="18905" ht="12.75" customHeight="1" x14ac:dyDescent="0.2"/>
    <row r="18906" ht="12.75" customHeight="1" x14ac:dyDescent="0.2"/>
    <row r="18907" ht="12.75" customHeight="1" x14ac:dyDescent="0.2"/>
    <row r="18908" ht="12.75" customHeight="1" x14ac:dyDescent="0.2"/>
    <row r="18909" ht="12.75" customHeight="1" x14ac:dyDescent="0.2"/>
    <row r="18910" ht="12.75" customHeight="1" x14ac:dyDescent="0.2"/>
    <row r="18911" ht="12.75" customHeight="1" x14ac:dyDescent="0.2"/>
    <row r="18912" ht="12.75" customHeight="1" x14ac:dyDescent="0.2"/>
    <row r="18913" ht="12.75" customHeight="1" x14ac:dyDescent="0.2"/>
    <row r="18914" ht="12.75" customHeight="1" x14ac:dyDescent="0.2"/>
    <row r="18915" ht="12.75" customHeight="1" x14ac:dyDescent="0.2"/>
    <row r="18916" ht="12.75" customHeight="1" x14ac:dyDescent="0.2"/>
    <row r="18917" ht="12.75" customHeight="1" x14ac:dyDescent="0.2"/>
    <row r="18918" ht="12.75" customHeight="1" x14ac:dyDescent="0.2"/>
    <row r="18919" ht="12.75" customHeight="1" x14ac:dyDescent="0.2"/>
    <row r="18920" ht="12.75" customHeight="1" x14ac:dyDescent="0.2"/>
    <row r="18921" ht="12.75" customHeight="1" x14ac:dyDescent="0.2"/>
    <row r="18922" ht="12.75" customHeight="1" x14ac:dyDescent="0.2"/>
    <row r="18923" ht="12.75" customHeight="1" x14ac:dyDescent="0.2"/>
    <row r="18924" ht="12.75" customHeight="1" x14ac:dyDescent="0.2"/>
    <row r="18925" ht="12.75" customHeight="1" x14ac:dyDescent="0.2"/>
    <row r="18926" ht="12.75" customHeight="1" x14ac:dyDescent="0.2"/>
    <row r="18927" ht="12.75" customHeight="1" x14ac:dyDescent="0.2"/>
    <row r="18928" ht="12.75" customHeight="1" x14ac:dyDescent="0.2"/>
    <row r="18929" ht="12.75" customHeight="1" x14ac:dyDescent="0.2"/>
    <row r="18930" ht="12.75" customHeight="1" x14ac:dyDescent="0.2"/>
    <row r="18931" ht="12.75" customHeight="1" x14ac:dyDescent="0.2"/>
    <row r="18932" ht="12.75" customHeight="1" x14ac:dyDescent="0.2"/>
    <row r="18933" ht="12.75" customHeight="1" x14ac:dyDescent="0.2"/>
    <row r="18934" ht="12.75" customHeight="1" x14ac:dyDescent="0.2"/>
    <row r="18935" ht="12.75" customHeight="1" x14ac:dyDescent="0.2"/>
    <row r="18936" ht="12.75" customHeight="1" x14ac:dyDescent="0.2"/>
    <row r="18937" ht="12.75" customHeight="1" x14ac:dyDescent="0.2"/>
    <row r="18938" ht="12.75" customHeight="1" x14ac:dyDescent="0.2"/>
    <row r="18939" ht="12.75" customHeight="1" x14ac:dyDescent="0.2"/>
    <row r="18940" ht="12.75" customHeight="1" x14ac:dyDescent="0.2"/>
    <row r="18941" ht="12.75" customHeight="1" x14ac:dyDescent="0.2"/>
    <row r="18942" ht="12.75" customHeight="1" x14ac:dyDescent="0.2"/>
    <row r="18943" ht="12.75" customHeight="1" x14ac:dyDescent="0.2"/>
    <row r="18944" ht="12.75" customHeight="1" x14ac:dyDescent="0.2"/>
    <row r="18945" ht="12.75" customHeight="1" x14ac:dyDescent="0.2"/>
    <row r="18946" ht="12.75" customHeight="1" x14ac:dyDescent="0.2"/>
    <row r="18947" ht="12.75" customHeight="1" x14ac:dyDescent="0.2"/>
    <row r="18948" ht="12.75" customHeight="1" x14ac:dyDescent="0.2"/>
    <row r="18949" ht="12.75" customHeight="1" x14ac:dyDescent="0.2"/>
    <row r="18950" ht="12.75" customHeight="1" x14ac:dyDescent="0.2"/>
    <row r="18951" ht="12.75" customHeight="1" x14ac:dyDescent="0.2"/>
    <row r="18952" ht="12.75" customHeight="1" x14ac:dyDescent="0.2"/>
    <row r="18953" ht="12.75" customHeight="1" x14ac:dyDescent="0.2"/>
    <row r="18954" ht="12.75" customHeight="1" x14ac:dyDescent="0.2"/>
    <row r="18955" ht="12.75" customHeight="1" x14ac:dyDescent="0.2"/>
    <row r="18956" ht="12.75" customHeight="1" x14ac:dyDescent="0.2"/>
    <row r="18957" ht="12.75" customHeight="1" x14ac:dyDescent="0.2"/>
    <row r="18958" ht="12.75" customHeight="1" x14ac:dyDescent="0.2"/>
    <row r="18959" ht="12.75" customHeight="1" x14ac:dyDescent="0.2"/>
    <row r="18960" ht="12.75" customHeight="1" x14ac:dyDescent="0.2"/>
    <row r="18961" ht="12.75" customHeight="1" x14ac:dyDescent="0.2"/>
    <row r="18962" ht="12.75" customHeight="1" x14ac:dyDescent="0.2"/>
    <row r="18963" ht="12.75" customHeight="1" x14ac:dyDescent="0.2"/>
    <row r="18964" ht="12.75" customHeight="1" x14ac:dyDescent="0.2"/>
    <row r="18965" ht="12.75" customHeight="1" x14ac:dyDescent="0.2"/>
    <row r="18966" ht="12.75" customHeight="1" x14ac:dyDescent="0.2"/>
    <row r="18967" ht="12.75" customHeight="1" x14ac:dyDescent="0.2"/>
    <row r="18968" ht="12.75" customHeight="1" x14ac:dyDescent="0.2"/>
    <row r="18969" ht="12.75" customHeight="1" x14ac:dyDescent="0.2"/>
    <row r="18970" ht="12.75" customHeight="1" x14ac:dyDescent="0.2"/>
    <row r="18971" ht="12.75" customHeight="1" x14ac:dyDescent="0.2"/>
    <row r="18972" ht="12.75" customHeight="1" x14ac:dyDescent="0.2"/>
    <row r="18973" ht="12.75" customHeight="1" x14ac:dyDescent="0.2"/>
    <row r="18974" ht="12.75" customHeight="1" x14ac:dyDescent="0.2"/>
    <row r="18975" ht="12.75" customHeight="1" x14ac:dyDescent="0.2"/>
    <row r="18976" ht="12.75" customHeight="1" x14ac:dyDescent="0.2"/>
    <row r="18977" ht="12.75" customHeight="1" x14ac:dyDescent="0.2"/>
    <row r="18978" ht="12.75" customHeight="1" x14ac:dyDescent="0.2"/>
    <row r="18979" ht="12.75" customHeight="1" x14ac:dyDescent="0.2"/>
    <row r="18980" ht="12.75" customHeight="1" x14ac:dyDescent="0.2"/>
    <row r="18981" ht="12.75" customHeight="1" x14ac:dyDescent="0.2"/>
    <row r="18982" ht="12.75" customHeight="1" x14ac:dyDescent="0.2"/>
    <row r="18983" ht="12.75" customHeight="1" x14ac:dyDescent="0.2"/>
    <row r="18984" ht="12.75" customHeight="1" x14ac:dyDescent="0.2"/>
    <row r="18985" ht="12.75" customHeight="1" x14ac:dyDescent="0.2"/>
    <row r="18986" ht="12.75" customHeight="1" x14ac:dyDescent="0.2"/>
    <row r="18987" ht="12.75" customHeight="1" x14ac:dyDescent="0.2"/>
    <row r="18988" ht="12.75" customHeight="1" x14ac:dyDescent="0.2"/>
    <row r="18989" ht="12.75" customHeight="1" x14ac:dyDescent="0.2"/>
    <row r="18990" ht="12.75" customHeight="1" x14ac:dyDescent="0.2"/>
    <row r="18991" ht="12.75" customHeight="1" x14ac:dyDescent="0.2"/>
    <row r="18992" ht="12.75" customHeight="1" x14ac:dyDescent="0.2"/>
    <row r="18993" ht="12.75" customHeight="1" x14ac:dyDescent="0.2"/>
    <row r="18994" ht="12.75" customHeight="1" x14ac:dyDescent="0.2"/>
    <row r="18995" ht="12.75" customHeight="1" x14ac:dyDescent="0.2"/>
    <row r="18996" ht="12.75" customHeight="1" x14ac:dyDescent="0.2"/>
    <row r="18997" ht="12.75" customHeight="1" x14ac:dyDescent="0.2"/>
    <row r="18998" ht="12.75" customHeight="1" x14ac:dyDescent="0.2"/>
    <row r="18999" ht="12.75" customHeight="1" x14ac:dyDescent="0.2"/>
    <row r="19000" ht="12.75" customHeight="1" x14ac:dyDescent="0.2"/>
    <row r="19001" ht="12.75" customHeight="1" x14ac:dyDescent="0.2"/>
    <row r="19002" ht="12.75" customHeight="1" x14ac:dyDescent="0.2"/>
    <row r="19003" ht="12.75" customHeight="1" x14ac:dyDescent="0.2"/>
    <row r="19004" ht="12.75" customHeight="1" x14ac:dyDescent="0.2"/>
    <row r="19005" ht="12.75" customHeight="1" x14ac:dyDescent="0.2"/>
    <row r="19006" ht="12.75" customHeight="1" x14ac:dyDescent="0.2"/>
    <row r="19007" ht="12.75" customHeight="1" x14ac:dyDescent="0.2"/>
    <row r="19008" ht="12.75" customHeight="1" x14ac:dyDescent="0.2"/>
    <row r="19009" ht="12.75" customHeight="1" x14ac:dyDescent="0.2"/>
    <row r="19010" ht="12.75" customHeight="1" x14ac:dyDescent="0.2"/>
    <row r="19011" ht="12.75" customHeight="1" x14ac:dyDescent="0.2"/>
    <row r="19012" ht="12.75" customHeight="1" x14ac:dyDescent="0.2"/>
    <row r="19013" ht="12.75" customHeight="1" x14ac:dyDescent="0.2"/>
    <row r="19014" ht="12.75" customHeight="1" x14ac:dyDescent="0.2"/>
    <row r="19015" ht="12.75" customHeight="1" x14ac:dyDescent="0.2"/>
    <row r="19016" ht="12.75" customHeight="1" x14ac:dyDescent="0.2"/>
    <row r="19017" ht="12.75" customHeight="1" x14ac:dyDescent="0.2"/>
    <row r="19018" ht="12.75" customHeight="1" x14ac:dyDescent="0.2"/>
    <row r="19019" ht="12.75" customHeight="1" x14ac:dyDescent="0.2"/>
    <row r="19020" ht="12.75" customHeight="1" x14ac:dyDescent="0.2"/>
    <row r="19021" ht="12.75" customHeight="1" x14ac:dyDescent="0.2"/>
    <row r="19022" ht="12.75" customHeight="1" x14ac:dyDescent="0.2"/>
    <row r="19023" ht="12.75" customHeight="1" x14ac:dyDescent="0.2"/>
    <row r="19024" ht="12.75" customHeight="1" x14ac:dyDescent="0.2"/>
    <row r="19025" ht="12.75" customHeight="1" x14ac:dyDescent="0.2"/>
    <row r="19026" ht="12.75" customHeight="1" x14ac:dyDescent="0.2"/>
    <row r="19027" ht="12.75" customHeight="1" x14ac:dyDescent="0.2"/>
    <row r="19028" ht="12.75" customHeight="1" x14ac:dyDescent="0.2"/>
    <row r="19029" ht="12.75" customHeight="1" x14ac:dyDescent="0.2"/>
    <row r="19030" ht="12.75" customHeight="1" x14ac:dyDescent="0.2"/>
    <row r="19031" ht="12.75" customHeight="1" x14ac:dyDescent="0.2"/>
    <row r="19032" ht="12.75" customHeight="1" x14ac:dyDescent="0.2"/>
    <row r="19033" ht="12.75" customHeight="1" x14ac:dyDescent="0.2"/>
    <row r="19034" ht="12.75" customHeight="1" x14ac:dyDescent="0.2"/>
    <row r="19035" ht="12.75" customHeight="1" x14ac:dyDescent="0.2"/>
    <row r="19036" ht="12.75" customHeight="1" x14ac:dyDescent="0.2"/>
    <row r="19037" ht="12.75" customHeight="1" x14ac:dyDescent="0.2"/>
    <row r="19038" ht="12.75" customHeight="1" x14ac:dyDescent="0.2"/>
    <row r="19039" ht="12.75" customHeight="1" x14ac:dyDescent="0.2"/>
    <row r="19040" ht="12.75" customHeight="1" x14ac:dyDescent="0.2"/>
    <row r="19041" ht="12.75" customHeight="1" x14ac:dyDescent="0.2"/>
    <row r="19042" ht="12.75" customHeight="1" x14ac:dyDescent="0.2"/>
    <row r="19043" ht="12.75" customHeight="1" x14ac:dyDescent="0.2"/>
    <row r="19044" ht="12.75" customHeight="1" x14ac:dyDescent="0.2"/>
    <row r="19045" ht="12.75" customHeight="1" x14ac:dyDescent="0.2"/>
    <row r="19046" ht="12.75" customHeight="1" x14ac:dyDescent="0.2"/>
    <row r="19047" ht="12.75" customHeight="1" x14ac:dyDescent="0.2"/>
    <row r="19048" ht="12.75" customHeight="1" x14ac:dyDescent="0.2"/>
    <row r="19049" ht="12.75" customHeight="1" x14ac:dyDescent="0.2"/>
    <row r="19050" ht="12.75" customHeight="1" x14ac:dyDescent="0.2"/>
    <row r="19051" ht="12.75" customHeight="1" x14ac:dyDescent="0.2"/>
    <row r="19052" ht="12.75" customHeight="1" x14ac:dyDescent="0.2"/>
    <row r="19053" ht="12.75" customHeight="1" x14ac:dyDescent="0.2"/>
    <row r="19054" ht="12.75" customHeight="1" x14ac:dyDescent="0.2"/>
    <row r="19055" ht="12.75" customHeight="1" x14ac:dyDescent="0.2"/>
    <row r="19056" ht="12.75" customHeight="1" x14ac:dyDescent="0.2"/>
    <row r="19057" ht="12.75" customHeight="1" x14ac:dyDescent="0.2"/>
    <row r="19058" ht="12.75" customHeight="1" x14ac:dyDescent="0.2"/>
    <row r="19059" ht="12.75" customHeight="1" x14ac:dyDescent="0.2"/>
    <row r="19060" ht="12.75" customHeight="1" x14ac:dyDescent="0.2"/>
    <row r="19061" ht="12.75" customHeight="1" x14ac:dyDescent="0.2"/>
    <row r="19062" ht="12.75" customHeight="1" x14ac:dyDescent="0.2"/>
    <row r="19063" ht="12.75" customHeight="1" x14ac:dyDescent="0.2"/>
    <row r="19064" ht="12.75" customHeight="1" x14ac:dyDescent="0.2"/>
    <row r="19065" ht="12.75" customHeight="1" x14ac:dyDescent="0.2"/>
    <row r="19066" ht="12.75" customHeight="1" x14ac:dyDescent="0.2"/>
    <row r="19067" ht="12.75" customHeight="1" x14ac:dyDescent="0.2"/>
    <row r="19068" ht="12.75" customHeight="1" x14ac:dyDescent="0.2"/>
    <row r="19069" ht="12.75" customHeight="1" x14ac:dyDescent="0.2"/>
    <row r="19070" ht="12.75" customHeight="1" x14ac:dyDescent="0.2"/>
    <row r="19071" ht="12.75" customHeight="1" x14ac:dyDescent="0.2"/>
    <row r="19072" ht="12.75" customHeight="1" x14ac:dyDescent="0.2"/>
    <row r="19073" ht="12.75" customHeight="1" x14ac:dyDescent="0.2"/>
    <row r="19074" ht="12.75" customHeight="1" x14ac:dyDescent="0.2"/>
    <row r="19075" ht="12.75" customHeight="1" x14ac:dyDescent="0.2"/>
    <row r="19076" ht="12.75" customHeight="1" x14ac:dyDescent="0.2"/>
    <row r="19077" ht="12.75" customHeight="1" x14ac:dyDescent="0.2"/>
    <row r="19078" ht="12.75" customHeight="1" x14ac:dyDescent="0.2"/>
    <row r="19079" ht="12.75" customHeight="1" x14ac:dyDescent="0.2"/>
    <row r="19080" ht="12.75" customHeight="1" x14ac:dyDescent="0.2"/>
    <row r="19081" ht="12.75" customHeight="1" x14ac:dyDescent="0.2"/>
    <row r="19082" ht="12.75" customHeight="1" x14ac:dyDescent="0.2"/>
    <row r="19083" ht="12.75" customHeight="1" x14ac:dyDescent="0.2"/>
    <row r="19084" ht="12.75" customHeight="1" x14ac:dyDescent="0.2"/>
    <row r="19085" ht="12.75" customHeight="1" x14ac:dyDescent="0.2"/>
    <row r="19086" ht="12.75" customHeight="1" x14ac:dyDescent="0.2"/>
    <row r="19087" ht="12.75" customHeight="1" x14ac:dyDescent="0.2"/>
    <row r="19088" ht="12.75" customHeight="1" x14ac:dyDescent="0.2"/>
    <row r="19089" ht="12.75" customHeight="1" x14ac:dyDescent="0.2"/>
    <row r="19090" ht="12.75" customHeight="1" x14ac:dyDescent="0.2"/>
    <row r="19091" ht="12.75" customHeight="1" x14ac:dyDescent="0.2"/>
    <row r="19092" ht="12.75" customHeight="1" x14ac:dyDescent="0.2"/>
    <row r="19093" ht="12.75" customHeight="1" x14ac:dyDescent="0.2"/>
    <row r="19094" ht="12.75" customHeight="1" x14ac:dyDescent="0.2"/>
    <row r="19095" ht="12.75" customHeight="1" x14ac:dyDescent="0.2"/>
    <row r="19096" ht="12.75" customHeight="1" x14ac:dyDescent="0.2"/>
    <row r="19097" ht="12.75" customHeight="1" x14ac:dyDescent="0.2"/>
    <row r="19098" ht="12.75" customHeight="1" x14ac:dyDescent="0.2"/>
    <row r="19099" ht="12.75" customHeight="1" x14ac:dyDescent="0.2"/>
    <row r="19100" ht="12.75" customHeight="1" x14ac:dyDescent="0.2"/>
    <row r="19101" ht="12.75" customHeight="1" x14ac:dyDescent="0.2"/>
    <row r="19102" ht="12.75" customHeight="1" x14ac:dyDescent="0.2"/>
    <row r="19103" ht="12.75" customHeight="1" x14ac:dyDescent="0.2"/>
    <row r="19104" ht="12.75" customHeight="1" x14ac:dyDescent="0.2"/>
    <row r="19105" ht="12.75" customHeight="1" x14ac:dyDescent="0.2"/>
    <row r="19106" ht="12.75" customHeight="1" x14ac:dyDescent="0.2"/>
    <row r="19107" ht="12.75" customHeight="1" x14ac:dyDescent="0.2"/>
    <row r="19108" ht="12.75" customHeight="1" x14ac:dyDescent="0.2"/>
    <row r="19109" ht="12.75" customHeight="1" x14ac:dyDescent="0.2"/>
    <row r="19110" ht="12.75" customHeight="1" x14ac:dyDescent="0.2"/>
    <row r="19111" ht="12.75" customHeight="1" x14ac:dyDescent="0.2"/>
    <row r="19112" ht="12.75" customHeight="1" x14ac:dyDescent="0.2"/>
    <row r="19113" ht="12.75" customHeight="1" x14ac:dyDescent="0.2"/>
    <row r="19114" ht="12.75" customHeight="1" x14ac:dyDescent="0.2"/>
    <row r="19115" ht="12.75" customHeight="1" x14ac:dyDescent="0.2"/>
    <row r="19116" ht="12.75" customHeight="1" x14ac:dyDescent="0.2"/>
    <row r="19117" ht="12.75" customHeight="1" x14ac:dyDescent="0.2"/>
    <row r="19118" ht="12.75" customHeight="1" x14ac:dyDescent="0.2"/>
    <row r="19119" ht="12.75" customHeight="1" x14ac:dyDescent="0.2"/>
    <row r="19120" ht="12.75" customHeight="1" x14ac:dyDescent="0.2"/>
    <row r="19121" ht="12.75" customHeight="1" x14ac:dyDescent="0.2"/>
    <row r="19122" ht="12.75" customHeight="1" x14ac:dyDescent="0.2"/>
    <row r="19123" ht="12.75" customHeight="1" x14ac:dyDescent="0.2"/>
    <row r="19124" ht="12.75" customHeight="1" x14ac:dyDescent="0.2"/>
    <row r="19125" ht="12.75" customHeight="1" x14ac:dyDescent="0.2"/>
    <row r="19126" ht="12.75" customHeight="1" x14ac:dyDescent="0.2"/>
    <row r="19127" ht="12.75" customHeight="1" x14ac:dyDescent="0.2"/>
    <row r="19128" ht="12.75" customHeight="1" x14ac:dyDescent="0.2"/>
    <row r="19129" ht="12.75" customHeight="1" x14ac:dyDescent="0.2"/>
    <row r="19130" ht="12.75" customHeight="1" x14ac:dyDescent="0.2"/>
    <row r="19131" ht="12.75" customHeight="1" x14ac:dyDescent="0.2"/>
    <row r="19132" ht="12.75" customHeight="1" x14ac:dyDescent="0.2"/>
    <row r="19133" ht="12.75" customHeight="1" x14ac:dyDescent="0.2"/>
    <row r="19134" ht="12.75" customHeight="1" x14ac:dyDescent="0.2"/>
    <row r="19135" ht="12.75" customHeight="1" x14ac:dyDescent="0.2"/>
    <row r="19136" ht="12.75" customHeight="1" x14ac:dyDescent="0.2"/>
    <row r="19137" ht="12.75" customHeight="1" x14ac:dyDescent="0.2"/>
    <row r="19138" ht="12.75" customHeight="1" x14ac:dyDescent="0.2"/>
    <row r="19139" ht="12.75" customHeight="1" x14ac:dyDescent="0.2"/>
    <row r="19140" ht="12.75" customHeight="1" x14ac:dyDescent="0.2"/>
    <row r="19141" ht="12.75" customHeight="1" x14ac:dyDescent="0.2"/>
    <row r="19142" ht="12.75" customHeight="1" x14ac:dyDescent="0.2"/>
    <row r="19143" ht="12.75" customHeight="1" x14ac:dyDescent="0.2"/>
    <row r="19144" ht="12.75" customHeight="1" x14ac:dyDescent="0.2"/>
    <row r="19145" ht="12.75" customHeight="1" x14ac:dyDescent="0.2"/>
    <row r="19146" ht="12.75" customHeight="1" x14ac:dyDescent="0.2"/>
    <row r="19147" ht="12.75" customHeight="1" x14ac:dyDescent="0.2"/>
    <row r="19148" ht="12.75" customHeight="1" x14ac:dyDescent="0.2"/>
    <row r="19149" ht="12.75" customHeight="1" x14ac:dyDescent="0.2"/>
    <row r="19150" ht="12.75" customHeight="1" x14ac:dyDescent="0.2"/>
    <row r="19151" ht="12.75" customHeight="1" x14ac:dyDescent="0.2"/>
    <row r="19152" ht="12.75" customHeight="1" x14ac:dyDescent="0.2"/>
    <row r="19153" ht="12.75" customHeight="1" x14ac:dyDescent="0.2"/>
    <row r="19154" ht="12.75" customHeight="1" x14ac:dyDescent="0.2"/>
    <row r="19155" ht="12.75" customHeight="1" x14ac:dyDescent="0.2"/>
    <row r="19156" ht="12.75" customHeight="1" x14ac:dyDescent="0.2"/>
    <row r="19157" ht="12.75" customHeight="1" x14ac:dyDescent="0.2"/>
    <row r="19158" ht="12.75" customHeight="1" x14ac:dyDescent="0.2"/>
    <row r="19159" ht="12.75" customHeight="1" x14ac:dyDescent="0.2"/>
    <row r="19160" ht="12.75" customHeight="1" x14ac:dyDescent="0.2"/>
    <row r="19161" ht="12.75" customHeight="1" x14ac:dyDescent="0.2"/>
    <row r="19162" ht="12.75" customHeight="1" x14ac:dyDescent="0.2"/>
    <row r="19163" ht="12.75" customHeight="1" x14ac:dyDescent="0.2"/>
    <row r="19164" ht="12.75" customHeight="1" x14ac:dyDescent="0.2"/>
    <row r="19165" ht="12.75" customHeight="1" x14ac:dyDescent="0.2"/>
    <row r="19166" ht="12.75" customHeight="1" x14ac:dyDescent="0.2"/>
    <row r="19167" ht="12.75" customHeight="1" x14ac:dyDescent="0.2"/>
    <row r="19168" ht="12.75" customHeight="1" x14ac:dyDescent="0.2"/>
    <row r="19169" ht="12.75" customHeight="1" x14ac:dyDescent="0.2"/>
    <row r="19170" ht="12.75" customHeight="1" x14ac:dyDescent="0.2"/>
    <row r="19171" ht="12.75" customHeight="1" x14ac:dyDescent="0.2"/>
    <row r="19172" ht="12.75" customHeight="1" x14ac:dyDescent="0.2"/>
    <row r="19173" ht="12.75" customHeight="1" x14ac:dyDescent="0.2"/>
    <row r="19174" ht="12.75" customHeight="1" x14ac:dyDescent="0.2"/>
    <row r="19175" ht="12.75" customHeight="1" x14ac:dyDescent="0.2"/>
    <row r="19176" ht="12.75" customHeight="1" x14ac:dyDescent="0.2"/>
    <row r="19177" ht="12.75" customHeight="1" x14ac:dyDescent="0.2"/>
    <row r="19178" ht="12.75" customHeight="1" x14ac:dyDescent="0.2"/>
    <row r="19179" ht="12.75" customHeight="1" x14ac:dyDescent="0.2"/>
    <row r="19180" ht="12.75" customHeight="1" x14ac:dyDescent="0.2"/>
    <row r="19181" ht="12.75" customHeight="1" x14ac:dyDescent="0.2"/>
    <row r="19182" ht="12.75" customHeight="1" x14ac:dyDescent="0.2"/>
    <row r="19183" ht="12.75" customHeight="1" x14ac:dyDescent="0.2"/>
    <row r="19184" ht="12.75" customHeight="1" x14ac:dyDescent="0.2"/>
    <row r="19185" ht="12.75" customHeight="1" x14ac:dyDescent="0.2"/>
    <row r="19186" ht="12.75" customHeight="1" x14ac:dyDescent="0.2"/>
    <row r="19187" ht="12.75" customHeight="1" x14ac:dyDescent="0.2"/>
    <row r="19188" ht="12.75" customHeight="1" x14ac:dyDescent="0.2"/>
    <row r="19189" ht="12.75" customHeight="1" x14ac:dyDescent="0.2"/>
    <row r="19190" ht="12.75" customHeight="1" x14ac:dyDescent="0.2"/>
    <row r="19191" ht="12.75" customHeight="1" x14ac:dyDescent="0.2"/>
    <row r="19192" ht="12.75" customHeight="1" x14ac:dyDescent="0.2"/>
    <row r="19193" ht="12.75" customHeight="1" x14ac:dyDescent="0.2"/>
    <row r="19194" ht="12.75" customHeight="1" x14ac:dyDescent="0.2"/>
    <row r="19195" ht="12.75" customHeight="1" x14ac:dyDescent="0.2"/>
    <row r="19196" ht="12.75" customHeight="1" x14ac:dyDescent="0.2"/>
    <row r="19197" ht="12.75" customHeight="1" x14ac:dyDescent="0.2"/>
    <row r="19198" ht="12.75" customHeight="1" x14ac:dyDescent="0.2"/>
    <row r="19199" ht="12.75" customHeight="1" x14ac:dyDescent="0.2"/>
    <row r="19200" ht="12.75" customHeight="1" x14ac:dyDescent="0.2"/>
    <row r="19201" ht="12.75" customHeight="1" x14ac:dyDescent="0.2"/>
    <row r="19202" ht="12.75" customHeight="1" x14ac:dyDescent="0.2"/>
    <row r="19203" ht="12.75" customHeight="1" x14ac:dyDescent="0.2"/>
    <row r="19204" ht="12.75" customHeight="1" x14ac:dyDescent="0.2"/>
    <row r="19205" ht="12.75" customHeight="1" x14ac:dyDescent="0.2"/>
    <row r="19206" ht="12.75" customHeight="1" x14ac:dyDescent="0.2"/>
    <row r="19207" ht="12.75" customHeight="1" x14ac:dyDescent="0.2"/>
    <row r="19208" ht="12.75" customHeight="1" x14ac:dyDescent="0.2"/>
    <row r="19209" ht="12.75" customHeight="1" x14ac:dyDescent="0.2"/>
    <row r="19210" ht="12.75" customHeight="1" x14ac:dyDescent="0.2"/>
    <row r="19211" ht="12.75" customHeight="1" x14ac:dyDescent="0.2"/>
    <row r="19212" ht="12.75" customHeight="1" x14ac:dyDescent="0.2"/>
    <row r="19213" ht="12.75" customHeight="1" x14ac:dyDescent="0.2"/>
    <row r="19214" ht="12.75" customHeight="1" x14ac:dyDescent="0.2"/>
    <row r="19215" ht="12.75" customHeight="1" x14ac:dyDescent="0.2"/>
    <row r="19216" ht="12.75" customHeight="1" x14ac:dyDescent="0.2"/>
    <row r="19217" ht="12.75" customHeight="1" x14ac:dyDescent="0.2"/>
    <row r="19218" ht="12.75" customHeight="1" x14ac:dyDescent="0.2"/>
    <row r="19219" ht="12.75" customHeight="1" x14ac:dyDescent="0.2"/>
    <row r="19220" ht="12.75" customHeight="1" x14ac:dyDescent="0.2"/>
    <row r="19221" ht="12.75" customHeight="1" x14ac:dyDescent="0.2"/>
    <row r="19222" ht="12.75" customHeight="1" x14ac:dyDescent="0.2"/>
    <row r="19223" ht="12.75" customHeight="1" x14ac:dyDescent="0.2"/>
    <row r="19224" ht="12.75" customHeight="1" x14ac:dyDescent="0.2"/>
    <row r="19225" ht="12.75" customHeight="1" x14ac:dyDescent="0.2"/>
    <row r="19226" ht="12.75" customHeight="1" x14ac:dyDescent="0.2"/>
    <row r="19227" ht="12.75" customHeight="1" x14ac:dyDescent="0.2"/>
    <row r="19228" ht="12.75" customHeight="1" x14ac:dyDescent="0.2"/>
    <row r="19229" ht="12.75" customHeight="1" x14ac:dyDescent="0.2"/>
    <row r="19230" ht="12.75" customHeight="1" x14ac:dyDescent="0.2"/>
    <row r="19231" ht="12.75" customHeight="1" x14ac:dyDescent="0.2"/>
    <row r="19232" ht="12.75" customHeight="1" x14ac:dyDescent="0.2"/>
    <row r="19233" ht="12.75" customHeight="1" x14ac:dyDescent="0.2"/>
    <row r="19234" ht="12.75" customHeight="1" x14ac:dyDescent="0.2"/>
    <row r="19235" ht="12.75" customHeight="1" x14ac:dyDescent="0.2"/>
    <row r="19236" ht="12.75" customHeight="1" x14ac:dyDescent="0.2"/>
    <row r="19237" ht="12.75" customHeight="1" x14ac:dyDescent="0.2"/>
    <row r="19238" ht="12.75" customHeight="1" x14ac:dyDescent="0.2"/>
    <row r="19239" ht="12.75" customHeight="1" x14ac:dyDescent="0.2"/>
    <row r="19240" ht="12.75" customHeight="1" x14ac:dyDescent="0.2"/>
    <row r="19241" ht="12.75" customHeight="1" x14ac:dyDescent="0.2"/>
    <row r="19242" ht="12.75" customHeight="1" x14ac:dyDescent="0.2"/>
    <row r="19243" ht="12.75" customHeight="1" x14ac:dyDescent="0.2"/>
    <row r="19244" ht="12.75" customHeight="1" x14ac:dyDescent="0.2"/>
    <row r="19245" ht="12.75" customHeight="1" x14ac:dyDescent="0.2"/>
    <row r="19246" ht="12.75" customHeight="1" x14ac:dyDescent="0.2"/>
    <row r="19247" ht="12.75" customHeight="1" x14ac:dyDescent="0.2"/>
    <row r="19248" ht="12.75" customHeight="1" x14ac:dyDescent="0.2"/>
    <row r="19249" ht="12.75" customHeight="1" x14ac:dyDescent="0.2"/>
    <row r="19250" ht="12.75" customHeight="1" x14ac:dyDescent="0.2"/>
    <row r="19251" ht="12.75" customHeight="1" x14ac:dyDescent="0.2"/>
    <row r="19252" ht="12.75" customHeight="1" x14ac:dyDescent="0.2"/>
    <row r="19253" ht="12.75" customHeight="1" x14ac:dyDescent="0.2"/>
    <row r="19254" ht="12.75" customHeight="1" x14ac:dyDescent="0.2"/>
    <row r="19255" ht="12.75" customHeight="1" x14ac:dyDescent="0.2"/>
    <row r="19256" ht="12.75" customHeight="1" x14ac:dyDescent="0.2"/>
    <row r="19257" ht="12.75" customHeight="1" x14ac:dyDescent="0.2"/>
    <row r="19258" ht="12.75" customHeight="1" x14ac:dyDescent="0.2"/>
    <row r="19259" ht="12.75" customHeight="1" x14ac:dyDescent="0.2"/>
    <row r="19260" ht="12.75" customHeight="1" x14ac:dyDescent="0.2"/>
    <row r="19261" ht="12.75" customHeight="1" x14ac:dyDescent="0.2"/>
    <row r="19262" ht="12.75" customHeight="1" x14ac:dyDescent="0.2"/>
    <row r="19263" ht="12.75" customHeight="1" x14ac:dyDescent="0.2"/>
    <row r="19264" ht="12.75" customHeight="1" x14ac:dyDescent="0.2"/>
    <row r="19265" ht="12.75" customHeight="1" x14ac:dyDescent="0.2"/>
    <row r="19266" ht="12.75" customHeight="1" x14ac:dyDescent="0.2"/>
    <row r="19267" ht="12.75" customHeight="1" x14ac:dyDescent="0.2"/>
    <row r="19268" ht="12.75" customHeight="1" x14ac:dyDescent="0.2"/>
    <row r="19269" ht="12.75" customHeight="1" x14ac:dyDescent="0.2"/>
    <row r="19270" ht="12.75" customHeight="1" x14ac:dyDescent="0.2"/>
    <row r="19271" ht="12.75" customHeight="1" x14ac:dyDescent="0.2"/>
    <row r="19272" ht="12.75" customHeight="1" x14ac:dyDescent="0.2"/>
    <row r="19273" ht="12.75" customHeight="1" x14ac:dyDescent="0.2"/>
    <row r="19274" ht="12.75" customHeight="1" x14ac:dyDescent="0.2"/>
    <row r="19275" ht="12.75" customHeight="1" x14ac:dyDescent="0.2"/>
    <row r="19276" ht="12.75" customHeight="1" x14ac:dyDescent="0.2"/>
    <row r="19277" ht="12.75" customHeight="1" x14ac:dyDescent="0.2"/>
    <row r="19278" ht="12.75" customHeight="1" x14ac:dyDescent="0.2"/>
    <row r="19279" ht="12.75" customHeight="1" x14ac:dyDescent="0.2"/>
    <row r="19280" ht="12.75" customHeight="1" x14ac:dyDescent="0.2"/>
    <row r="19281" ht="12.75" customHeight="1" x14ac:dyDescent="0.2"/>
    <row r="19282" ht="12.75" customHeight="1" x14ac:dyDescent="0.2"/>
    <row r="19283" ht="12.75" customHeight="1" x14ac:dyDescent="0.2"/>
    <row r="19284" ht="12.75" customHeight="1" x14ac:dyDescent="0.2"/>
    <row r="19285" ht="12.75" customHeight="1" x14ac:dyDescent="0.2"/>
    <row r="19286" ht="12.75" customHeight="1" x14ac:dyDescent="0.2"/>
    <row r="19287" ht="12.75" customHeight="1" x14ac:dyDescent="0.2"/>
    <row r="19288" ht="12.75" customHeight="1" x14ac:dyDescent="0.2"/>
    <row r="19289" ht="12.75" customHeight="1" x14ac:dyDescent="0.2"/>
    <row r="19290" ht="12.75" customHeight="1" x14ac:dyDescent="0.2"/>
    <row r="19291" ht="12.75" customHeight="1" x14ac:dyDescent="0.2"/>
    <row r="19292" ht="12.75" customHeight="1" x14ac:dyDescent="0.2"/>
    <row r="19293" ht="12.75" customHeight="1" x14ac:dyDescent="0.2"/>
    <row r="19294" ht="12.75" customHeight="1" x14ac:dyDescent="0.2"/>
    <row r="19295" ht="12.75" customHeight="1" x14ac:dyDescent="0.2"/>
    <row r="19296" ht="12.75" customHeight="1" x14ac:dyDescent="0.2"/>
    <row r="19297" ht="12.75" customHeight="1" x14ac:dyDescent="0.2"/>
    <row r="19298" ht="12.75" customHeight="1" x14ac:dyDescent="0.2"/>
    <row r="19299" ht="12.75" customHeight="1" x14ac:dyDescent="0.2"/>
    <row r="19300" ht="12.75" customHeight="1" x14ac:dyDescent="0.2"/>
    <row r="19301" ht="12.75" customHeight="1" x14ac:dyDescent="0.2"/>
    <row r="19302" ht="12.75" customHeight="1" x14ac:dyDescent="0.2"/>
    <row r="19303" ht="12.75" customHeight="1" x14ac:dyDescent="0.2"/>
    <row r="19304" ht="12.75" customHeight="1" x14ac:dyDescent="0.2"/>
    <row r="19305" ht="12.75" customHeight="1" x14ac:dyDescent="0.2"/>
    <row r="19306" ht="12.75" customHeight="1" x14ac:dyDescent="0.2"/>
    <row r="19307" ht="12.75" customHeight="1" x14ac:dyDescent="0.2"/>
    <row r="19308" ht="12.75" customHeight="1" x14ac:dyDescent="0.2"/>
    <row r="19309" ht="12.75" customHeight="1" x14ac:dyDescent="0.2"/>
    <row r="19310" ht="12.75" customHeight="1" x14ac:dyDescent="0.2"/>
    <row r="19311" ht="12.75" customHeight="1" x14ac:dyDescent="0.2"/>
    <row r="19312" ht="12.75" customHeight="1" x14ac:dyDescent="0.2"/>
    <row r="19313" ht="12.75" customHeight="1" x14ac:dyDescent="0.2"/>
    <row r="19314" ht="12.75" customHeight="1" x14ac:dyDescent="0.2"/>
    <row r="19315" ht="12.75" customHeight="1" x14ac:dyDescent="0.2"/>
    <row r="19316" ht="12.75" customHeight="1" x14ac:dyDescent="0.2"/>
    <row r="19317" ht="12.75" customHeight="1" x14ac:dyDescent="0.2"/>
    <row r="19318" ht="12.75" customHeight="1" x14ac:dyDescent="0.2"/>
    <row r="19319" ht="12.75" customHeight="1" x14ac:dyDescent="0.2"/>
    <row r="19320" ht="12.75" customHeight="1" x14ac:dyDescent="0.2"/>
    <row r="19321" ht="12.75" customHeight="1" x14ac:dyDescent="0.2"/>
    <row r="19322" ht="12.75" customHeight="1" x14ac:dyDescent="0.2"/>
    <row r="19323" ht="12.75" customHeight="1" x14ac:dyDescent="0.2"/>
    <row r="19324" ht="12.75" customHeight="1" x14ac:dyDescent="0.2"/>
    <row r="19325" ht="12.75" customHeight="1" x14ac:dyDescent="0.2"/>
    <row r="19326" ht="12.75" customHeight="1" x14ac:dyDescent="0.2"/>
    <row r="19327" ht="12.75" customHeight="1" x14ac:dyDescent="0.2"/>
    <row r="19328" ht="12.75" customHeight="1" x14ac:dyDescent="0.2"/>
    <row r="19329" ht="12.75" customHeight="1" x14ac:dyDescent="0.2"/>
    <row r="19330" ht="12.75" customHeight="1" x14ac:dyDescent="0.2"/>
    <row r="19331" ht="12.75" customHeight="1" x14ac:dyDescent="0.2"/>
    <row r="19332" ht="12.75" customHeight="1" x14ac:dyDescent="0.2"/>
    <row r="19333" ht="12.75" customHeight="1" x14ac:dyDescent="0.2"/>
    <row r="19334" ht="12.75" customHeight="1" x14ac:dyDescent="0.2"/>
    <row r="19335" ht="12.75" customHeight="1" x14ac:dyDescent="0.2"/>
    <row r="19336" ht="12.75" customHeight="1" x14ac:dyDescent="0.2"/>
    <row r="19337" ht="12.75" customHeight="1" x14ac:dyDescent="0.2"/>
    <row r="19338" ht="12.75" customHeight="1" x14ac:dyDescent="0.2"/>
    <row r="19339" ht="12.75" customHeight="1" x14ac:dyDescent="0.2"/>
    <row r="19340" ht="12.75" customHeight="1" x14ac:dyDescent="0.2"/>
    <row r="19341" ht="12.75" customHeight="1" x14ac:dyDescent="0.2"/>
    <row r="19342" ht="12.75" customHeight="1" x14ac:dyDescent="0.2"/>
    <row r="19343" ht="12.75" customHeight="1" x14ac:dyDescent="0.2"/>
    <row r="19344" ht="12.75" customHeight="1" x14ac:dyDescent="0.2"/>
    <row r="19345" ht="12.75" customHeight="1" x14ac:dyDescent="0.2"/>
    <row r="19346" ht="12.75" customHeight="1" x14ac:dyDescent="0.2"/>
    <row r="19347" ht="12.75" customHeight="1" x14ac:dyDescent="0.2"/>
    <row r="19348" ht="12.75" customHeight="1" x14ac:dyDescent="0.2"/>
    <row r="19349" ht="12.75" customHeight="1" x14ac:dyDescent="0.2"/>
    <row r="19350" ht="12.75" customHeight="1" x14ac:dyDescent="0.2"/>
    <row r="19351" ht="12.75" customHeight="1" x14ac:dyDescent="0.2"/>
    <row r="19352" ht="12.75" customHeight="1" x14ac:dyDescent="0.2"/>
    <row r="19353" ht="12.75" customHeight="1" x14ac:dyDescent="0.2"/>
    <row r="19354" ht="12.75" customHeight="1" x14ac:dyDescent="0.2"/>
    <row r="19355" ht="12.75" customHeight="1" x14ac:dyDescent="0.2"/>
    <row r="19356" ht="12.75" customHeight="1" x14ac:dyDescent="0.2"/>
    <row r="19357" ht="12.75" customHeight="1" x14ac:dyDescent="0.2"/>
    <row r="19358" ht="12.75" customHeight="1" x14ac:dyDescent="0.2"/>
    <row r="19359" ht="12.75" customHeight="1" x14ac:dyDescent="0.2"/>
    <row r="19360" ht="12.75" customHeight="1" x14ac:dyDescent="0.2"/>
    <row r="19361" ht="12.75" customHeight="1" x14ac:dyDescent="0.2"/>
    <row r="19362" ht="12.75" customHeight="1" x14ac:dyDescent="0.2"/>
    <row r="19363" ht="12.75" customHeight="1" x14ac:dyDescent="0.2"/>
    <row r="19364" ht="12.75" customHeight="1" x14ac:dyDescent="0.2"/>
    <row r="19365" ht="12.75" customHeight="1" x14ac:dyDescent="0.2"/>
    <row r="19366" ht="12.75" customHeight="1" x14ac:dyDescent="0.2"/>
    <row r="19367" ht="12.75" customHeight="1" x14ac:dyDescent="0.2"/>
    <row r="19368" ht="12.75" customHeight="1" x14ac:dyDescent="0.2"/>
    <row r="19369" ht="12.75" customHeight="1" x14ac:dyDescent="0.2"/>
    <row r="19370" ht="12.75" customHeight="1" x14ac:dyDescent="0.2"/>
    <row r="19371" ht="12.75" customHeight="1" x14ac:dyDescent="0.2"/>
    <row r="19372" ht="12.75" customHeight="1" x14ac:dyDescent="0.2"/>
    <row r="19373" ht="12.75" customHeight="1" x14ac:dyDescent="0.2"/>
    <row r="19374" ht="12.75" customHeight="1" x14ac:dyDescent="0.2"/>
    <row r="19375" ht="12.75" customHeight="1" x14ac:dyDescent="0.2"/>
    <row r="19376" ht="12.75" customHeight="1" x14ac:dyDescent="0.2"/>
    <row r="19377" ht="12.75" customHeight="1" x14ac:dyDescent="0.2"/>
    <row r="19378" ht="12.75" customHeight="1" x14ac:dyDescent="0.2"/>
    <row r="19379" ht="12.75" customHeight="1" x14ac:dyDescent="0.2"/>
    <row r="19380" ht="12.75" customHeight="1" x14ac:dyDescent="0.2"/>
    <row r="19381" ht="12.75" customHeight="1" x14ac:dyDescent="0.2"/>
    <row r="19382" ht="12.75" customHeight="1" x14ac:dyDescent="0.2"/>
    <row r="19383" ht="12.75" customHeight="1" x14ac:dyDescent="0.2"/>
    <row r="19384" ht="12.75" customHeight="1" x14ac:dyDescent="0.2"/>
    <row r="19385" ht="12.75" customHeight="1" x14ac:dyDescent="0.2"/>
    <row r="19386" ht="12.75" customHeight="1" x14ac:dyDescent="0.2"/>
    <row r="19387" ht="12.75" customHeight="1" x14ac:dyDescent="0.2"/>
    <row r="19388" ht="12.75" customHeight="1" x14ac:dyDescent="0.2"/>
    <row r="19389" ht="12.75" customHeight="1" x14ac:dyDescent="0.2"/>
    <row r="19390" ht="12.75" customHeight="1" x14ac:dyDescent="0.2"/>
    <row r="19391" ht="12.75" customHeight="1" x14ac:dyDescent="0.2"/>
    <row r="19392" ht="12.75" customHeight="1" x14ac:dyDescent="0.2"/>
    <row r="19393" ht="12.75" customHeight="1" x14ac:dyDescent="0.2"/>
    <row r="19394" ht="12.75" customHeight="1" x14ac:dyDescent="0.2"/>
    <row r="19395" ht="12.75" customHeight="1" x14ac:dyDescent="0.2"/>
    <row r="19396" ht="12.75" customHeight="1" x14ac:dyDescent="0.2"/>
    <row r="19397" ht="12.75" customHeight="1" x14ac:dyDescent="0.2"/>
    <row r="19398" ht="12.75" customHeight="1" x14ac:dyDescent="0.2"/>
    <row r="19399" ht="12.75" customHeight="1" x14ac:dyDescent="0.2"/>
    <row r="19400" ht="12.75" customHeight="1" x14ac:dyDescent="0.2"/>
    <row r="19401" ht="12.75" customHeight="1" x14ac:dyDescent="0.2"/>
    <row r="19402" ht="12.75" customHeight="1" x14ac:dyDescent="0.2"/>
    <row r="19403" ht="12.75" customHeight="1" x14ac:dyDescent="0.2"/>
    <row r="19404" ht="12.75" customHeight="1" x14ac:dyDescent="0.2"/>
    <row r="19405" ht="12.75" customHeight="1" x14ac:dyDescent="0.2"/>
    <row r="19406" ht="12.75" customHeight="1" x14ac:dyDescent="0.2"/>
    <row r="19407" ht="12.75" customHeight="1" x14ac:dyDescent="0.2"/>
    <row r="19408" ht="12.75" customHeight="1" x14ac:dyDescent="0.2"/>
    <row r="19409" ht="12.75" customHeight="1" x14ac:dyDescent="0.2"/>
    <row r="19410" ht="12.75" customHeight="1" x14ac:dyDescent="0.2"/>
    <row r="19411" ht="12.75" customHeight="1" x14ac:dyDescent="0.2"/>
    <row r="19412" ht="12.75" customHeight="1" x14ac:dyDescent="0.2"/>
    <row r="19413" ht="12.75" customHeight="1" x14ac:dyDescent="0.2"/>
    <row r="19414" ht="12.75" customHeight="1" x14ac:dyDescent="0.2"/>
    <row r="19415" ht="12.75" customHeight="1" x14ac:dyDescent="0.2"/>
    <row r="19416" ht="12.75" customHeight="1" x14ac:dyDescent="0.2"/>
    <row r="19417" ht="12.75" customHeight="1" x14ac:dyDescent="0.2"/>
    <row r="19418" ht="12.75" customHeight="1" x14ac:dyDescent="0.2"/>
    <row r="19419" ht="12.75" customHeight="1" x14ac:dyDescent="0.2"/>
    <row r="19420" ht="12.75" customHeight="1" x14ac:dyDescent="0.2"/>
    <row r="19421" ht="12.75" customHeight="1" x14ac:dyDescent="0.2"/>
    <row r="19422" ht="12.75" customHeight="1" x14ac:dyDescent="0.2"/>
    <row r="19423" ht="12.75" customHeight="1" x14ac:dyDescent="0.2"/>
    <row r="19424" ht="12.75" customHeight="1" x14ac:dyDescent="0.2"/>
    <row r="19425" ht="12.75" customHeight="1" x14ac:dyDescent="0.2"/>
    <row r="19426" ht="12.75" customHeight="1" x14ac:dyDescent="0.2"/>
    <row r="19427" ht="12.75" customHeight="1" x14ac:dyDescent="0.2"/>
    <row r="19428" ht="12.75" customHeight="1" x14ac:dyDescent="0.2"/>
    <row r="19429" ht="12.75" customHeight="1" x14ac:dyDescent="0.2"/>
    <row r="19430" ht="12.75" customHeight="1" x14ac:dyDescent="0.2"/>
    <row r="19431" ht="12.75" customHeight="1" x14ac:dyDescent="0.2"/>
    <row r="19432" ht="12.75" customHeight="1" x14ac:dyDescent="0.2"/>
    <row r="19433" ht="12.75" customHeight="1" x14ac:dyDescent="0.2"/>
    <row r="19434" ht="12.75" customHeight="1" x14ac:dyDescent="0.2"/>
    <row r="19435" ht="12.75" customHeight="1" x14ac:dyDescent="0.2"/>
    <row r="19436" ht="12.75" customHeight="1" x14ac:dyDescent="0.2"/>
    <row r="19437" ht="12.75" customHeight="1" x14ac:dyDescent="0.2"/>
    <row r="19438" ht="12.75" customHeight="1" x14ac:dyDescent="0.2"/>
    <row r="19439" ht="12.75" customHeight="1" x14ac:dyDescent="0.2"/>
    <row r="19440" ht="12.75" customHeight="1" x14ac:dyDescent="0.2"/>
    <row r="19441" ht="12.75" customHeight="1" x14ac:dyDescent="0.2"/>
    <row r="19442" ht="12.75" customHeight="1" x14ac:dyDescent="0.2"/>
    <row r="19443" ht="12.75" customHeight="1" x14ac:dyDescent="0.2"/>
    <row r="19444" ht="12.75" customHeight="1" x14ac:dyDescent="0.2"/>
    <row r="19445" ht="12.75" customHeight="1" x14ac:dyDescent="0.2"/>
    <row r="19446" ht="12.75" customHeight="1" x14ac:dyDescent="0.2"/>
    <row r="19447" ht="12.75" customHeight="1" x14ac:dyDescent="0.2"/>
    <row r="19448" ht="12.75" customHeight="1" x14ac:dyDescent="0.2"/>
    <row r="19449" ht="12.75" customHeight="1" x14ac:dyDescent="0.2"/>
    <row r="19450" ht="12.75" customHeight="1" x14ac:dyDescent="0.2"/>
    <row r="19451" ht="12.75" customHeight="1" x14ac:dyDescent="0.2"/>
    <row r="19452" ht="12.75" customHeight="1" x14ac:dyDescent="0.2"/>
    <row r="19453" ht="12.75" customHeight="1" x14ac:dyDescent="0.2"/>
    <row r="19454" ht="12.75" customHeight="1" x14ac:dyDescent="0.2"/>
    <row r="19455" ht="12.75" customHeight="1" x14ac:dyDescent="0.2"/>
    <row r="19456" ht="12.75" customHeight="1" x14ac:dyDescent="0.2"/>
    <row r="19457" ht="12.75" customHeight="1" x14ac:dyDescent="0.2"/>
    <row r="19458" ht="12.75" customHeight="1" x14ac:dyDescent="0.2"/>
    <row r="19459" ht="12.75" customHeight="1" x14ac:dyDescent="0.2"/>
    <row r="19460" ht="12.75" customHeight="1" x14ac:dyDescent="0.2"/>
    <row r="19461" ht="12.75" customHeight="1" x14ac:dyDescent="0.2"/>
    <row r="19462" ht="12.75" customHeight="1" x14ac:dyDescent="0.2"/>
    <row r="19463" ht="12.75" customHeight="1" x14ac:dyDescent="0.2"/>
    <row r="19464" ht="12.75" customHeight="1" x14ac:dyDescent="0.2"/>
    <row r="19465" ht="12.75" customHeight="1" x14ac:dyDescent="0.2"/>
    <row r="19466" ht="12.75" customHeight="1" x14ac:dyDescent="0.2"/>
    <row r="19467" ht="12.75" customHeight="1" x14ac:dyDescent="0.2"/>
    <row r="19468" ht="12.75" customHeight="1" x14ac:dyDescent="0.2"/>
    <row r="19469" ht="12.75" customHeight="1" x14ac:dyDescent="0.2"/>
    <row r="19470" ht="12.75" customHeight="1" x14ac:dyDescent="0.2"/>
    <row r="19471" ht="12.75" customHeight="1" x14ac:dyDescent="0.2"/>
    <row r="19472" ht="12.75" customHeight="1" x14ac:dyDescent="0.2"/>
    <row r="19473" ht="12.75" customHeight="1" x14ac:dyDescent="0.2"/>
    <row r="19474" ht="12.75" customHeight="1" x14ac:dyDescent="0.2"/>
    <row r="19475" ht="12.75" customHeight="1" x14ac:dyDescent="0.2"/>
    <row r="19476" ht="12.75" customHeight="1" x14ac:dyDescent="0.2"/>
    <row r="19477" ht="12.75" customHeight="1" x14ac:dyDescent="0.2"/>
    <row r="19478" ht="12.75" customHeight="1" x14ac:dyDescent="0.2"/>
    <row r="19479" ht="12.75" customHeight="1" x14ac:dyDescent="0.2"/>
    <row r="19480" ht="12.75" customHeight="1" x14ac:dyDescent="0.2"/>
    <row r="19481" ht="12.75" customHeight="1" x14ac:dyDescent="0.2"/>
    <row r="19482" ht="12.75" customHeight="1" x14ac:dyDescent="0.2"/>
    <row r="19483" ht="12.75" customHeight="1" x14ac:dyDescent="0.2"/>
    <row r="19484" ht="12.75" customHeight="1" x14ac:dyDescent="0.2"/>
    <row r="19485" ht="12.75" customHeight="1" x14ac:dyDescent="0.2"/>
    <row r="19486" ht="12.75" customHeight="1" x14ac:dyDescent="0.2"/>
    <row r="19487" ht="12.75" customHeight="1" x14ac:dyDescent="0.2"/>
    <row r="19488" ht="12.75" customHeight="1" x14ac:dyDescent="0.2"/>
    <row r="19489" ht="12.75" customHeight="1" x14ac:dyDescent="0.2"/>
    <row r="19490" ht="12.75" customHeight="1" x14ac:dyDescent="0.2"/>
    <row r="19491" ht="12.75" customHeight="1" x14ac:dyDescent="0.2"/>
    <row r="19492" ht="12.75" customHeight="1" x14ac:dyDescent="0.2"/>
    <row r="19493" ht="12.75" customHeight="1" x14ac:dyDescent="0.2"/>
    <row r="19494" ht="12.75" customHeight="1" x14ac:dyDescent="0.2"/>
    <row r="19495" ht="12.75" customHeight="1" x14ac:dyDescent="0.2"/>
    <row r="19496" ht="12.75" customHeight="1" x14ac:dyDescent="0.2"/>
    <row r="19497" ht="12.75" customHeight="1" x14ac:dyDescent="0.2"/>
    <row r="19498" ht="12.75" customHeight="1" x14ac:dyDescent="0.2"/>
    <row r="19499" ht="12.75" customHeight="1" x14ac:dyDescent="0.2"/>
    <row r="19500" ht="12.75" customHeight="1" x14ac:dyDescent="0.2"/>
    <row r="19501" ht="12.75" customHeight="1" x14ac:dyDescent="0.2"/>
    <row r="19502" ht="12.75" customHeight="1" x14ac:dyDescent="0.2"/>
    <row r="19503" ht="12.75" customHeight="1" x14ac:dyDescent="0.2"/>
    <row r="19504" ht="12.75" customHeight="1" x14ac:dyDescent="0.2"/>
    <row r="19505" ht="12.75" customHeight="1" x14ac:dyDescent="0.2"/>
    <row r="19506" ht="12.75" customHeight="1" x14ac:dyDescent="0.2"/>
    <row r="19507" ht="12.75" customHeight="1" x14ac:dyDescent="0.2"/>
    <row r="19508" ht="12.75" customHeight="1" x14ac:dyDescent="0.2"/>
    <row r="19509" ht="12.75" customHeight="1" x14ac:dyDescent="0.2"/>
    <row r="19510" ht="12.75" customHeight="1" x14ac:dyDescent="0.2"/>
    <row r="19511" ht="12.75" customHeight="1" x14ac:dyDescent="0.2"/>
    <row r="19512" ht="12.75" customHeight="1" x14ac:dyDescent="0.2"/>
    <row r="19513" ht="12.75" customHeight="1" x14ac:dyDescent="0.2"/>
    <row r="19514" ht="12.75" customHeight="1" x14ac:dyDescent="0.2"/>
    <row r="19515" ht="12.75" customHeight="1" x14ac:dyDescent="0.2"/>
    <row r="19516" ht="12.75" customHeight="1" x14ac:dyDescent="0.2"/>
    <row r="19517" ht="12.75" customHeight="1" x14ac:dyDescent="0.2"/>
    <row r="19518" ht="12.75" customHeight="1" x14ac:dyDescent="0.2"/>
    <row r="19519" ht="12.75" customHeight="1" x14ac:dyDescent="0.2"/>
    <row r="19520" ht="12.75" customHeight="1" x14ac:dyDescent="0.2"/>
    <row r="19521" ht="12.75" customHeight="1" x14ac:dyDescent="0.2"/>
    <row r="19522" ht="12.75" customHeight="1" x14ac:dyDescent="0.2"/>
    <row r="19523" ht="12.75" customHeight="1" x14ac:dyDescent="0.2"/>
    <row r="19524" ht="12.75" customHeight="1" x14ac:dyDescent="0.2"/>
    <row r="19525" ht="12.75" customHeight="1" x14ac:dyDescent="0.2"/>
    <row r="19526" ht="12.75" customHeight="1" x14ac:dyDescent="0.2"/>
    <row r="19527" ht="12.75" customHeight="1" x14ac:dyDescent="0.2"/>
    <row r="19528" ht="12.75" customHeight="1" x14ac:dyDescent="0.2"/>
    <row r="19529" ht="12.75" customHeight="1" x14ac:dyDescent="0.2"/>
    <row r="19530" ht="12.75" customHeight="1" x14ac:dyDescent="0.2"/>
    <row r="19531" ht="12.75" customHeight="1" x14ac:dyDescent="0.2"/>
    <row r="19532" ht="12.75" customHeight="1" x14ac:dyDescent="0.2"/>
    <row r="19533" ht="12.75" customHeight="1" x14ac:dyDescent="0.2"/>
    <row r="19534" ht="12.75" customHeight="1" x14ac:dyDescent="0.2"/>
    <row r="19535" ht="12.75" customHeight="1" x14ac:dyDescent="0.2"/>
    <row r="19536" ht="12.75" customHeight="1" x14ac:dyDescent="0.2"/>
    <row r="19537" ht="12.75" customHeight="1" x14ac:dyDescent="0.2"/>
    <row r="19538" ht="12.75" customHeight="1" x14ac:dyDescent="0.2"/>
    <row r="19539" ht="12.75" customHeight="1" x14ac:dyDescent="0.2"/>
    <row r="19540" ht="12.75" customHeight="1" x14ac:dyDescent="0.2"/>
    <row r="19541" ht="12.75" customHeight="1" x14ac:dyDescent="0.2"/>
    <row r="19542" ht="12.75" customHeight="1" x14ac:dyDescent="0.2"/>
    <row r="19543" ht="12.75" customHeight="1" x14ac:dyDescent="0.2"/>
    <row r="19544" ht="12.75" customHeight="1" x14ac:dyDescent="0.2"/>
    <row r="19545" ht="12.75" customHeight="1" x14ac:dyDescent="0.2"/>
    <row r="19546" ht="12.75" customHeight="1" x14ac:dyDescent="0.2"/>
    <row r="19547" ht="12.75" customHeight="1" x14ac:dyDescent="0.2"/>
    <row r="19548" ht="12.75" customHeight="1" x14ac:dyDescent="0.2"/>
    <row r="19549" ht="12.75" customHeight="1" x14ac:dyDescent="0.2"/>
    <row r="19550" ht="12.75" customHeight="1" x14ac:dyDescent="0.2"/>
    <row r="19551" ht="12.75" customHeight="1" x14ac:dyDescent="0.2"/>
    <row r="19552" ht="12.75" customHeight="1" x14ac:dyDescent="0.2"/>
    <row r="19553" ht="12.75" customHeight="1" x14ac:dyDescent="0.2"/>
    <row r="19554" ht="12.75" customHeight="1" x14ac:dyDescent="0.2"/>
    <row r="19555" ht="12.75" customHeight="1" x14ac:dyDescent="0.2"/>
    <row r="19556" ht="12.75" customHeight="1" x14ac:dyDescent="0.2"/>
    <row r="19557" ht="12.75" customHeight="1" x14ac:dyDescent="0.2"/>
    <row r="19558" ht="12.75" customHeight="1" x14ac:dyDescent="0.2"/>
    <row r="19559" ht="12.75" customHeight="1" x14ac:dyDescent="0.2"/>
    <row r="19560" ht="12.75" customHeight="1" x14ac:dyDescent="0.2"/>
    <row r="19561" ht="12.75" customHeight="1" x14ac:dyDescent="0.2"/>
    <row r="19562" ht="12.75" customHeight="1" x14ac:dyDescent="0.2"/>
    <row r="19563" ht="12.75" customHeight="1" x14ac:dyDescent="0.2"/>
    <row r="19564" ht="12.75" customHeight="1" x14ac:dyDescent="0.2"/>
    <row r="19565" ht="12.75" customHeight="1" x14ac:dyDescent="0.2"/>
    <row r="19566" ht="12.75" customHeight="1" x14ac:dyDescent="0.2"/>
    <row r="19567" ht="12.75" customHeight="1" x14ac:dyDescent="0.2"/>
    <row r="19568" ht="12.75" customHeight="1" x14ac:dyDescent="0.2"/>
    <row r="19569" ht="12.75" customHeight="1" x14ac:dyDescent="0.2"/>
    <row r="19570" ht="12.75" customHeight="1" x14ac:dyDescent="0.2"/>
    <row r="19571" ht="12.75" customHeight="1" x14ac:dyDescent="0.2"/>
    <row r="19572" ht="12.75" customHeight="1" x14ac:dyDescent="0.2"/>
    <row r="19573" ht="12.75" customHeight="1" x14ac:dyDescent="0.2"/>
    <row r="19574" ht="12.75" customHeight="1" x14ac:dyDescent="0.2"/>
    <row r="19575" ht="12.75" customHeight="1" x14ac:dyDescent="0.2"/>
    <row r="19576" ht="12.75" customHeight="1" x14ac:dyDescent="0.2"/>
    <row r="19577" ht="12.75" customHeight="1" x14ac:dyDescent="0.2"/>
    <row r="19578" ht="12.75" customHeight="1" x14ac:dyDescent="0.2"/>
    <row r="19579" ht="12.75" customHeight="1" x14ac:dyDescent="0.2"/>
    <row r="19580" ht="12.75" customHeight="1" x14ac:dyDescent="0.2"/>
    <row r="19581" ht="12.75" customHeight="1" x14ac:dyDescent="0.2"/>
    <row r="19582" ht="12.75" customHeight="1" x14ac:dyDescent="0.2"/>
    <row r="19583" ht="12.75" customHeight="1" x14ac:dyDescent="0.2"/>
    <row r="19584" ht="12.75" customHeight="1" x14ac:dyDescent="0.2"/>
    <row r="19585" ht="12.75" customHeight="1" x14ac:dyDescent="0.2"/>
    <row r="19586" ht="12.75" customHeight="1" x14ac:dyDescent="0.2"/>
    <row r="19587" ht="12.75" customHeight="1" x14ac:dyDescent="0.2"/>
    <row r="19588" ht="12.75" customHeight="1" x14ac:dyDescent="0.2"/>
    <row r="19589" ht="12.75" customHeight="1" x14ac:dyDescent="0.2"/>
    <row r="19590" ht="12.75" customHeight="1" x14ac:dyDescent="0.2"/>
    <row r="19591" ht="12.75" customHeight="1" x14ac:dyDescent="0.2"/>
    <row r="19592" ht="12.75" customHeight="1" x14ac:dyDescent="0.2"/>
    <row r="19593" ht="12.75" customHeight="1" x14ac:dyDescent="0.2"/>
    <row r="19594" ht="12.75" customHeight="1" x14ac:dyDescent="0.2"/>
    <row r="19595" ht="12.75" customHeight="1" x14ac:dyDescent="0.2"/>
    <row r="19596" ht="12.75" customHeight="1" x14ac:dyDescent="0.2"/>
    <row r="19597" ht="12.75" customHeight="1" x14ac:dyDescent="0.2"/>
    <row r="19598" ht="12.75" customHeight="1" x14ac:dyDescent="0.2"/>
    <row r="19599" ht="12.75" customHeight="1" x14ac:dyDescent="0.2"/>
    <row r="19600" ht="12.75" customHeight="1" x14ac:dyDescent="0.2"/>
    <row r="19601" ht="12.75" customHeight="1" x14ac:dyDescent="0.2"/>
    <row r="19602" ht="12.75" customHeight="1" x14ac:dyDescent="0.2"/>
    <row r="19603" ht="12.75" customHeight="1" x14ac:dyDescent="0.2"/>
    <row r="19604" ht="12.75" customHeight="1" x14ac:dyDescent="0.2"/>
    <row r="19605" ht="12.75" customHeight="1" x14ac:dyDescent="0.2"/>
    <row r="19606" ht="12.75" customHeight="1" x14ac:dyDescent="0.2"/>
    <row r="19607" ht="12.75" customHeight="1" x14ac:dyDescent="0.2"/>
    <row r="19608" ht="12.75" customHeight="1" x14ac:dyDescent="0.2"/>
    <row r="19609" ht="12.75" customHeight="1" x14ac:dyDescent="0.2"/>
    <row r="19610" ht="12.75" customHeight="1" x14ac:dyDescent="0.2"/>
    <row r="19611" ht="12.75" customHeight="1" x14ac:dyDescent="0.2"/>
    <row r="19612" ht="12.75" customHeight="1" x14ac:dyDescent="0.2"/>
    <row r="19613" ht="12.75" customHeight="1" x14ac:dyDescent="0.2"/>
    <row r="19614" ht="12.75" customHeight="1" x14ac:dyDescent="0.2"/>
    <row r="19615" ht="12.75" customHeight="1" x14ac:dyDescent="0.2"/>
    <row r="19616" ht="12.75" customHeight="1" x14ac:dyDescent="0.2"/>
    <row r="19617" ht="12.75" customHeight="1" x14ac:dyDescent="0.2"/>
    <row r="19618" ht="12.75" customHeight="1" x14ac:dyDescent="0.2"/>
    <row r="19619" ht="12.75" customHeight="1" x14ac:dyDescent="0.2"/>
    <row r="19620" ht="12.75" customHeight="1" x14ac:dyDescent="0.2"/>
    <row r="19621" ht="12.75" customHeight="1" x14ac:dyDescent="0.2"/>
    <row r="19622" ht="12.75" customHeight="1" x14ac:dyDescent="0.2"/>
    <row r="19623" ht="12.75" customHeight="1" x14ac:dyDescent="0.2"/>
    <row r="19624" ht="12.75" customHeight="1" x14ac:dyDescent="0.2"/>
    <row r="19625" ht="12.75" customHeight="1" x14ac:dyDescent="0.2"/>
    <row r="19626" ht="12.75" customHeight="1" x14ac:dyDescent="0.2"/>
    <row r="19627" ht="12.75" customHeight="1" x14ac:dyDescent="0.2"/>
    <row r="19628" ht="12.75" customHeight="1" x14ac:dyDescent="0.2"/>
    <row r="19629" ht="12.75" customHeight="1" x14ac:dyDescent="0.2"/>
    <row r="19630" ht="12.75" customHeight="1" x14ac:dyDescent="0.2"/>
    <row r="19631" ht="12.75" customHeight="1" x14ac:dyDescent="0.2"/>
    <row r="19632" ht="12.75" customHeight="1" x14ac:dyDescent="0.2"/>
    <row r="19633" ht="12.75" customHeight="1" x14ac:dyDescent="0.2"/>
    <row r="19634" ht="12.75" customHeight="1" x14ac:dyDescent="0.2"/>
    <row r="19635" ht="12.75" customHeight="1" x14ac:dyDescent="0.2"/>
    <row r="19636" ht="12.75" customHeight="1" x14ac:dyDescent="0.2"/>
    <row r="19637" ht="12.75" customHeight="1" x14ac:dyDescent="0.2"/>
    <row r="19638" ht="12.75" customHeight="1" x14ac:dyDescent="0.2"/>
    <row r="19639" ht="12.75" customHeight="1" x14ac:dyDescent="0.2"/>
    <row r="19640" ht="12.75" customHeight="1" x14ac:dyDescent="0.2"/>
    <row r="19641" ht="12.75" customHeight="1" x14ac:dyDescent="0.2"/>
    <row r="19642" ht="12.75" customHeight="1" x14ac:dyDescent="0.2"/>
    <row r="19643" ht="12.75" customHeight="1" x14ac:dyDescent="0.2"/>
    <row r="19644" ht="12.75" customHeight="1" x14ac:dyDescent="0.2"/>
    <row r="19645" ht="12.75" customHeight="1" x14ac:dyDescent="0.2"/>
    <row r="19646" ht="12.75" customHeight="1" x14ac:dyDescent="0.2"/>
    <row r="19647" ht="12.75" customHeight="1" x14ac:dyDescent="0.2"/>
    <row r="19648" ht="12.75" customHeight="1" x14ac:dyDescent="0.2"/>
    <row r="19649" ht="12.75" customHeight="1" x14ac:dyDescent="0.2"/>
    <row r="19650" ht="12.75" customHeight="1" x14ac:dyDescent="0.2"/>
    <row r="19651" ht="12.75" customHeight="1" x14ac:dyDescent="0.2"/>
    <row r="19652" ht="12.75" customHeight="1" x14ac:dyDescent="0.2"/>
    <row r="19653" ht="12.75" customHeight="1" x14ac:dyDescent="0.2"/>
    <row r="19654" ht="12.75" customHeight="1" x14ac:dyDescent="0.2"/>
    <row r="19655" ht="12.75" customHeight="1" x14ac:dyDescent="0.2"/>
    <row r="19656" ht="12.75" customHeight="1" x14ac:dyDescent="0.2"/>
    <row r="19657" ht="12.75" customHeight="1" x14ac:dyDescent="0.2"/>
    <row r="19658" ht="12.75" customHeight="1" x14ac:dyDescent="0.2"/>
    <row r="19659" ht="12.75" customHeight="1" x14ac:dyDescent="0.2"/>
    <row r="19660" ht="12.75" customHeight="1" x14ac:dyDescent="0.2"/>
    <row r="19661" ht="12.75" customHeight="1" x14ac:dyDescent="0.2"/>
    <row r="19662" ht="12.75" customHeight="1" x14ac:dyDescent="0.2"/>
    <row r="19663" ht="12.75" customHeight="1" x14ac:dyDescent="0.2"/>
    <row r="19664" ht="12.75" customHeight="1" x14ac:dyDescent="0.2"/>
    <row r="19665" ht="12.75" customHeight="1" x14ac:dyDescent="0.2"/>
    <row r="19666" ht="12.75" customHeight="1" x14ac:dyDescent="0.2"/>
    <row r="19667" ht="12.75" customHeight="1" x14ac:dyDescent="0.2"/>
    <row r="19668" ht="12.75" customHeight="1" x14ac:dyDescent="0.2"/>
    <row r="19669" ht="12.75" customHeight="1" x14ac:dyDescent="0.2"/>
    <row r="19670" ht="12.75" customHeight="1" x14ac:dyDescent="0.2"/>
    <row r="19671" ht="12.75" customHeight="1" x14ac:dyDescent="0.2"/>
    <row r="19672" ht="12.75" customHeight="1" x14ac:dyDescent="0.2"/>
    <row r="19673" ht="12.75" customHeight="1" x14ac:dyDescent="0.2"/>
    <row r="19674" ht="12.75" customHeight="1" x14ac:dyDescent="0.2"/>
    <row r="19675" ht="12.75" customHeight="1" x14ac:dyDescent="0.2"/>
    <row r="19676" ht="12.75" customHeight="1" x14ac:dyDescent="0.2"/>
    <row r="19677" ht="12.75" customHeight="1" x14ac:dyDescent="0.2"/>
    <row r="19678" ht="12.75" customHeight="1" x14ac:dyDescent="0.2"/>
    <row r="19679" ht="12.75" customHeight="1" x14ac:dyDescent="0.2"/>
    <row r="19680" ht="12.75" customHeight="1" x14ac:dyDescent="0.2"/>
    <row r="19681" ht="12.75" customHeight="1" x14ac:dyDescent="0.2"/>
    <row r="19682" ht="12.75" customHeight="1" x14ac:dyDescent="0.2"/>
    <row r="19683" ht="12.75" customHeight="1" x14ac:dyDescent="0.2"/>
    <row r="19684" ht="12.75" customHeight="1" x14ac:dyDescent="0.2"/>
    <row r="19685" ht="12.75" customHeight="1" x14ac:dyDescent="0.2"/>
    <row r="19686" ht="12.75" customHeight="1" x14ac:dyDescent="0.2"/>
    <row r="19687" ht="12.75" customHeight="1" x14ac:dyDescent="0.2"/>
    <row r="19688" ht="12.75" customHeight="1" x14ac:dyDescent="0.2"/>
    <row r="19689" ht="12.75" customHeight="1" x14ac:dyDescent="0.2"/>
    <row r="19690" ht="12.75" customHeight="1" x14ac:dyDescent="0.2"/>
    <row r="19691" ht="12.75" customHeight="1" x14ac:dyDescent="0.2"/>
    <row r="19692" ht="12.75" customHeight="1" x14ac:dyDescent="0.2"/>
    <row r="19693" ht="12.75" customHeight="1" x14ac:dyDescent="0.2"/>
    <row r="19694" ht="12.75" customHeight="1" x14ac:dyDescent="0.2"/>
    <row r="19695" ht="12.75" customHeight="1" x14ac:dyDescent="0.2"/>
    <row r="19696" ht="12.75" customHeight="1" x14ac:dyDescent="0.2"/>
    <row r="19697" ht="12.75" customHeight="1" x14ac:dyDescent="0.2"/>
    <row r="19698" ht="12.75" customHeight="1" x14ac:dyDescent="0.2"/>
    <row r="19699" ht="12.75" customHeight="1" x14ac:dyDescent="0.2"/>
    <row r="19700" ht="12.75" customHeight="1" x14ac:dyDescent="0.2"/>
    <row r="19701" ht="12.75" customHeight="1" x14ac:dyDescent="0.2"/>
    <row r="19702" ht="12.75" customHeight="1" x14ac:dyDescent="0.2"/>
    <row r="19703" ht="12.75" customHeight="1" x14ac:dyDescent="0.2"/>
    <row r="19704" ht="12.75" customHeight="1" x14ac:dyDescent="0.2"/>
    <row r="19705" ht="12.75" customHeight="1" x14ac:dyDescent="0.2"/>
    <row r="19706" ht="12.75" customHeight="1" x14ac:dyDescent="0.2"/>
    <row r="19707" ht="12.75" customHeight="1" x14ac:dyDescent="0.2"/>
    <row r="19708" ht="12.75" customHeight="1" x14ac:dyDescent="0.2"/>
    <row r="19709" ht="12.75" customHeight="1" x14ac:dyDescent="0.2"/>
    <row r="19710" ht="12.75" customHeight="1" x14ac:dyDescent="0.2"/>
    <row r="19711" ht="12.75" customHeight="1" x14ac:dyDescent="0.2"/>
    <row r="19712" ht="12.75" customHeight="1" x14ac:dyDescent="0.2"/>
    <row r="19713" ht="12.75" customHeight="1" x14ac:dyDescent="0.2"/>
    <row r="19714" ht="12.75" customHeight="1" x14ac:dyDescent="0.2"/>
    <row r="19715" ht="12.75" customHeight="1" x14ac:dyDescent="0.2"/>
    <row r="19716" ht="12.75" customHeight="1" x14ac:dyDescent="0.2"/>
    <row r="19717" ht="12.75" customHeight="1" x14ac:dyDescent="0.2"/>
    <row r="19718" ht="12.75" customHeight="1" x14ac:dyDescent="0.2"/>
    <row r="19719" ht="12.75" customHeight="1" x14ac:dyDescent="0.2"/>
    <row r="19720" ht="12.75" customHeight="1" x14ac:dyDescent="0.2"/>
    <row r="19721" ht="12.75" customHeight="1" x14ac:dyDescent="0.2"/>
    <row r="19722" ht="12.75" customHeight="1" x14ac:dyDescent="0.2"/>
    <row r="19723" ht="12.75" customHeight="1" x14ac:dyDescent="0.2"/>
    <row r="19724" ht="12.75" customHeight="1" x14ac:dyDescent="0.2"/>
    <row r="19725" ht="12.75" customHeight="1" x14ac:dyDescent="0.2"/>
    <row r="19726" ht="12.75" customHeight="1" x14ac:dyDescent="0.2"/>
    <row r="19727" ht="12.75" customHeight="1" x14ac:dyDescent="0.2"/>
    <row r="19728" ht="12.75" customHeight="1" x14ac:dyDescent="0.2"/>
    <row r="19729" ht="12.75" customHeight="1" x14ac:dyDescent="0.2"/>
    <row r="19730" ht="12.75" customHeight="1" x14ac:dyDescent="0.2"/>
    <row r="19731" ht="12.75" customHeight="1" x14ac:dyDescent="0.2"/>
    <row r="19732" ht="12.75" customHeight="1" x14ac:dyDescent="0.2"/>
    <row r="19733" ht="12.75" customHeight="1" x14ac:dyDescent="0.2"/>
    <row r="19734" ht="12.75" customHeight="1" x14ac:dyDescent="0.2"/>
    <row r="19735" ht="12.75" customHeight="1" x14ac:dyDescent="0.2"/>
    <row r="19736" ht="12.75" customHeight="1" x14ac:dyDescent="0.2"/>
    <row r="19737" ht="12.75" customHeight="1" x14ac:dyDescent="0.2"/>
    <row r="19738" ht="12.75" customHeight="1" x14ac:dyDescent="0.2"/>
    <row r="19739" ht="12.75" customHeight="1" x14ac:dyDescent="0.2"/>
    <row r="19740" ht="12.75" customHeight="1" x14ac:dyDescent="0.2"/>
    <row r="19741" ht="12.75" customHeight="1" x14ac:dyDescent="0.2"/>
    <row r="19742" ht="12.75" customHeight="1" x14ac:dyDescent="0.2"/>
    <row r="19743" ht="12.75" customHeight="1" x14ac:dyDescent="0.2"/>
    <row r="19744" ht="12.75" customHeight="1" x14ac:dyDescent="0.2"/>
    <row r="19745" ht="12.75" customHeight="1" x14ac:dyDescent="0.2"/>
    <row r="19746" ht="12.75" customHeight="1" x14ac:dyDescent="0.2"/>
    <row r="19747" ht="12.75" customHeight="1" x14ac:dyDescent="0.2"/>
    <row r="19748" ht="12.75" customHeight="1" x14ac:dyDescent="0.2"/>
    <row r="19749" ht="12.75" customHeight="1" x14ac:dyDescent="0.2"/>
    <row r="19750" ht="12.75" customHeight="1" x14ac:dyDescent="0.2"/>
    <row r="19751" ht="12.75" customHeight="1" x14ac:dyDescent="0.2"/>
    <row r="19752" ht="12.75" customHeight="1" x14ac:dyDescent="0.2"/>
    <row r="19753" ht="12.75" customHeight="1" x14ac:dyDescent="0.2"/>
    <row r="19754" ht="12.75" customHeight="1" x14ac:dyDescent="0.2"/>
    <row r="19755" ht="12.75" customHeight="1" x14ac:dyDescent="0.2"/>
    <row r="19756" ht="12.75" customHeight="1" x14ac:dyDescent="0.2"/>
    <row r="19757" ht="12.75" customHeight="1" x14ac:dyDescent="0.2"/>
    <row r="19758" ht="12.75" customHeight="1" x14ac:dyDescent="0.2"/>
    <row r="19759" ht="12.75" customHeight="1" x14ac:dyDescent="0.2"/>
    <row r="19760" ht="12.75" customHeight="1" x14ac:dyDescent="0.2"/>
    <row r="19761" ht="12.75" customHeight="1" x14ac:dyDescent="0.2"/>
    <row r="19762" ht="12.75" customHeight="1" x14ac:dyDescent="0.2"/>
    <row r="19763" ht="12.75" customHeight="1" x14ac:dyDescent="0.2"/>
    <row r="19764" ht="12.75" customHeight="1" x14ac:dyDescent="0.2"/>
    <row r="19765" ht="12.75" customHeight="1" x14ac:dyDescent="0.2"/>
    <row r="19766" ht="12.75" customHeight="1" x14ac:dyDescent="0.2"/>
    <row r="19767" ht="12.75" customHeight="1" x14ac:dyDescent="0.2"/>
    <row r="19768" ht="12.75" customHeight="1" x14ac:dyDescent="0.2"/>
    <row r="19769" ht="12.75" customHeight="1" x14ac:dyDescent="0.2"/>
    <row r="19770" ht="12.75" customHeight="1" x14ac:dyDescent="0.2"/>
    <row r="19771" ht="12.75" customHeight="1" x14ac:dyDescent="0.2"/>
    <row r="19772" ht="12.75" customHeight="1" x14ac:dyDescent="0.2"/>
    <row r="19773" ht="12.75" customHeight="1" x14ac:dyDescent="0.2"/>
    <row r="19774" ht="12.75" customHeight="1" x14ac:dyDescent="0.2"/>
    <row r="19775" ht="12.75" customHeight="1" x14ac:dyDescent="0.2"/>
    <row r="19776" ht="12.75" customHeight="1" x14ac:dyDescent="0.2"/>
    <row r="19777" ht="12.75" customHeight="1" x14ac:dyDescent="0.2"/>
    <row r="19778" ht="12.75" customHeight="1" x14ac:dyDescent="0.2"/>
    <row r="19779" ht="12.75" customHeight="1" x14ac:dyDescent="0.2"/>
    <row r="19780" ht="12.75" customHeight="1" x14ac:dyDescent="0.2"/>
    <row r="19781" ht="12.75" customHeight="1" x14ac:dyDescent="0.2"/>
    <row r="19782" ht="12.75" customHeight="1" x14ac:dyDescent="0.2"/>
    <row r="19783" ht="12.75" customHeight="1" x14ac:dyDescent="0.2"/>
    <row r="19784" ht="12.75" customHeight="1" x14ac:dyDescent="0.2"/>
    <row r="19785" ht="12.75" customHeight="1" x14ac:dyDescent="0.2"/>
    <row r="19786" ht="12.75" customHeight="1" x14ac:dyDescent="0.2"/>
    <row r="19787" ht="12.75" customHeight="1" x14ac:dyDescent="0.2"/>
    <row r="19788" ht="12.75" customHeight="1" x14ac:dyDescent="0.2"/>
    <row r="19789" ht="12.75" customHeight="1" x14ac:dyDescent="0.2"/>
    <row r="19790" ht="12.75" customHeight="1" x14ac:dyDescent="0.2"/>
    <row r="19791" ht="12.75" customHeight="1" x14ac:dyDescent="0.2"/>
    <row r="19792" ht="12.75" customHeight="1" x14ac:dyDescent="0.2"/>
    <row r="19793" ht="12.75" customHeight="1" x14ac:dyDescent="0.2"/>
    <row r="19794" ht="12.75" customHeight="1" x14ac:dyDescent="0.2"/>
    <row r="19795" ht="12.75" customHeight="1" x14ac:dyDescent="0.2"/>
    <row r="19796" ht="12.75" customHeight="1" x14ac:dyDescent="0.2"/>
    <row r="19797" ht="12.75" customHeight="1" x14ac:dyDescent="0.2"/>
    <row r="19798" ht="12.75" customHeight="1" x14ac:dyDescent="0.2"/>
    <row r="19799" ht="12.75" customHeight="1" x14ac:dyDescent="0.2"/>
    <row r="19800" ht="12.75" customHeight="1" x14ac:dyDescent="0.2"/>
    <row r="19801" ht="12.75" customHeight="1" x14ac:dyDescent="0.2"/>
    <row r="19802" ht="12.75" customHeight="1" x14ac:dyDescent="0.2"/>
    <row r="19803" ht="12.75" customHeight="1" x14ac:dyDescent="0.2"/>
    <row r="19804" ht="12.75" customHeight="1" x14ac:dyDescent="0.2"/>
    <row r="19805" ht="12.75" customHeight="1" x14ac:dyDescent="0.2"/>
    <row r="19806" ht="12.75" customHeight="1" x14ac:dyDescent="0.2"/>
    <row r="19807" ht="12.75" customHeight="1" x14ac:dyDescent="0.2"/>
    <row r="19808" ht="12.75" customHeight="1" x14ac:dyDescent="0.2"/>
    <row r="19809" ht="12.75" customHeight="1" x14ac:dyDescent="0.2"/>
    <row r="19810" ht="12.75" customHeight="1" x14ac:dyDescent="0.2"/>
    <row r="19811" ht="12.75" customHeight="1" x14ac:dyDescent="0.2"/>
    <row r="19812" ht="12.75" customHeight="1" x14ac:dyDescent="0.2"/>
    <row r="19813" ht="12.75" customHeight="1" x14ac:dyDescent="0.2"/>
    <row r="19814" ht="12.75" customHeight="1" x14ac:dyDescent="0.2"/>
    <row r="19815" ht="12.75" customHeight="1" x14ac:dyDescent="0.2"/>
    <row r="19816" ht="12.75" customHeight="1" x14ac:dyDescent="0.2"/>
    <row r="19817" ht="12.75" customHeight="1" x14ac:dyDescent="0.2"/>
    <row r="19818" ht="12.75" customHeight="1" x14ac:dyDescent="0.2"/>
    <row r="19819" ht="12.75" customHeight="1" x14ac:dyDescent="0.2"/>
    <row r="19820" ht="12.75" customHeight="1" x14ac:dyDescent="0.2"/>
    <row r="19821" ht="12.75" customHeight="1" x14ac:dyDescent="0.2"/>
    <row r="19822" ht="12.75" customHeight="1" x14ac:dyDescent="0.2"/>
    <row r="19823" ht="12.75" customHeight="1" x14ac:dyDescent="0.2"/>
    <row r="19824" ht="12.75" customHeight="1" x14ac:dyDescent="0.2"/>
    <row r="19825" ht="12.75" customHeight="1" x14ac:dyDescent="0.2"/>
    <row r="19826" ht="12.75" customHeight="1" x14ac:dyDescent="0.2"/>
    <row r="19827" ht="12.75" customHeight="1" x14ac:dyDescent="0.2"/>
    <row r="19828" ht="12.75" customHeight="1" x14ac:dyDescent="0.2"/>
    <row r="19829" ht="12.75" customHeight="1" x14ac:dyDescent="0.2"/>
    <row r="19830" ht="12.75" customHeight="1" x14ac:dyDescent="0.2"/>
    <row r="19831" ht="12.75" customHeight="1" x14ac:dyDescent="0.2"/>
    <row r="19832" ht="12.75" customHeight="1" x14ac:dyDescent="0.2"/>
    <row r="19833" ht="12.75" customHeight="1" x14ac:dyDescent="0.2"/>
    <row r="19834" ht="12.75" customHeight="1" x14ac:dyDescent="0.2"/>
    <row r="19835" ht="12.75" customHeight="1" x14ac:dyDescent="0.2"/>
    <row r="19836" ht="12.75" customHeight="1" x14ac:dyDescent="0.2"/>
    <row r="19837" ht="12.75" customHeight="1" x14ac:dyDescent="0.2"/>
    <row r="19838" ht="12.75" customHeight="1" x14ac:dyDescent="0.2"/>
    <row r="19839" ht="12.75" customHeight="1" x14ac:dyDescent="0.2"/>
    <row r="19840" ht="12.75" customHeight="1" x14ac:dyDescent="0.2"/>
    <row r="19841" ht="12.75" customHeight="1" x14ac:dyDescent="0.2"/>
    <row r="19842" ht="12.75" customHeight="1" x14ac:dyDescent="0.2"/>
    <row r="19843" ht="12.75" customHeight="1" x14ac:dyDescent="0.2"/>
    <row r="19844" ht="12.75" customHeight="1" x14ac:dyDescent="0.2"/>
    <row r="19845" ht="12.75" customHeight="1" x14ac:dyDescent="0.2"/>
    <row r="19846" ht="12.75" customHeight="1" x14ac:dyDescent="0.2"/>
    <row r="19847" ht="12.75" customHeight="1" x14ac:dyDescent="0.2"/>
    <row r="19848" ht="12.75" customHeight="1" x14ac:dyDescent="0.2"/>
    <row r="19849" ht="12.75" customHeight="1" x14ac:dyDescent="0.2"/>
    <row r="19850" ht="12.75" customHeight="1" x14ac:dyDescent="0.2"/>
    <row r="19851" ht="12.75" customHeight="1" x14ac:dyDescent="0.2"/>
    <row r="19852" ht="12.75" customHeight="1" x14ac:dyDescent="0.2"/>
    <row r="19853" ht="12.75" customHeight="1" x14ac:dyDescent="0.2"/>
    <row r="19854" ht="12.75" customHeight="1" x14ac:dyDescent="0.2"/>
    <row r="19855" ht="12.75" customHeight="1" x14ac:dyDescent="0.2"/>
    <row r="19856" ht="12.75" customHeight="1" x14ac:dyDescent="0.2"/>
    <row r="19857" ht="12.75" customHeight="1" x14ac:dyDescent="0.2"/>
    <row r="19858" ht="12.75" customHeight="1" x14ac:dyDescent="0.2"/>
    <row r="19859" ht="12.75" customHeight="1" x14ac:dyDescent="0.2"/>
    <row r="19860" ht="12.75" customHeight="1" x14ac:dyDescent="0.2"/>
    <row r="19861" ht="12.75" customHeight="1" x14ac:dyDescent="0.2"/>
    <row r="19862" ht="12.75" customHeight="1" x14ac:dyDescent="0.2"/>
    <row r="19863" ht="12.75" customHeight="1" x14ac:dyDescent="0.2"/>
    <row r="19864" ht="12.75" customHeight="1" x14ac:dyDescent="0.2"/>
    <row r="19865" ht="12.75" customHeight="1" x14ac:dyDescent="0.2"/>
    <row r="19866" ht="12.75" customHeight="1" x14ac:dyDescent="0.2"/>
    <row r="19867" ht="12.75" customHeight="1" x14ac:dyDescent="0.2"/>
    <row r="19868" ht="12.75" customHeight="1" x14ac:dyDescent="0.2"/>
    <row r="19869" ht="12.75" customHeight="1" x14ac:dyDescent="0.2"/>
    <row r="19870" ht="12.75" customHeight="1" x14ac:dyDescent="0.2"/>
    <row r="19871" ht="12.75" customHeight="1" x14ac:dyDescent="0.2"/>
    <row r="19872" ht="12.75" customHeight="1" x14ac:dyDescent="0.2"/>
    <row r="19873" ht="12.75" customHeight="1" x14ac:dyDescent="0.2"/>
    <row r="19874" ht="12.75" customHeight="1" x14ac:dyDescent="0.2"/>
    <row r="19875" ht="12.75" customHeight="1" x14ac:dyDescent="0.2"/>
    <row r="19876" ht="12.75" customHeight="1" x14ac:dyDescent="0.2"/>
    <row r="19877" ht="12.75" customHeight="1" x14ac:dyDescent="0.2"/>
    <row r="19878" ht="12.75" customHeight="1" x14ac:dyDescent="0.2"/>
    <row r="19879" ht="12.75" customHeight="1" x14ac:dyDescent="0.2"/>
    <row r="19880" ht="12.75" customHeight="1" x14ac:dyDescent="0.2"/>
    <row r="19881" ht="12.75" customHeight="1" x14ac:dyDescent="0.2"/>
    <row r="19882" ht="12.75" customHeight="1" x14ac:dyDescent="0.2"/>
    <row r="19883" ht="12.75" customHeight="1" x14ac:dyDescent="0.2"/>
    <row r="19884" ht="12.75" customHeight="1" x14ac:dyDescent="0.2"/>
    <row r="19885" ht="12.75" customHeight="1" x14ac:dyDescent="0.2"/>
    <row r="19886" ht="12.75" customHeight="1" x14ac:dyDescent="0.2"/>
    <row r="19887" ht="12.75" customHeight="1" x14ac:dyDescent="0.2"/>
    <row r="19888" ht="12.75" customHeight="1" x14ac:dyDescent="0.2"/>
    <row r="19889" ht="12.75" customHeight="1" x14ac:dyDescent="0.2"/>
    <row r="19890" ht="12.75" customHeight="1" x14ac:dyDescent="0.2"/>
    <row r="19891" ht="12.75" customHeight="1" x14ac:dyDescent="0.2"/>
    <row r="19892" ht="12.75" customHeight="1" x14ac:dyDescent="0.2"/>
    <row r="19893" ht="12.75" customHeight="1" x14ac:dyDescent="0.2"/>
    <row r="19894" ht="12.75" customHeight="1" x14ac:dyDescent="0.2"/>
    <row r="19895" ht="12.75" customHeight="1" x14ac:dyDescent="0.2"/>
    <row r="19896" ht="12.75" customHeight="1" x14ac:dyDescent="0.2"/>
    <row r="19897" ht="12.75" customHeight="1" x14ac:dyDescent="0.2"/>
    <row r="19898" ht="12.75" customHeight="1" x14ac:dyDescent="0.2"/>
    <row r="19899" ht="12.75" customHeight="1" x14ac:dyDescent="0.2"/>
    <row r="19900" ht="12.75" customHeight="1" x14ac:dyDescent="0.2"/>
    <row r="19901" ht="12.75" customHeight="1" x14ac:dyDescent="0.2"/>
    <row r="19902" ht="12.75" customHeight="1" x14ac:dyDescent="0.2"/>
    <row r="19903" ht="12.75" customHeight="1" x14ac:dyDescent="0.2"/>
    <row r="19904" ht="12.75" customHeight="1" x14ac:dyDescent="0.2"/>
    <row r="19905" ht="12.75" customHeight="1" x14ac:dyDescent="0.2"/>
    <row r="19906" ht="12.75" customHeight="1" x14ac:dyDescent="0.2"/>
    <row r="19907" ht="12.75" customHeight="1" x14ac:dyDescent="0.2"/>
    <row r="19908" ht="12.75" customHeight="1" x14ac:dyDescent="0.2"/>
    <row r="19909" ht="12.75" customHeight="1" x14ac:dyDescent="0.2"/>
    <row r="19910" ht="12.75" customHeight="1" x14ac:dyDescent="0.2"/>
    <row r="19911" ht="12.75" customHeight="1" x14ac:dyDescent="0.2"/>
    <row r="19912" ht="12.75" customHeight="1" x14ac:dyDescent="0.2"/>
    <row r="19913" ht="12.75" customHeight="1" x14ac:dyDescent="0.2"/>
    <row r="19914" ht="12.75" customHeight="1" x14ac:dyDescent="0.2"/>
    <row r="19915" ht="12.75" customHeight="1" x14ac:dyDescent="0.2"/>
    <row r="19916" ht="12.75" customHeight="1" x14ac:dyDescent="0.2"/>
    <row r="19917" ht="12.75" customHeight="1" x14ac:dyDescent="0.2"/>
    <row r="19918" ht="12.75" customHeight="1" x14ac:dyDescent="0.2"/>
    <row r="19919" ht="12.75" customHeight="1" x14ac:dyDescent="0.2"/>
    <row r="19920" ht="12.75" customHeight="1" x14ac:dyDescent="0.2"/>
    <row r="19921" ht="12.75" customHeight="1" x14ac:dyDescent="0.2"/>
    <row r="19922" ht="12.75" customHeight="1" x14ac:dyDescent="0.2"/>
    <row r="19923" ht="12.75" customHeight="1" x14ac:dyDescent="0.2"/>
    <row r="19924" ht="12.75" customHeight="1" x14ac:dyDescent="0.2"/>
    <row r="19925" ht="12.75" customHeight="1" x14ac:dyDescent="0.2"/>
    <row r="19926" ht="12.75" customHeight="1" x14ac:dyDescent="0.2"/>
    <row r="19927" ht="12.75" customHeight="1" x14ac:dyDescent="0.2"/>
    <row r="19928" ht="12.75" customHeight="1" x14ac:dyDescent="0.2"/>
    <row r="19929" ht="12.75" customHeight="1" x14ac:dyDescent="0.2"/>
    <row r="19930" ht="12.75" customHeight="1" x14ac:dyDescent="0.2"/>
    <row r="19931" ht="12.75" customHeight="1" x14ac:dyDescent="0.2"/>
    <row r="19932" ht="12.75" customHeight="1" x14ac:dyDescent="0.2"/>
    <row r="19933" ht="12.75" customHeight="1" x14ac:dyDescent="0.2"/>
    <row r="19934" ht="12.75" customHeight="1" x14ac:dyDescent="0.2"/>
    <row r="19935" ht="12.75" customHeight="1" x14ac:dyDescent="0.2"/>
    <row r="19936" ht="12.75" customHeight="1" x14ac:dyDescent="0.2"/>
    <row r="19937" ht="12.75" customHeight="1" x14ac:dyDescent="0.2"/>
    <row r="19938" ht="12.75" customHeight="1" x14ac:dyDescent="0.2"/>
    <row r="19939" ht="12.75" customHeight="1" x14ac:dyDescent="0.2"/>
    <row r="19940" ht="12.75" customHeight="1" x14ac:dyDescent="0.2"/>
    <row r="19941" ht="12.75" customHeight="1" x14ac:dyDescent="0.2"/>
    <row r="19942" ht="12.75" customHeight="1" x14ac:dyDescent="0.2"/>
    <row r="19943" ht="12.75" customHeight="1" x14ac:dyDescent="0.2"/>
    <row r="19944" ht="12.75" customHeight="1" x14ac:dyDescent="0.2"/>
    <row r="19945" ht="12.75" customHeight="1" x14ac:dyDescent="0.2"/>
    <row r="19946" ht="12.75" customHeight="1" x14ac:dyDescent="0.2"/>
    <row r="19947" ht="12.75" customHeight="1" x14ac:dyDescent="0.2"/>
    <row r="19948" ht="12.75" customHeight="1" x14ac:dyDescent="0.2"/>
    <row r="19949" ht="12.75" customHeight="1" x14ac:dyDescent="0.2"/>
    <row r="19950" ht="12.75" customHeight="1" x14ac:dyDescent="0.2"/>
    <row r="19951" ht="12.75" customHeight="1" x14ac:dyDescent="0.2"/>
    <row r="19952" ht="12.75" customHeight="1" x14ac:dyDescent="0.2"/>
    <row r="19953" ht="12.75" customHeight="1" x14ac:dyDescent="0.2"/>
    <row r="19954" ht="12.75" customHeight="1" x14ac:dyDescent="0.2"/>
    <row r="19955" ht="12.75" customHeight="1" x14ac:dyDescent="0.2"/>
    <row r="19956" ht="12.75" customHeight="1" x14ac:dyDescent="0.2"/>
    <row r="19957" ht="12.75" customHeight="1" x14ac:dyDescent="0.2"/>
    <row r="19958" ht="12.75" customHeight="1" x14ac:dyDescent="0.2"/>
    <row r="19959" ht="12.75" customHeight="1" x14ac:dyDescent="0.2"/>
    <row r="19960" ht="12.75" customHeight="1" x14ac:dyDescent="0.2"/>
    <row r="19961" ht="12.75" customHeight="1" x14ac:dyDescent="0.2"/>
    <row r="19962" ht="12.75" customHeight="1" x14ac:dyDescent="0.2"/>
    <row r="19963" ht="12.75" customHeight="1" x14ac:dyDescent="0.2"/>
    <row r="19964" ht="12.75" customHeight="1" x14ac:dyDescent="0.2"/>
    <row r="19965" ht="12.75" customHeight="1" x14ac:dyDescent="0.2"/>
    <row r="19966" ht="12.75" customHeight="1" x14ac:dyDescent="0.2"/>
    <row r="19967" ht="12.75" customHeight="1" x14ac:dyDescent="0.2"/>
    <row r="19968" ht="12.75" customHeight="1" x14ac:dyDescent="0.2"/>
    <row r="19969" ht="12.75" customHeight="1" x14ac:dyDescent="0.2"/>
    <row r="19970" ht="12.75" customHeight="1" x14ac:dyDescent="0.2"/>
    <row r="19971" ht="12.75" customHeight="1" x14ac:dyDescent="0.2"/>
    <row r="19972" ht="12.75" customHeight="1" x14ac:dyDescent="0.2"/>
    <row r="19973" ht="12.75" customHeight="1" x14ac:dyDescent="0.2"/>
    <row r="19974" ht="12.75" customHeight="1" x14ac:dyDescent="0.2"/>
    <row r="19975" ht="12.75" customHeight="1" x14ac:dyDescent="0.2"/>
    <row r="19976" ht="12.75" customHeight="1" x14ac:dyDescent="0.2"/>
    <row r="19977" ht="12.75" customHeight="1" x14ac:dyDescent="0.2"/>
    <row r="19978" ht="12.75" customHeight="1" x14ac:dyDescent="0.2"/>
    <row r="19979" ht="12.75" customHeight="1" x14ac:dyDescent="0.2"/>
    <row r="19980" ht="12.75" customHeight="1" x14ac:dyDescent="0.2"/>
    <row r="19981" ht="12.75" customHeight="1" x14ac:dyDescent="0.2"/>
    <row r="19982" ht="12.75" customHeight="1" x14ac:dyDescent="0.2"/>
    <row r="19983" ht="12.75" customHeight="1" x14ac:dyDescent="0.2"/>
    <row r="19984" ht="12.75" customHeight="1" x14ac:dyDescent="0.2"/>
    <row r="19985" ht="12.75" customHeight="1" x14ac:dyDescent="0.2"/>
    <row r="19986" ht="12.75" customHeight="1" x14ac:dyDescent="0.2"/>
    <row r="19987" ht="12.75" customHeight="1" x14ac:dyDescent="0.2"/>
    <row r="19988" ht="12.75" customHeight="1" x14ac:dyDescent="0.2"/>
    <row r="19989" ht="12.75" customHeight="1" x14ac:dyDescent="0.2"/>
    <row r="19990" ht="12.75" customHeight="1" x14ac:dyDescent="0.2"/>
    <row r="19991" ht="12.75" customHeight="1" x14ac:dyDescent="0.2"/>
    <row r="19992" ht="12.75" customHeight="1" x14ac:dyDescent="0.2"/>
    <row r="19993" ht="12.75" customHeight="1" x14ac:dyDescent="0.2"/>
    <row r="19994" ht="12.75" customHeight="1" x14ac:dyDescent="0.2"/>
    <row r="19995" ht="12.75" customHeight="1" x14ac:dyDescent="0.2"/>
    <row r="19996" ht="12.75" customHeight="1" x14ac:dyDescent="0.2"/>
    <row r="19997" ht="12.75" customHeight="1" x14ac:dyDescent="0.2"/>
    <row r="19998" ht="12.75" customHeight="1" x14ac:dyDescent="0.2"/>
    <row r="19999" ht="12.75" customHeight="1" x14ac:dyDescent="0.2"/>
    <row r="20000" ht="12.75" customHeight="1" x14ac:dyDescent="0.2"/>
    <row r="20001" ht="12.75" customHeight="1" x14ac:dyDescent="0.2"/>
    <row r="20002" ht="12.75" customHeight="1" x14ac:dyDescent="0.2"/>
    <row r="20003" ht="12.75" customHeight="1" x14ac:dyDescent="0.2"/>
    <row r="20004" ht="12.75" customHeight="1" x14ac:dyDescent="0.2"/>
    <row r="20005" ht="12.75" customHeight="1" x14ac:dyDescent="0.2"/>
    <row r="20006" ht="12.75" customHeight="1" x14ac:dyDescent="0.2"/>
    <row r="20007" ht="12.75" customHeight="1" x14ac:dyDescent="0.2"/>
    <row r="20008" ht="12.75" customHeight="1" x14ac:dyDescent="0.2"/>
    <row r="20009" ht="12.75" customHeight="1" x14ac:dyDescent="0.2"/>
    <row r="20010" ht="12.75" customHeight="1" x14ac:dyDescent="0.2"/>
    <row r="20011" ht="12.75" customHeight="1" x14ac:dyDescent="0.2"/>
    <row r="20012" ht="12.75" customHeight="1" x14ac:dyDescent="0.2"/>
    <row r="20013" ht="12.75" customHeight="1" x14ac:dyDescent="0.2"/>
    <row r="20014" ht="12.75" customHeight="1" x14ac:dyDescent="0.2"/>
    <row r="20015" ht="12.75" customHeight="1" x14ac:dyDescent="0.2"/>
    <row r="20016" ht="12.75" customHeight="1" x14ac:dyDescent="0.2"/>
    <row r="20017" ht="12.75" customHeight="1" x14ac:dyDescent="0.2"/>
    <row r="20018" ht="12.75" customHeight="1" x14ac:dyDescent="0.2"/>
    <row r="20019" ht="12.75" customHeight="1" x14ac:dyDescent="0.2"/>
    <row r="20020" ht="12.75" customHeight="1" x14ac:dyDescent="0.2"/>
    <row r="20021" ht="12.75" customHeight="1" x14ac:dyDescent="0.2"/>
    <row r="20022" ht="12.75" customHeight="1" x14ac:dyDescent="0.2"/>
    <row r="20023" ht="12.75" customHeight="1" x14ac:dyDescent="0.2"/>
    <row r="20024" ht="12.75" customHeight="1" x14ac:dyDescent="0.2"/>
    <row r="20025" ht="12.75" customHeight="1" x14ac:dyDescent="0.2"/>
    <row r="20026" ht="12.75" customHeight="1" x14ac:dyDescent="0.2"/>
    <row r="20027" ht="12.75" customHeight="1" x14ac:dyDescent="0.2"/>
    <row r="20028" ht="12.75" customHeight="1" x14ac:dyDescent="0.2"/>
    <row r="20029" ht="12.75" customHeight="1" x14ac:dyDescent="0.2"/>
    <row r="20030" ht="12.75" customHeight="1" x14ac:dyDescent="0.2"/>
    <row r="20031" ht="12.75" customHeight="1" x14ac:dyDescent="0.2"/>
    <row r="20032" ht="12.75" customHeight="1" x14ac:dyDescent="0.2"/>
    <row r="20033" ht="12.75" customHeight="1" x14ac:dyDescent="0.2"/>
    <row r="20034" ht="12.75" customHeight="1" x14ac:dyDescent="0.2"/>
    <row r="20035" ht="12.75" customHeight="1" x14ac:dyDescent="0.2"/>
    <row r="20036" ht="12.75" customHeight="1" x14ac:dyDescent="0.2"/>
    <row r="20037" ht="12.75" customHeight="1" x14ac:dyDescent="0.2"/>
    <row r="20038" ht="12.75" customHeight="1" x14ac:dyDescent="0.2"/>
    <row r="20039" ht="12.75" customHeight="1" x14ac:dyDescent="0.2"/>
    <row r="20040" ht="12.75" customHeight="1" x14ac:dyDescent="0.2"/>
    <row r="20041" ht="12.75" customHeight="1" x14ac:dyDescent="0.2"/>
    <row r="20042" ht="12.75" customHeight="1" x14ac:dyDescent="0.2"/>
    <row r="20043" ht="12.75" customHeight="1" x14ac:dyDescent="0.2"/>
    <row r="20044" ht="12.75" customHeight="1" x14ac:dyDescent="0.2"/>
    <row r="20045" ht="12.75" customHeight="1" x14ac:dyDescent="0.2"/>
    <row r="20046" ht="12.75" customHeight="1" x14ac:dyDescent="0.2"/>
    <row r="20047" ht="12.75" customHeight="1" x14ac:dyDescent="0.2"/>
    <row r="20048" ht="12.75" customHeight="1" x14ac:dyDescent="0.2"/>
    <row r="20049" ht="12.75" customHeight="1" x14ac:dyDescent="0.2"/>
    <row r="20050" ht="12.75" customHeight="1" x14ac:dyDescent="0.2"/>
    <row r="20051" ht="12.75" customHeight="1" x14ac:dyDescent="0.2"/>
    <row r="20052" ht="12.75" customHeight="1" x14ac:dyDescent="0.2"/>
    <row r="20053" ht="12.75" customHeight="1" x14ac:dyDescent="0.2"/>
    <row r="20054" ht="12.75" customHeight="1" x14ac:dyDescent="0.2"/>
    <row r="20055" ht="12.75" customHeight="1" x14ac:dyDescent="0.2"/>
    <row r="20056" ht="12.75" customHeight="1" x14ac:dyDescent="0.2"/>
    <row r="20057" ht="12.75" customHeight="1" x14ac:dyDescent="0.2"/>
    <row r="20058" ht="12.75" customHeight="1" x14ac:dyDescent="0.2"/>
    <row r="20059" ht="12.75" customHeight="1" x14ac:dyDescent="0.2"/>
    <row r="20060" ht="12.75" customHeight="1" x14ac:dyDescent="0.2"/>
    <row r="20061" ht="12.75" customHeight="1" x14ac:dyDescent="0.2"/>
    <row r="20062" ht="12.75" customHeight="1" x14ac:dyDescent="0.2"/>
    <row r="20063" ht="12.75" customHeight="1" x14ac:dyDescent="0.2"/>
    <row r="20064" ht="12.75" customHeight="1" x14ac:dyDescent="0.2"/>
    <row r="20065" ht="12.75" customHeight="1" x14ac:dyDescent="0.2"/>
    <row r="20066" ht="12.75" customHeight="1" x14ac:dyDescent="0.2"/>
    <row r="20067" ht="12.75" customHeight="1" x14ac:dyDescent="0.2"/>
    <row r="20068" ht="12.75" customHeight="1" x14ac:dyDescent="0.2"/>
    <row r="20069" ht="12.75" customHeight="1" x14ac:dyDescent="0.2"/>
    <row r="20070" ht="12.75" customHeight="1" x14ac:dyDescent="0.2"/>
    <row r="20071" ht="12.75" customHeight="1" x14ac:dyDescent="0.2"/>
    <row r="20072" ht="12.75" customHeight="1" x14ac:dyDescent="0.2"/>
    <row r="20073" ht="12.75" customHeight="1" x14ac:dyDescent="0.2"/>
    <row r="20074" ht="12.75" customHeight="1" x14ac:dyDescent="0.2"/>
    <row r="20075" ht="12.75" customHeight="1" x14ac:dyDescent="0.2"/>
    <row r="20076" ht="12.75" customHeight="1" x14ac:dyDescent="0.2"/>
    <row r="20077" ht="12.75" customHeight="1" x14ac:dyDescent="0.2"/>
    <row r="20078" ht="12.75" customHeight="1" x14ac:dyDescent="0.2"/>
    <row r="20079" ht="12.75" customHeight="1" x14ac:dyDescent="0.2"/>
    <row r="20080" ht="12.75" customHeight="1" x14ac:dyDescent="0.2"/>
    <row r="20081" ht="12.75" customHeight="1" x14ac:dyDescent="0.2"/>
    <row r="20082" ht="12.75" customHeight="1" x14ac:dyDescent="0.2"/>
    <row r="20083" ht="12.75" customHeight="1" x14ac:dyDescent="0.2"/>
    <row r="20084" ht="12.75" customHeight="1" x14ac:dyDescent="0.2"/>
    <row r="20085" ht="12.75" customHeight="1" x14ac:dyDescent="0.2"/>
    <row r="20086" ht="12.75" customHeight="1" x14ac:dyDescent="0.2"/>
    <row r="20087" ht="12.75" customHeight="1" x14ac:dyDescent="0.2"/>
    <row r="20088" ht="12.75" customHeight="1" x14ac:dyDescent="0.2"/>
    <row r="20089" ht="12.75" customHeight="1" x14ac:dyDescent="0.2"/>
    <row r="20090" ht="12.75" customHeight="1" x14ac:dyDescent="0.2"/>
    <row r="20091" ht="12.75" customHeight="1" x14ac:dyDescent="0.2"/>
    <row r="20092" ht="12.75" customHeight="1" x14ac:dyDescent="0.2"/>
    <row r="20093" ht="12.75" customHeight="1" x14ac:dyDescent="0.2"/>
    <row r="20094" ht="12.75" customHeight="1" x14ac:dyDescent="0.2"/>
    <row r="20095" ht="12.75" customHeight="1" x14ac:dyDescent="0.2"/>
    <row r="20096" ht="12.75" customHeight="1" x14ac:dyDescent="0.2"/>
    <row r="20097" ht="12.75" customHeight="1" x14ac:dyDescent="0.2"/>
    <row r="20098" ht="12.75" customHeight="1" x14ac:dyDescent="0.2"/>
    <row r="20099" ht="12.75" customHeight="1" x14ac:dyDescent="0.2"/>
    <row r="20100" ht="12.75" customHeight="1" x14ac:dyDescent="0.2"/>
    <row r="20101" ht="12.75" customHeight="1" x14ac:dyDescent="0.2"/>
    <row r="20102" ht="12.75" customHeight="1" x14ac:dyDescent="0.2"/>
    <row r="20103" ht="12.75" customHeight="1" x14ac:dyDescent="0.2"/>
    <row r="20104" ht="12.75" customHeight="1" x14ac:dyDescent="0.2"/>
    <row r="20105" ht="12.75" customHeight="1" x14ac:dyDescent="0.2"/>
    <row r="20106" ht="12.75" customHeight="1" x14ac:dyDescent="0.2"/>
    <row r="20107" ht="12.75" customHeight="1" x14ac:dyDescent="0.2"/>
    <row r="20108" ht="12.75" customHeight="1" x14ac:dyDescent="0.2"/>
    <row r="20109" ht="12.75" customHeight="1" x14ac:dyDescent="0.2"/>
    <row r="20110" ht="12.75" customHeight="1" x14ac:dyDescent="0.2"/>
    <row r="20111" ht="12.75" customHeight="1" x14ac:dyDescent="0.2"/>
    <row r="20112" ht="12.75" customHeight="1" x14ac:dyDescent="0.2"/>
    <row r="20113" ht="12.75" customHeight="1" x14ac:dyDescent="0.2"/>
    <row r="20114" ht="12.75" customHeight="1" x14ac:dyDescent="0.2"/>
    <row r="20115" ht="12.75" customHeight="1" x14ac:dyDescent="0.2"/>
    <row r="20116" ht="12.75" customHeight="1" x14ac:dyDescent="0.2"/>
    <row r="20117" ht="12.75" customHeight="1" x14ac:dyDescent="0.2"/>
    <row r="20118" ht="12.75" customHeight="1" x14ac:dyDescent="0.2"/>
    <row r="20119" ht="12.75" customHeight="1" x14ac:dyDescent="0.2"/>
    <row r="20120" ht="12.75" customHeight="1" x14ac:dyDescent="0.2"/>
    <row r="20121" ht="12.75" customHeight="1" x14ac:dyDescent="0.2"/>
    <row r="20122" ht="12.75" customHeight="1" x14ac:dyDescent="0.2"/>
    <row r="20123" ht="12.75" customHeight="1" x14ac:dyDescent="0.2"/>
    <row r="20124" ht="12.75" customHeight="1" x14ac:dyDescent="0.2"/>
    <row r="20125" ht="12.75" customHeight="1" x14ac:dyDescent="0.2"/>
    <row r="20126" ht="12.75" customHeight="1" x14ac:dyDescent="0.2"/>
    <row r="20127" ht="12.75" customHeight="1" x14ac:dyDescent="0.2"/>
    <row r="20128" ht="12.75" customHeight="1" x14ac:dyDescent="0.2"/>
    <row r="20129" ht="12.75" customHeight="1" x14ac:dyDescent="0.2"/>
    <row r="20130" ht="12.75" customHeight="1" x14ac:dyDescent="0.2"/>
    <row r="20131" ht="12.75" customHeight="1" x14ac:dyDescent="0.2"/>
    <row r="20132" ht="12.75" customHeight="1" x14ac:dyDescent="0.2"/>
    <row r="20133" ht="12.75" customHeight="1" x14ac:dyDescent="0.2"/>
    <row r="20134" ht="12.75" customHeight="1" x14ac:dyDescent="0.2"/>
    <row r="20135" ht="12.75" customHeight="1" x14ac:dyDescent="0.2"/>
    <row r="20136" ht="12.75" customHeight="1" x14ac:dyDescent="0.2"/>
    <row r="20137" ht="12.75" customHeight="1" x14ac:dyDescent="0.2"/>
    <row r="20138" ht="12.75" customHeight="1" x14ac:dyDescent="0.2"/>
    <row r="20139" ht="12.75" customHeight="1" x14ac:dyDescent="0.2"/>
    <row r="20140" ht="12.75" customHeight="1" x14ac:dyDescent="0.2"/>
    <row r="20141" ht="12.75" customHeight="1" x14ac:dyDescent="0.2"/>
    <row r="20142" ht="12.75" customHeight="1" x14ac:dyDescent="0.2"/>
    <row r="20143" ht="12.75" customHeight="1" x14ac:dyDescent="0.2"/>
    <row r="20144" ht="12.75" customHeight="1" x14ac:dyDescent="0.2"/>
    <row r="20145" ht="12.75" customHeight="1" x14ac:dyDescent="0.2"/>
    <row r="20146" ht="12.75" customHeight="1" x14ac:dyDescent="0.2"/>
    <row r="20147" ht="12.75" customHeight="1" x14ac:dyDescent="0.2"/>
    <row r="20148" ht="12.75" customHeight="1" x14ac:dyDescent="0.2"/>
    <row r="20149" ht="12.75" customHeight="1" x14ac:dyDescent="0.2"/>
    <row r="20150" ht="12.75" customHeight="1" x14ac:dyDescent="0.2"/>
    <row r="20151" ht="12.75" customHeight="1" x14ac:dyDescent="0.2"/>
    <row r="20152" ht="12.75" customHeight="1" x14ac:dyDescent="0.2"/>
    <row r="20153" ht="12.75" customHeight="1" x14ac:dyDescent="0.2"/>
    <row r="20154" ht="12.75" customHeight="1" x14ac:dyDescent="0.2"/>
    <row r="20155" ht="12.75" customHeight="1" x14ac:dyDescent="0.2"/>
    <row r="20156" ht="12.75" customHeight="1" x14ac:dyDescent="0.2"/>
    <row r="20157" ht="12.75" customHeight="1" x14ac:dyDescent="0.2"/>
    <row r="20158" ht="12.75" customHeight="1" x14ac:dyDescent="0.2"/>
    <row r="20159" ht="12.75" customHeight="1" x14ac:dyDescent="0.2"/>
    <row r="20160" ht="12.75" customHeight="1" x14ac:dyDescent="0.2"/>
    <row r="20161" ht="12.75" customHeight="1" x14ac:dyDescent="0.2"/>
    <row r="20162" ht="12.75" customHeight="1" x14ac:dyDescent="0.2"/>
    <row r="20163" ht="12.75" customHeight="1" x14ac:dyDescent="0.2"/>
    <row r="20164" ht="12.75" customHeight="1" x14ac:dyDescent="0.2"/>
    <row r="20165" ht="12.75" customHeight="1" x14ac:dyDescent="0.2"/>
    <row r="20166" ht="12.75" customHeight="1" x14ac:dyDescent="0.2"/>
    <row r="20167" ht="12.75" customHeight="1" x14ac:dyDescent="0.2"/>
    <row r="20168" ht="12.75" customHeight="1" x14ac:dyDescent="0.2"/>
    <row r="20169" ht="12.75" customHeight="1" x14ac:dyDescent="0.2"/>
    <row r="20170" ht="12.75" customHeight="1" x14ac:dyDescent="0.2"/>
    <row r="20171" ht="12.75" customHeight="1" x14ac:dyDescent="0.2"/>
    <row r="20172" ht="12.75" customHeight="1" x14ac:dyDescent="0.2"/>
    <row r="20173" ht="12.75" customHeight="1" x14ac:dyDescent="0.2"/>
    <row r="20174" ht="12.75" customHeight="1" x14ac:dyDescent="0.2"/>
    <row r="20175" ht="12.75" customHeight="1" x14ac:dyDescent="0.2"/>
    <row r="20176" ht="12.75" customHeight="1" x14ac:dyDescent="0.2"/>
    <row r="20177" ht="12.75" customHeight="1" x14ac:dyDescent="0.2"/>
    <row r="20178" ht="12.75" customHeight="1" x14ac:dyDescent="0.2"/>
    <row r="20179" ht="12.75" customHeight="1" x14ac:dyDescent="0.2"/>
    <row r="20180" ht="12.75" customHeight="1" x14ac:dyDescent="0.2"/>
    <row r="20181" ht="12.75" customHeight="1" x14ac:dyDescent="0.2"/>
    <row r="20182" ht="12.75" customHeight="1" x14ac:dyDescent="0.2"/>
    <row r="20183" ht="12.75" customHeight="1" x14ac:dyDescent="0.2"/>
    <row r="20184" ht="12.75" customHeight="1" x14ac:dyDescent="0.2"/>
    <row r="20185" ht="12.75" customHeight="1" x14ac:dyDescent="0.2"/>
    <row r="20186" ht="12.75" customHeight="1" x14ac:dyDescent="0.2"/>
    <row r="20187" ht="12.75" customHeight="1" x14ac:dyDescent="0.2"/>
    <row r="20188" ht="12.75" customHeight="1" x14ac:dyDescent="0.2"/>
    <row r="20189" ht="12.75" customHeight="1" x14ac:dyDescent="0.2"/>
    <row r="20190" ht="12.75" customHeight="1" x14ac:dyDescent="0.2"/>
    <row r="20191" ht="12.75" customHeight="1" x14ac:dyDescent="0.2"/>
    <row r="20192" ht="12.75" customHeight="1" x14ac:dyDescent="0.2"/>
    <row r="20193" ht="12.75" customHeight="1" x14ac:dyDescent="0.2"/>
    <row r="20194" ht="12.75" customHeight="1" x14ac:dyDescent="0.2"/>
    <row r="20195" ht="12.75" customHeight="1" x14ac:dyDescent="0.2"/>
    <row r="20196" ht="12.75" customHeight="1" x14ac:dyDescent="0.2"/>
    <row r="20197" ht="12.75" customHeight="1" x14ac:dyDescent="0.2"/>
    <row r="20198" ht="12.75" customHeight="1" x14ac:dyDescent="0.2"/>
    <row r="20199" ht="12.75" customHeight="1" x14ac:dyDescent="0.2"/>
    <row r="20200" ht="12.75" customHeight="1" x14ac:dyDescent="0.2"/>
    <row r="20201" ht="12.75" customHeight="1" x14ac:dyDescent="0.2"/>
    <row r="20202" ht="12.75" customHeight="1" x14ac:dyDescent="0.2"/>
    <row r="20203" ht="12.75" customHeight="1" x14ac:dyDescent="0.2"/>
    <row r="20204" ht="12.75" customHeight="1" x14ac:dyDescent="0.2"/>
    <row r="20205" ht="12.75" customHeight="1" x14ac:dyDescent="0.2"/>
    <row r="20206" ht="12.75" customHeight="1" x14ac:dyDescent="0.2"/>
    <row r="20207" ht="12.75" customHeight="1" x14ac:dyDescent="0.2"/>
    <row r="20208" ht="12.75" customHeight="1" x14ac:dyDescent="0.2"/>
    <row r="20209" ht="12.75" customHeight="1" x14ac:dyDescent="0.2"/>
    <row r="20210" ht="12.75" customHeight="1" x14ac:dyDescent="0.2"/>
    <row r="20211" ht="12.75" customHeight="1" x14ac:dyDescent="0.2"/>
    <row r="20212" ht="12.75" customHeight="1" x14ac:dyDescent="0.2"/>
    <row r="20213" ht="12.75" customHeight="1" x14ac:dyDescent="0.2"/>
    <row r="20214" ht="12.75" customHeight="1" x14ac:dyDescent="0.2"/>
    <row r="20215" ht="12.75" customHeight="1" x14ac:dyDescent="0.2"/>
    <row r="20216" ht="12.75" customHeight="1" x14ac:dyDescent="0.2"/>
    <row r="20217" ht="12.75" customHeight="1" x14ac:dyDescent="0.2"/>
    <row r="20218" ht="12.75" customHeight="1" x14ac:dyDescent="0.2"/>
    <row r="20219" ht="12.75" customHeight="1" x14ac:dyDescent="0.2"/>
    <row r="20220" ht="12.75" customHeight="1" x14ac:dyDescent="0.2"/>
    <row r="20221" ht="12.75" customHeight="1" x14ac:dyDescent="0.2"/>
    <row r="20222" ht="12.75" customHeight="1" x14ac:dyDescent="0.2"/>
    <row r="20223" ht="12.75" customHeight="1" x14ac:dyDescent="0.2"/>
    <row r="20224" ht="12.75" customHeight="1" x14ac:dyDescent="0.2"/>
    <row r="20225" ht="12.75" customHeight="1" x14ac:dyDescent="0.2"/>
    <row r="20226" ht="12.75" customHeight="1" x14ac:dyDescent="0.2"/>
    <row r="20227" ht="12.75" customHeight="1" x14ac:dyDescent="0.2"/>
    <row r="20228" ht="12.75" customHeight="1" x14ac:dyDescent="0.2"/>
    <row r="20229" ht="12.75" customHeight="1" x14ac:dyDescent="0.2"/>
    <row r="20230" ht="12.75" customHeight="1" x14ac:dyDescent="0.2"/>
    <row r="20231" ht="12.75" customHeight="1" x14ac:dyDescent="0.2"/>
    <row r="20232" ht="12.75" customHeight="1" x14ac:dyDescent="0.2"/>
    <row r="20233" ht="12.75" customHeight="1" x14ac:dyDescent="0.2"/>
    <row r="20234" ht="12.75" customHeight="1" x14ac:dyDescent="0.2"/>
    <row r="20235" ht="12.75" customHeight="1" x14ac:dyDescent="0.2"/>
    <row r="20236" ht="12.75" customHeight="1" x14ac:dyDescent="0.2"/>
    <row r="20237" ht="12.75" customHeight="1" x14ac:dyDescent="0.2"/>
    <row r="20238" ht="12.75" customHeight="1" x14ac:dyDescent="0.2"/>
    <row r="20239" ht="12.75" customHeight="1" x14ac:dyDescent="0.2"/>
    <row r="20240" ht="12.75" customHeight="1" x14ac:dyDescent="0.2"/>
    <row r="20241" ht="12.75" customHeight="1" x14ac:dyDescent="0.2"/>
    <row r="20242" ht="12.75" customHeight="1" x14ac:dyDescent="0.2"/>
    <row r="20243" ht="12.75" customHeight="1" x14ac:dyDescent="0.2"/>
    <row r="20244" ht="12.75" customHeight="1" x14ac:dyDescent="0.2"/>
    <row r="20245" ht="12.75" customHeight="1" x14ac:dyDescent="0.2"/>
    <row r="20246" ht="12.75" customHeight="1" x14ac:dyDescent="0.2"/>
    <row r="20247" ht="12.75" customHeight="1" x14ac:dyDescent="0.2"/>
    <row r="20248" ht="12.75" customHeight="1" x14ac:dyDescent="0.2"/>
    <row r="20249" ht="12.75" customHeight="1" x14ac:dyDescent="0.2"/>
    <row r="20250" ht="12.75" customHeight="1" x14ac:dyDescent="0.2"/>
    <row r="20251" ht="12.75" customHeight="1" x14ac:dyDescent="0.2"/>
    <row r="20252" ht="12.75" customHeight="1" x14ac:dyDescent="0.2"/>
    <row r="20253" ht="12.75" customHeight="1" x14ac:dyDescent="0.2"/>
    <row r="20254" ht="12.75" customHeight="1" x14ac:dyDescent="0.2"/>
    <row r="20255" ht="12.75" customHeight="1" x14ac:dyDescent="0.2"/>
    <row r="20256" ht="12.75" customHeight="1" x14ac:dyDescent="0.2"/>
    <row r="20257" ht="12.75" customHeight="1" x14ac:dyDescent="0.2"/>
    <row r="20258" ht="12.75" customHeight="1" x14ac:dyDescent="0.2"/>
    <row r="20259" ht="12.75" customHeight="1" x14ac:dyDescent="0.2"/>
    <row r="20260" ht="12.75" customHeight="1" x14ac:dyDescent="0.2"/>
    <row r="20261" ht="12.75" customHeight="1" x14ac:dyDescent="0.2"/>
    <row r="20262" ht="12.75" customHeight="1" x14ac:dyDescent="0.2"/>
    <row r="20263" ht="12.75" customHeight="1" x14ac:dyDescent="0.2"/>
    <row r="20264" ht="12.75" customHeight="1" x14ac:dyDescent="0.2"/>
    <row r="20265" ht="12.75" customHeight="1" x14ac:dyDescent="0.2"/>
    <row r="20266" ht="12.75" customHeight="1" x14ac:dyDescent="0.2"/>
    <row r="20267" ht="12.75" customHeight="1" x14ac:dyDescent="0.2"/>
    <row r="20268" ht="12.75" customHeight="1" x14ac:dyDescent="0.2"/>
    <row r="20269" ht="12.75" customHeight="1" x14ac:dyDescent="0.2"/>
    <row r="20270" ht="12.75" customHeight="1" x14ac:dyDescent="0.2"/>
    <row r="20271" ht="12.75" customHeight="1" x14ac:dyDescent="0.2"/>
    <row r="20272" ht="12.75" customHeight="1" x14ac:dyDescent="0.2"/>
    <row r="20273" ht="12.75" customHeight="1" x14ac:dyDescent="0.2"/>
    <row r="20274" ht="12.75" customHeight="1" x14ac:dyDescent="0.2"/>
    <row r="20275" ht="12.75" customHeight="1" x14ac:dyDescent="0.2"/>
    <row r="20276" ht="12.75" customHeight="1" x14ac:dyDescent="0.2"/>
    <row r="20277" ht="12.75" customHeight="1" x14ac:dyDescent="0.2"/>
    <row r="20278" ht="12.75" customHeight="1" x14ac:dyDescent="0.2"/>
    <row r="20279" ht="12.75" customHeight="1" x14ac:dyDescent="0.2"/>
    <row r="20280" ht="12.75" customHeight="1" x14ac:dyDescent="0.2"/>
    <row r="20281" ht="12.75" customHeight="1" x14ac:dyDescent="0.2"/>
    <row r="20282" ht="12.75" customHeight="1" x14ac:dyDescent="0.2"/>
    <row r="20283" ht="12.75" customHeight="1" x14ac:dyDescent="0.2"/>
    <row r="20284" ht="12.75" customHeight="1" x14ac:dyDescent="0.2"/>
    <row r="20285" ht="12.75" customHeight="1" x14ac:dyDescent="0.2"/>
    <row r="20286" ht="12.75" customHeight="1" x14ac:dyDescent="0.2"/>
    <row r="20287" ht="12.75" customHeight="1" x14ac:dyDescent="0.2"/>
    <row r="20288" ht="12.75" customHeight="1" x14ac:dyDescent="0.2"/>
    <row r="20289" ht="12.75" customHeight="1" x14ac:dyDescent="0.2"/>
    <row r="20290" ht="12.75" customHeight="1" x14ac:dyDescent="0.2"/>
    <row r="20291" ht="12.75" customHeight="1" x14ac:dyDescent="0.2"/>
    <row r="20292" ht="12.75" customHeight="1" x14ac:dyDescent="0.2"/>
    <row r="20293" ht="12.75" customHeight="1" x14ac:dyDescent="0.2"/>
    <row r="20294" ht="12.75" customHeight="1" x14ac:dyDescent="0.2"/>
    <row r="20295" ht="12.75" customHeight="1" x14ac:dyDescent="0.2"/>
    <row r="20296" ht="12.75" customHeight="1" x14ac:dyDescent="0.2"/>
    <row r="20297" ht="12.75" customHeight="1" x14ac:dyDescent="0.2"/>
    <row r="20298" ht="12.75" customHeight="1" x14ac:dyDescent="0.2"/>
    <row r="20299" ht="12.75" customHeight="1" x14ac:dyDescent="0.2"/>
    <row r="20300" ht="12.75" customHeight="1" x14ac:dyDescent="0.2"/>
    <row r="20301" ht="12.75" customHeight="1" x14ac:dyDescent="0.2"/>
    <row r="20302" ht="12.75" customHeight="1" x14ac:dyDescent="0.2"/>
    <row r="20303" ht="12.75" customHeight="1" x14ac:dyDescent="0.2"/>
    <row r="20304" ht="12.75" customHeight="1" x14ac:dyDescent="0.2"/>
    <row r="20305" ht="12.75" customHeight="1" x14ac:dyDescent="0.2"/>
    <row r="20306" ht="12.75" customHeight="1" x14ac:dyDescent="0.2"/>
    <row r="20307" ht="12.75" customHeight="1" x14ac:dyDescent="0.2"/>
    <row r="20308" ht="12.75" customHeight="1" x14ac:dyDescent="0.2"/>
    <row r="20309" ht="12.75" customHeight="1" x14ac:dyDescent="0.2"/>
    <row r="20310" ht="12.75" customHeight="1" x14ac:dyDescent="0.2"/>
    <row r="20311" ht="12.75" customHeight="1" x14ac:dyDescent="0.2"/>
    <row r="20312" ht="12.75" customHeight="1" x14ac:dyDescent="0.2"/>
    <row r="20313" ht="12.75" customHeight="1" x14ac:dyDescent="0.2"/>
    <row r="20314" ht="12.75" customHeight="1" x14ac:dyDescent="0.2"/>
    <row r="20315" ht="12.75" customHeight="1" x14ac:dyDescent="0.2"/>
    <row r="20316" ht="12.75" customHeight="1" x14ac:dyDescent="0.2"/>
    <row r="20317" ht="12.75" customHeight="1" x14ac:dyDescent="0.2"/>
    <row r="20318" ht="12.75" customHeight="1" x14ac:dyDescent="0.2"/>
    <row r="20319" ht="12.75" customHeight="1" x14ac:dyDescent="0.2"/>
    <row r="20320" ht="12.75" customHeight="1" x14ac:dyDescent="0.2"/>
    <row r="20321" ht="12.75" customHeight="1" x14ac:dyDescent="0.2"/>
    <row r="20322" ht="12.75" customHeight="1" x14ac:dyDescent="0.2"/>
    <row r="20323" ht="12.75" customHeight="1" x14ac:dyDescent="0.2"/>
    <row r="20324" ht="12.75" customHeight="1" x14ac:dyDescent="0.2"/>
    <row r="20325" ht="12.75" customHeight="1" x14ac:dyDescent="0.2"/>
    <row r="20326" ht="12.75" customHeight="1" x14ac:dyDescent="0.2"/>
    <row r="20327" ht="12.75" customHeight="1" x14ac:dyDescent="0.2"/>
    <row r="20328" ht="12.75" customHeight="1" x14ac:dyDescent="0.2"/>
    <row r="20329" ht="12.75" customHeight="1" x14ac:dyDescent="0.2"/>
    <row r="20330" ht="12.75" customHeight="1" x14ac:dyDescent="0.2"/>
    <row r="20331" ht="12.75" customHeight="1" x14ac:dyDescent="0.2"/>
    <row r="20332" ht="12.75" customHeight="1" x14ac:dyDescent="0.2"/>
    <row r="20333" ht="12.75" customHeight="1" x14ac:dyDescent="0.2"/>
    <row r="20334" ht="12.75" customHeight="1" x14ac:dyDescent="0.2"/>
    <row r="20335" ht="12.75" customHeight="1" x14ac:dyDescent="0.2"/>
    <row r="20336" ht="12.75" customHeight="1" x14ac:dyDescent="0.2"/>
    <row r="20337" ht="12.75" customHeight="1" x14ac:dyDescent="0.2"/>
    <row r="20338" ht="12.75" customHeight="1" x14ac:dyDescent="0.2"/>
    <row r="20339" ht="12.75" customHeight="1" x14ac:dyDescent="0.2"/>
    <row r="20340" ht="12.75" customHeight="1" x14ac:dyDescent="0.2"/>
    <row r="20341" ht="12.75" customHeight="1" x14ac:dyDescent="0.2"/>
    <row r="20342" ht="12.75" customHeight="1" x14ac:dyDescent="0.2"/>
    <row r="20343" ht="12.75" customHeight="1" x14ac:dyDescent="0.2"/>
    <row r="20344" ht="12.75" customHeight="1" x14ac:dyDescent="0.2"/>
    <row r="20345" ht="12.75" customHeight="1" x14ac:dyDescent="0.2"/>
    <row r="20346" ht="12.75" customHeight="1" x14ac:dyDescent="0.2"/>
    <row r="20347" ht="12.75" customHeight="1" x14ac:dyDescent="0.2"/>
    <row r="20348" ht="12.75" customHeight="1" x14ac:dyDescent="0.2"/>
    <row r="20349" ht="12.75" customHeight="1" x14ac:dyDescent="0.2"/>
    <row r="20350" ht="12.75" customHeight="1" x14ac:dyDescent="0.2"/>
    <row r="20351" ht="12.75" customHeight="1" x14ac:dyDescent="0.2"/>
    <row r="20352" ht="12.75" customHeight="1" x14ac:dyDescent="0.2"/>
    <row r="20353" ht="12.75" customHeight="1" x14ac:dyDescent="0.2"/>
    <row r="20354" ht="12.75" customHeight="1" x14ac:dyDescent="0.2"/>
    <row r="20355" ht="12.75" customHeight="1" x14ac:dyDescent="0.2"/>
    <row r="20356" ht="12.75" customHeight="1" x14ac:dyDescent="0.2"/>
    <row r="20357" ht="12.75" customHeight="1" x14ac:dyDescent="0.2"/>
    <row r="20358" ht="12.75" customHeight="1" x14ac:dyDescent="0.2"/>
    <row r="20359" ht="12.75" customHeight="1" x14ac:dyDescent="0.2"/>
    <row r="20360" ht="12.75" customHeight="1" x14ac:dyDescent="0.2"/>
    <row r="20361" ht="12.75" customHeight="1" x14ac:dyDescent="0.2"/>
    <row r="20362" ht="12.75" customHeight="1" x14ac:dyDescent="0.2"/>
    <row r="20363" ht="12.75" customHeight="1" x14ac:dyDescent="0.2"/>
    <row r="20364" ht="12.75" customHeight="1" x14ac:dyDescent="0.2"/>
    <row r="20365" ht="12.75" customHeight="1" x14ac:dyDescent="0.2"/>
    <row r="20366" ht="12.75" customHeight="1" x14ac:dyDescent="0.2"/>
    <row r="20367" ht="12.75" customHeight="1" x14ac:dyDescent="0.2"/>
    <row r="20368" ht="12.75" customHeight="1" x14ac:dyDescent="0.2"/>
    <row r="20369" ht="12.75" customHeight="1" x14ac:dyDescent="0.2"/>
    <row r="20370" ht="12.75" customHeight="1" x14ac:dyDescent="0.2"/>
    <row r="20371" ht="12.75" customHeight="1" x14ac:dyDescent="0.2"/>
    <row r="20372" ht="12.75" customHeight="1" x14ac:dyDescent="0.2"/>
    <row r="20373" ht="12.75" customHeight="1" x14ac:dyDescent="0.2"/>
    <row r="20374" ht="12.75" customHeight="1" x14ac:dyDescent="0.2"/>
    <row r="20375" ht="12.75" customHeight="1" x14ac:dyDescent="0.2"/>
    <row r="20376" ht="12.75" customHeight="1" x14ac:dyDescent="0.2"/>
    <row r="20377" ht="12.75" customHeight="1" x14ac:dyDescent="0.2"/>
    <row r="20378" ht="12.75" customHeight="1" x14ac:dyDescent="0.2"/>
    <row r="20379" ht="12.75" customHeight="1" x14ac:dyDescent="0.2"/>
    <row r="20380" ht="12.75" customHeight="1" x14ac:dyDescent="0.2"/>
    <row r="20381" ht="12.75" customHeight="1" x14ac:dyDescent="0.2"/>
    <row r="20382" ht="12.75" customHeight="1" x14ac:dyDescent="0.2"/>
    <row r="20383" ht="12.75" customHeight="1" x14ac:dyDescent="0.2"/>
    <row r="20384" ht="12.75" customHeight="1" x14ac:dyDescent="0.2"/>
    <row r="20385" ht="12.75" customHeight="1" x14ac:dyDescent="0.2"/>
    <row r="20386" ht="12.75" customHeight="1" x14ac:dyDescent="0.2"/>
    <row r="20387" ht="12.75" customHeight="1" x14ac:dyDescent="0.2"/>
    <row r="20388" ht="12.75" customHeight="1" x14ac:dyDescent="0.2"/>
    <row r="20389" ht="12.75" customHeight="1" x14ac:dyDescent="0.2"/>
    <row r="20390" ht="12.75" customHeight="1" x14ac:dyDescent="0.2"/>
    <row r="20391" ht="12.75" customHeight="1" x14ac:dyDescent="0.2"/>
    <row r="20392" ht="12.75" customHeight="1" x14ac:dyDescent="0.2"/>
    <row r="20393" ht="12.75" customHeight="1" x14ac:dyDescent="0.2"/>
    <row r="20394" ht="12.75" customHeight="1" x14ac:dyDescent="0.2"/>
    <row r="20395" ht="12.75" customHeight="1" x14ac:dyDescent="0.2"/>
    <row r="20396" ht="12.75" customHeight="1" x14ac:dyDescent="0.2"/>
    <row r="20397" ht="12.75" customHeight="1" x14ac:dyDescent="0.2"/>
    <row r="20398" ht="12.75" customHeight="1" x14ac:dyDescent="0.2"/>
    <row r="20399" ht="12.75" customHeight="1" x14ac:dyDescent="0.2"/>
    <row r="20400" ht="12.75" customHeight="1" x14ac:dyDescent="0.2"/>
    <row r="20401" ht="12.75" customHeight="1" x14ac:dyDescent="0.2"/>
    <row r="20402" ht="12.75" customHeight="1" x14ac:dyDescent="0.2"/>
    <row r="20403" ht="12.75" customHeight="1" x14ac:dyDescent="0.2"/>
    <row r="20404" ht="12.75" customHeight="1" x14ac:dyDescent="0.2"/>
    <row r="20405" ht="12.75" customHeight="1" x14ac:dyDescent="0.2"/>
    <row r="20406" ht="12.75" customHeight="1" x14ac:dyDescent="0.2"/>
    <row r="20407" ht="12.75" customHeight="1" x14ac:dyDescent="0.2"/>
    <row r="20408" ht="12.75" customHeight="1" x14ac:dyDescent="0.2"/>
    <row r="20409" ht="12.75" customHeight="1" x14ac:dyDescent="0.2"/>
    <row r="20410" ht="12.75" customHeight="1" x14ac:dyDescent="0.2"/>
    <row r="20411" ht="12.75" customHeight="1" x14ac:dyDescent="0.2"/>
    <row r="20412" ht="12.75" customHeight="1" x14ac:dyDescent="0.2"/>
    <row r="20413" ht="12.75" customHeight="1" x14ac:dyDescent="0.2"/>
    <row r="20414" ht="12.75" customHeight="1" x14ac:dyDescent="0.2"/>
    <row r="20415" ht="12.75" customHeight="1" x14ac:dyDescent="0.2"/>
    <row r="20416" ht="12.75" customHeight="1" x14ac:dyDescent="0.2"/>
    <row r="20417" ht="12.75" customHeight="1" x14ac:dyDescent="0.2"/>
    <row r="20418" ht="12.75" customHeight="1" x14ac:dyDescent="0.2"/>
    <row r="20419" ht="12.75" customHeight="1" x14ac:dyDescent="0.2"/>
    <row r="20420" ht="12.75" customHeight="1" x14ac:dyDescent="0.2"/>
    <row r="20421" ht="12.75" customHeight="1" x14ac:dyDescent="0.2"/>
    <row r="20422" ht="12.75" customHeight="1" x14ac:dyDescent="0.2"/>
    <row r="20423" ht="12.75" customHeight="1" x14ac:dyDescent="0.2"/>
    <row r="20424" ht="12.75" customHeight="1" x14ac:dyDescent="0.2"/>
    <row r="20425" ht="12.75" customHeight="1" x14ac:dyDescent="0.2"/>
    <row r="20426" ht="12.75" customHeight="1" x14ac:dyDescent="0.2"/>
    <row r="20427" ht="12.75" customHeight="1" x14ac:dyDescent="0.2"/>
    <row r="20428" ht="12.75" customHeight="1" x14ac:dyDescent="0.2"/>
    <row r="20429" ht="12.75" customHeight="1" x14ac:dyDescent="0.2"/>
    <row r="20430" ht="12.75" customHeight="1" x14ac:dyDescent="0.2"/>
    <row r="20431" ht="12.75" customHeight="1" x14ac:dyDescent="0.2"/>
    <row r="20432" ht="12.75" customHeight="1" x14ac:dyDescent="0.2"/>
    <row r="20433" ht="12.75" customHeight="1" x14ac:dyDescent="0.2"/>
    <row r="20434" ht="12.75" customHeight="1" x14ac:dyDescent="0.2"/>
    <row r="20435" ht="12.75" customHeight="1" x14ac:dyDescent="0.2"/>
    <row r="20436" ht="12.75" customHeight="1" x14ac:dyDescent="0.2"/>
    <row r="20437" ht="12.75" customHeight="1" x14ac:dyDescent="0.2"/>
    <row r="20438" ht="12.75" customHeight="1" x14ac:dyDescent="0.2"/>
    <row r="20439" ht="12.75" customHeight="1" x14ac:dyDescent="0.2"/>
    <row r="20440" ht="12.75" customHeight="1" x14ac:dyDescent="0.2"/>
    <row r="20441" ht="12.75" customHeight="1" x14ac:dyDescent="0.2"/>
    <row r="20442" ht="12.75" customHeight="1" x14ac:dyDescent="0.2"/>
    <row r="20443" ht="12.75" customHeight="1" x14ac:dyDescent="0.2"/>
    <row r="20444" ht="12.75" customHeight="1" x14ac:dyDescent="0.2"/>
    <row r="20445" ht="12.75" customHeight="1" x14ac:dyDescent="0.2"/>
    <row r="20446" ht="12.75" customHeight="1" x14ac:dyDescent="0.2"/>
    <row r="20447" ht="12.75" customHeight="1" x14ac:dyDescent="0.2"/>
    <row r="20448" ht="12.75" customHeight="1" x14ac:dyDescent="0.2"/>
    <row r="20449" ht="12.75" customHeight="1" x14ac:dyDescent="0.2"/>
    <row r="20450" ht="12.75" customHeight="1" x14ac:dyDescent="0.2"/>
    <row r="20451" ht="12.75" customHeight="1" x14ac:dyDescent="0.2"/>
    <row r="20452" ht="12.75" customHeight="1" x14ac:dyDescent="0.2"/>
    <row r="20453" ht="12.75" customHeight="1" x14ac:dyDescent="0.2"/>
    <row r="20454" ht="12.75" customHeight="1" x14ac:dyDescent="0.2"/>
    <row r="20455" ht="12.75" customHeight="1" x14ac:dyDescent="0.2"/>
    <row r="20456" ht="12.75" customHeight="1" x14ac:dyDescent="0.2"/>
    <row r="20457" ht="12.75" customHeight="1" x14ac:dyDescent="0.2"/>
    <row r="20458" ht="12.75" customHeight="1" x14ac:dyDescent="0.2"/>
    <row r="20459" ht="12.75" customHeight="1" x14ac:dyDescent="0.2"/>
    <row r="20460" ht="12.75" customHeight="1" x14ac:dyDescent="0.2"/>
    <row r="20461" ht="12.75" customHeight="1" x14ac:dyDescent="0.2"/>
    <row r="20462" ht="12.75" customHeight="1" x14ac:dyDescent="0.2"/>
    <row r="20463" ht="12.75" customHeight="1" x14ac:dyDescent="0.2"/>
    <row r="20464" ht="12.75" customHeight="1" x14ac:dyDescent="0.2"/>
    <row r="20465" ht="12.75" customHeight="1" x14ac:dyDescent="0.2"/>
    <row r="20466" ht="12.75" customHeight="1" x14ac:dyDescent="0.2"/>
    <row r="20467" ht="12.75" customHeight="1" x14ac:dyDescent="0.2"/>
    <row r="20468" ht="12.75" customHeight="1" x14ac:dyDescent="0.2"/>
    <row r="20469" ht="12.75" customHeight="1" x14ac:dyDescent="0.2"/>
    <row r="20470" ht="12.75" customHeight="1" x14ac:dyDescent="0.2"/>
    <row r="20471" ht="12.75" customHeight="1" x14ac:dyDescent="0.2"/>
    <row r="20472" ht="12.75" customHeight="1" x14ac:dyDescent="0.2"/>
    <row r="20473" ht="12.75" customHeight="1" x14ac:dyDescent="0.2"/>
    <row r="20474" ht="12.75" customHeight="1" x14ac:dyDescent="0.2"/>
    <row r="20475" ht="12.75" customHeight="1" x14ac:dyDescent="0.2"/>
    <row r="20476" ht="12.75" customHeight="1" x14ac:dyDescent="0.2"/>
    <row r="20477" ht="12.75" customHeight="1" x14ac:dyDescent="0.2"/>
    <row r="20478" ht="12.75" customHeight="1" x14ac:dyDescent="0.2"/>
    <row r="20479" ht="12.75" customHeight="1" x14ac:dyDescent="0.2"/>
    <row r="20480" ht="12.75" customHeight="1" x14ac:dyDescent="0.2"/>
    <row r="20481" ht="12.75" customHeight="1" x14ac:dyDescent="0.2"/>
    <row r="20482" ht="12.75" customHeight="1" x14ac:dyDescent="0.2"/>
    <row r="20483" ht="12.75" customHeight="1" x14ac:dyDescent="0.2"/>
    <row r="20484" ht="12.75" customHeight="1" x14ac:dyDescent="0.2"/>
    <row r="20485" ht="12.75" customHeight="1" x14ac:dyDescent="0.2"/>
    <row r="20486" ht="12.75" customHeight="1" x14ac:dyDescent="0.2"/>
    <row r="20487" ht="12.75" customHeight="1" x14ac:dyDescent="0.2"/>
    <row r="20488" ht="12.75" customHeight="1" x14ac:dyDescent="0.2"/>
    <row r="20489" ht="12.75" customHeight="1" x14ac:dyDescent="0.2"/>
    <row r="20490" ht="12.75" customHeight="1" x14ac:dyDescent="0.2"/>
    <row r="20491" ht="12.75" customHeight="1" x14ac:dyDescent="0.2"/>
    <row r="20492" ht="12.75" customHeight="1" x14ac:dyDescent="0.2"/>
    <row r="20493" ht="12.75" customHeight="1" x14ac:dyDescent="0.2"/>
    <row r="20494" ht="12.75" customHeight="1" x14ac:dyDescent="0.2"/>
    <row r="20495" ht="12.75" customHeight="1" x14ac:dyDescent="0.2"/>
    <row r="20496" ht="12.75" customHeight="1" x14ac:dyDescent="0.2"/>
    <row r="20497" ht="12.75" customHeight="1" x14ac:dyDescent="0.2"/>
    <row r="20498" ht="12.75" customHeight="1" x14ac:dyDescent="0.2"/>
    <row r="20499" ht="12.75" customHeight="1" x14ac:dyDescent="0.2"/>
    <row r="20500" ht="12.75" customHeight="1" x14ac:dyDescent="0.2"/>
    <row r="20501" ht="12.75" customHeight="1" x14ac:dyDescent="0.2"/>
    <row r="20502" ht="12.75" customHeight="1" x14ac:dyDescent="0.2"/>
    <row r="20503" ht="12.75" customHeight="1" x14ac:dyDescent="0.2"/>
    <row r="20504" ht="12.75" customHeight="1" x14ac:dyDescent="0.2"/>
    <row r="20505" ht="12.75" customHeight="1" x14ac:dyDescent="0.2"/>
    <row r="20506" ht="12.75" customHeight="1" x14ac:dyDescent="0.2"/>
    <row r="20507" ht="12.75" customHeight="1" x14ac:dyDescent="0.2"/>
    <row r="20508" ht="12.75" customHeight="1" x14ac:dyDescent="0.2"/>
    <row r="20509" ht="12.75" customHeight="1" x14ac:dyDescent="0.2"/>
    <row r="20510" ht="12.75" customHeight="1" x14ac:dyDescent="0.2"/>
    <row r="20511" ht="12.75" customHeight="1" x14ac:dyDescent="0.2"/>
    <row r="20512" ht="12.75" customHeight="1" x14ac:dyDescent="0.2"/>
    <row r="20513" ht="12.75" customHeight="1" x14ac:dyDescent="0.2"/>
    <row r="20514" ht="12.75" customHeight="1" x14ac:dyDescent="0.2"/>
    <row r="20515" ht="12.75" customHeight="1" x14ac:dyDescent="0.2"/>
    <row r="20516" ht="12.75" customHeight="1" x14ac:dyDescent="0.2"/>
    <row r="20517" ht="12.75" customHeight="1" x14ac:dyDescent="0.2"/>
    <row r="20518" ht="12.75" customHeight="1" x14ac:dyDescent="0.2"/>
    <row r="20519" ht="12.75" customHeight="1" x14ac:dyDescent="0.2"/>
    <row r="20520" ht="12.75" customHeight="1" x14ac:dyDescent="0.2"/>
    <row r="20521" ht="12.75" customHeight="1" x14ac:dyDescent="0.2"/>
    <row r="20522" ht="12.75" customHeight="1" x14ac:dyDescent="0.2"/>
    <row r="20523" ht="12.75" customHeight="1" x14ac:dyDescent="0.2"/>
    <row r="20524" ht="12.75" customHeight="1" x14ac:dyDescent="0.2"/>
    <row r="20525" ht="12.75" customHeight="1" x14ac:dyDescent="0.2"/>
    <row r="20526" ht="12.75" customHeight="1" x14ac:dyDescent="0.2"/>
    <row r="20527" ht="12.75" customHeight="1" x14ac:dyDescent="0.2"/>
    <row r="20528" ht="12.75" customHeight="1" x14ac:dyDescent="0.2"/>
    <row r="20529" ht="12.75" customHeight="1" x14ac:dyDescent="0.2"/>
    <row r="20530" ht="12.75" customHeight="1" x14ac:dyDescent="0.2"/>
    <row r="20531" ht="12.75" customHeight="1" x14ac:dyDescent="0.2"/>
    <row r="20532" ht="12.75" customHeight="1" x14ac:dyDescent="0.2"/>
    <row r="20533" ht="12.75" customHeight="1" x14ac:dyDescent="0.2"/>
    <row r="20534" ht="12.75" customHeight="1" x14ac:dyDescent="0.2"/>
    <row r="20535" ht="12.75" customHeight="1" x14ac:dyDescent="0.2"/>
    <row r="20536" ht="12.75" customHeight="1" x14ac:dyDescent="0.2"/>
    <row r="20537" ht="12.75" customHeight="1" x14ac:dyDescent="0.2"/>
    <row r="20538" ht="12.75" customHeight="1" x14ac:dyDescent="0.2"/>
    <row r="20539" ht="12.75" customHeight="1" x14ac:dyDescent="0.2"/>
    <row r="20540" ht="12.75" customHeight="1" x14ac:dyDescent="0.2"/>
    <row r="20541" ht="12.75" customHeight="1" x14ac:dyDescent="0.2"/>
    <row r="20542" ht="12.75" customHeight="1" x14ac:dyDescent="0.2"/>
    <row r="20543" ht="12.75" customHeight="1" x14ac:dyDescent="0.2"/>
    <row r="20544" ht="12.75" customHeight="1" x14ac:dyDescent="0.2"/>
    <row r="20545" ht="12.75" customHeight="1" x14ac:dyDescent="0.2"/>
    <row r="20546" ht="12.75" customHeight="1" x14ac:dyDescent="0.2"/>
    <row r="20547" ht="12.75" customHeight="1" x14ac:dyDescent="0.2"/>
    <row r="20548" ht="12.75" customHeight="1" x14ac:dyDescent="0.2"/>
    <row r="20549" ht="12.75" customHeight="1" x14ac:dyDescent="0.2"/>
    <row r="20550" ht="12.75" customHeight="1" x14ac:dyDescent="0.2"/>
    <row r="20551" ht="12.75" customHeight="1" x14ac:dyDescent="0.2"/>
    <row r="20552" ht="12.75" customHeight="1" x14ac:dyDescent="0.2"/>
    <row r="20553" ht="12.75" customHeight="1" x14ac:dyDescent="0.2"/>
    <row r="20554" ht="12.75" customHeight="1" x14ac:dyDescent="0.2"/>
    <row r="20555" ht="12.75" customHeight="1" x14ac:dyDescent="0.2"/>
    <row r="20556" ht="12.75" customHeight="1" x14ac:dyDescent="0.2"/>
    <row r="20557" ht="12.75" customHeight="1" x14ac:dyDescent="0.2"/>
    <row r="20558" ht="12.75" customHeight="1" x14ac:dyDescent="0.2"/>
    <row r="20559" ht="12.75" customHeight="1" x14ac:dyDescent="0.2"/>
    <row r="20560" ht="12.75" customHeight="1" x14ac:dyDescent="0.2"/>
    <row r="20561" ht="12.75" customHeight="1" x14ac:dyDescent="0.2"/>
    <row r="20562" ht="12.75" customHeight="1" x14ac:dyDescent="0.2"/>
    <row r="20563" ht="12.75" customHeight="1" x14ac:dyDescent="0.2"/>
    <row r="20564" ht="12.75" customHeight="1" x14ac:dyDescent="0.2"/>
    <row r="20565" ht="12.75" customHeight="1" x14ac:dyDescent="0.2"/>
    <row r="20566" ht="12.75" customHeight="1" x14ac:dyDescent="0.2"/>
    <row r="20567" ht="12.75" customHeight="1" x14ac:dyDescent="0.2"/>
    <row r="20568" ht="12.75" customHeight="1" x14ac:dyDescent="0.2"/>
    <row r="20569" ht="12.75" customHeight="1" x14ac:dyDescent="0.2"/>
    <row r="20570" ht="12.75" customHeight="1" x14ac:dyDescent="0.2"/>
    <row r="20571" ht="12.75" customHeight="1" x14ac:dyDescent="0.2"/>
    <row r="20572" ht="12.75" customHeight="1" x14ac:dyDescent="0.2"/>
    <row r="20573" ht="12.75" customHeight="1" x14ac:dyDescent="0.2"/>
    <row r="20574" ht="12.75" customHeight="1" x14ac:dyDescent="0.2"/>
    <row r="20575" ht="12.75" customHeight="1" x14ac:dyDescent="0.2"/>
    <row r="20576" ht="12.75" customHeight="1" x14ac:dyDescent="0.2"/>
    <row r="20577" ht="12.75" customHeight="1" x14ac:dyDescent="0.2"/>
    <row r="20578" ht="12.75" customHeight="1" x14ac:dyDescent="0.2"/>
    <row r="20579" ht="12.75" customHeight="1" x14ac:dyDescent="0.2"/>
    <row r="20580" ht="12.75" customHeight="1" x14ac:dyDescent="0.2"/>
    <row r="20581" ht="12.75" customHeight="1" x14ac:dyDescent="0.2"/>
    <row r="20582" ht="12.75" customHeight="1" x14ac:dyDescent="0.2"/>
    <row r="20583" ht="12.75" customHeight="1" x14ac:dyDescent="0.2"/>
    <row r="20584" ht="12.75" customHeight="1" x14ac:dyDescent="0.2"/>
    <row r="20585" ht="12.75" customHeight="1" x14ac:dyDescent="0.2"/>
    <row r="20586" ht="12.75" customHeight="1" x14ac:dyDescent="0.2"/>
    <row r="20587" ht="12.75" customHeight="1" x14ac:dyDescent="0.2"/>
    <row r="20588" ht="12.75" customHeight="1" x14ac:dyDescent="0.2"/>
    <row r="20589" ht="12.75" customHeight="1" x14ac:dyDescent="0.2"/>
    <row r="20590" ht="12.75" customHeight="1" x14ac:dyDescent="0.2"/>
    <row r="20591" ht="12.75" customHeight="1" x14ac:dyDescent="0.2"/>
    <row r="20592" ht="12.75" customHeight="1" x14ac:dyDescent="0.2"/>
    <row r="20593" ht="12.75" customHeight="1" x14ac:dyDescent="0.2"/>
    <row r="20594" ht="12.75" customHeight="1" x14ac:dyDescent="0.2"/>
    <row r="20595" ht="12.75" customHeight="1" x14ac:dyDescent="0.2"/>
    <row r="20596" ht="12.75" customHeight="1" x14ac:dyDescent="0.2"/>
    <row r="20597" ht="12.75" customHeight="1" x14ac:dyDescent="0.2"/>
    <row r="20598" ht="12.75" customHeight="1" x14ac:dyDescent="0.2"/>
    <row r="20599" ht="12.75" customHeight="1" x14ac:dyDescent="0.2"/>
    <row r="20600" ht="12.75" customHeight="1" x14ac:dyDescent="0.2"/>
    <row r="20601" ht="12.75" customHeight="1" x14ac:dyDescent="0.2"/>
    <row r="20602" ht="12.75" customHeight="1" x14ac:dyDescent="0.2"/>
    <row r="20603" ht="12.75" customHeight="1" x14ac:dyDescent="0.2"/>
    <row r="20604" ht="12.75" customHeight="1" x14ac:dyDescent="0.2"/>
    <row r="20605" ht="12.75" customHeight="1" x14ac:dyDescent="0.2"/>
    <row r="20606" ht="12.75" customHeight="1" x14ac:dyDescent="0.2"/>
    <row r="20607" ht="12.75" customHeight="1" x14ac:dyDescent="0.2"/>
    <row r="20608" ht="12.75" customHeight="1" x14ac:dyDescent="0.2"/>
    <row r="20609" ht="12.75" customHeight="1" x14ac:dyDescent="0.2"/>
    <row r="20610" ht="12.75" customHeight="1" x14ac:dyDescent="0.2"/>
    <row r="20611" ht="12.75" customHeight="1" x14ac:dyDescent="0.2"/>
    <row r="20612" ht="12.75" customHeight="1" x14ac:dyDescent="0.2"/>
    <row r="20613" ht="12.75" customHeight="1" x14ac:dyDescent="0.2"/>
    <row r="20614" ht="12.75" customHeight="1" x14ac:dyDescent="0.2"/>
    <row r="20615" ht="12.75" customHeight="1" x14ac:dyDescent="0.2"/>
    <row r="20616" ht="12.75" customHeight="1" x14ac:dyDescent="0.2"/>
    <row r="20617" ht="12.75" customHeight="1" x14ac:dyDescent="0.2"/>
    <row r="20618" ht="12.75" customHeight="1" x14ac:dyDescent="0.2"/>
    <row r="20619" ht="12.75" customHeight="1" x14ac:dyDescent="0.2"/>
    <row r="20620" ht="12.75" customHeight="1" x14ac:dyDescent="0.2"/>
    <row r="20621" ht="12.75" customHeight="1" x14ac:dyDescent="0.2"/>
    <row r="20622" ht="12.75" customHeight="1" x14ac:dyDescent="0.2"/>
    <row r="20623" ht="12.75" customHeight="1" x14ac:dyDescent="0.2"/>
    <row r="20624" ht="12.75" customHeight="1" x14ac:dyDescent="0.2"/>
    <row r="20625" ht="12.75" customHeight="1" x14ac:dyDescent="0.2"/>
    <row r="20626" ht="12.75" customHeight="1" x14ac:dyDescent="0.2"/>
    <row r="20627" ht="12.75" customHeight="1" x14ac:dyDescent="0.2"/>
    <row r="20628" ht="12.75" customHeight="1" x14ac:dyDescent="0.2"/>
    <row r="20629" ht="12.75" customHeight="1" x14ac:dyDescent="0.2"/>
    <row r="20630" ht="12.75" customHeight="1" x14ac:dyDescent="0.2"/>
    <row r="20631" ht="12.75" customHeight="1" x14ac:dyDescent="0.2"/>
    <row r="20632" ht="12.75" customHeight="1" x14ac:dyDescent="0.2"/>
    <row r="20633" ht="12.75" customHeight="1" x14ac:dyDescent="0.2"/>
    <row r="20634" ht="12.75" customHeight="1" x14ac:dyDescent="0.2"/>
    <row r="20635" ht="12.75" customHeight="1" x14ac:dyDescent="0.2"/>
    <row r="20636" ht="12.75" customHeight="1" x14ac:dyDescent="0.2"/>
    <row r="20637" ht="12.75" customHeight="1" x14ac:dyDescent="0.2"/>
    <row r="20638" ht="12.75" customHeight="1" x14ac:dyDescent="0.2"/>
    <row r="20639" ht="12.75" customHeight="1" x14ac:dyDescent="0.2"/>
    <row r="20640" ht="12.75" customHeight="1" x14ac:dyDescent="0.2"/>
    <row r="20641" ht="12.75" customHeight="1" x14ac:dyDescent="0.2"/>
    <row r="20642" ht="12.75" customHeight="1" x14ac:dyDescent="0.2"/>
    <row r="20643" ht="12.75" customHeight="1" x14ac:dyDescent="0.2"/>
    <row r="20644" ht="12.75" customHeight="1" x14ac:dyDescent="0.2"/>
    <row r="20645" ht="12.75" customHeight="1" x14ac:dyDescent="0.2"/>
    <row r="20646" ht="12.75" customHeight="1" x14ac:dyDescent="0.2"/>
    <row r="20647" ht="12.75" customHeight="1" x14ac:dyDescent="0.2"/>
    <row r="20648" ht="12.75" customHeight="1" x14ac:dyDescent="0.2"/>
    <row r="20649" ht="12.75" customHeight="1" x14ac:dyDescent="0.2"/>
    <row r="20650" ht="12.75" customHeight="1" x14ac:dyDescent="0.2"/>
    <row r="20651" ht="12.75" customHeight="1" x14ac:dyDescent="0.2"/>
    <row r="20652" ht="12.75" customHeight="1" x14ac:dyDescent="0.2"/>
    <row r="20653" ht="12.75" customHeight="1" x14ac:dyDescent="0.2"/>
    <row r="20654" ht="12.75" customHeight="1" x14ac:dyDescent="0.2"/>
    <row r="20655" ht="12.75" customHeight="1" x14ac:dyDescent="0.2"/>
    <row r="20656" ht="12.75" customHeight="1" x14ac:dyDescent="0.2"/>
    <row r="20657" ht="12.75" customHeight="1" x14ac:dyDescent="0.2"/>
    <row r="20658" ht="12.75" customHeight="1" x14ac:dyDescent="0.2"/>
    <row r="20659" ht="12.75" customHeight="1" x14ac:dyDescent="0.2"/>
    <row r="20660" ht="12.75" customHeight="1" x14ac:dyDescent="0.2"/>
    <row r="20661" ht="12.75" customHeight="1" x14ac:dyDescent="0.2"/>
    <row r="20662" ht="12.75" customHeight="1" x14ac:dyDescent="0.2"/>
    <row r="20663" ht="12.75" customHeight="1" x14ac:dyDescent="0.2"/>
    <row r="20664" ht="12.75" customHeight="1" x14ac:dyDescent="0.2"/>
    <row r="20665" ht="12.75" customHeight="1" x14ac:dyDescent="0.2"/>
    <row r="20666" ht="12.75" customHeight="1" x14ac:dyDescent="0.2"/>
    <row r="20667" ht="12.75" customHeight="1" x14ac:dyDescent="0.2"/>
    <row r="20668" ht="12.75" customHeight="1" x14ac:dyDescent="0.2"/>
    <row r="20669" ht="12.75" customHeight="1" x14ac:dyDescent="0.2"/>
    <row r="20670" ht="12.75" customHeight="1" x14ac:dyDescent="0.2"/>
    <row r="20671" ht="12.75" customHeight="1" x14ac:dyDescent="0.2"/>
    <row r="20672" ht="12.75" customHeight="1" x14ac:dyDescent="0.2"/>
    <row r="20673" ht="12.75" customHeight="1" x14ac:dyDescent="0.2"/>
    <row r="20674" ht="12.75" customHeight="1" x14ac:dyDescent="0.2"/>
    <row r="20675" ht="12.75" customHeight="1" x14ac:dyDescent="0.2"/>
    <row r="20676" ht="12.75" customHeight="1" x14ac:dyDescent="0.2"/>
    <row r="20677" ht="12.75" customHeight="1" x14ac:dyDescent="0.2"/>
    <row r="20678" ht="12.75" customHeight="1" x14ac:dyDescent="0.2"/>
    <row r="20679" ht="12.75" customHeight="1" x14ac:dyDescent="0.2"/>
    <row r="20680" ht="12.75" customHeight="1" x14ac:dyDescent="0.2"/>
    <row r="20681" ht="12.75" customHeight="1" x14ac:dyDescent="0.2"/>
    <row r="20682" ht="12.75" customHeight="1" x14ac:dyDescent="0.2"/>
    <row r="20683" ht="12.75" customHeight="1" x14ac:dyDescent="0.2"/>
    <row r="20684" ht="12.75" customHeight="1" x14ac:dyDescent="0.2"/>
    <row r="20685" ht="12.75" customHeight="1" x14ac:dyDescent="0.2"/>
    <row r="20686" ht="12.75" customHeight="1" x14ac:dyDescent="0.2"/>
    <row r="20687" ht="12.75" customHeight="1" x14ac:dyDescent="0.2"/>
    <row r="20688" ht="12.75" customHeight="1" x14ac:dyDescent="0.2"/>
    <row r="20689" ht="12.75" customHeight="1" x14ac:dyDescent="0.2"/>
    <row r="20690" ht="12.75" customHeight="1" x14ac:dyDescent="0.2"/>
    <row r="20691" ht="12.75" customHeight="1" x14ac:dyDescent="0.2"/>
    <row r="20692" ht="12.75" customHeight="1" x14ac:dyDescent="0.2"/>
    <row r="20693" ht="12.75" customHeight="1" x14ac:dyDescent="0.2"/>
    <row r="20694" ht="12.75" customHeight="1" x14ac:dyDescent="0.2"/>
    <row r="20695" ht="12.75" customHeight="1" x14ac:dyDescent="0.2"/>
    <row r="20696" ht="12.75" customHeight="1" x14ac:dyDescent="0.2"/>
    <row r="20697" ht="12.75" customHeight="1" x14ac:dyDescent="0.2"/>
    <row r="20698" ht="12.75" customHeight="1" x14ac:dyDescent="0.2"/>
    <row r="20699" ht="12.75" customHeight="1" x14ac:dyDescent="0.2"/>
    <row r="20700" ht="12.75" customHeight="1" x14ac:dyDescent="0.2"/>
    <row r="20701" ht="12.75" customHeight="1" x14ac:dyDescent="0.2"/>
    <row r="20702" ht="12.75" customHeight="1" x14ac:dyDescent="0.2"/>
    <row r="20703" ht="12.75" customHeight="1" x14ac:dyDescent="0.2"/>
    <row r="20704" ht="12.75" customHeight="1" x14ac:dyDescent="0.2"/>
    <row r="20705" ht="12.75" customHeight="1" x14ac:dyDescent="0.2"/>
    <row r="20706" ht="12.75" customHeight="1" x14ac:dyDescent="0.2"/>
    <row r="20707" ht="12.75" customHeight="1" x14ac:dyDescent="0.2"/>
    <row r="20708" ht="12.75" customHeight="1" x14ac:dyDescent="0.2"/>
    <row r="20709" ht="12.75" customHeight="1" x14ac:dyDescent="0.2"/>
    <row r="20710" ht="12.75" customHeight="1" x14ac:dyDescent="0.2"/>
    <row r="20711" ht="12.75" customHeight="1" x14ac:dyDescent="0.2"/>
    <row r="20712" ht="12.75" customHeight="1" x14ac:dyDescent="0.2"/>
    <row r="20713" ht="12.75" customHeight="1" x14ac:dyDescent="0.2"/>
    <row r="20714" ht="12.75" customHeight="1" x14ac:dyDescent="0.2"/>
    <row r="20715" ht="12.75" customHeight="1" x14ac:dyDescent="0.2"/>
    <row r="20716" ht="12.75" customHeight="1" x14ac:dyDescent="0.2"/>
    <row r="20717" ht="12.75" customHeight="1" x14ac:dyDescent="0.2"/>
    <row r="20718" ht="12.75" customHeight="1" x14ac:dyDescent="0.2"/>
    <row r="20719" ht="12.75" customHeight="1" x14ac:dyDescent="0.2"/>
    <row r="20720" ht="12.75" customHeight="1" x14ac:dyDescent="0.2"/>
    <row r="20721" ht="12.75" customHeight="1" x14ac:dyDescent="0.2"/>
    <row r="20722" ht="12.75" customHeight="1" x14ac:dyDescent="0.2"/>
    <row r="20723" ht="12.75" customHeight="1" x14ac:dyDescent="0.2"/>
    <row r="20724" ht="12.75" customHeight="1" x14ac:dyDescent="0.2"/>
    <row r="20725" ht="12.75" customHeight="1" x14ac:dyDescent="0.2"/>
    <row r="20726" ht="12.75" customHeight="1" x14ac:dyDescent="0.2"/>
    <row r="20727" ht="12.75" customHeight="1" x14ac:dyDescent="0.2"/>
    <row r="20728" ht="12.75" customHeight="1" x14ac:dyDescent="0.2"/>
    <row r="20729" ht="12.75" customHeight="1" x14ac:dyDescent="0.2"/>
    <row r="20730" ht="12.75" customHeight="1" x14ac:dyDescent="0.2"/>
    <row r="20731" ht="12.75" customHeight="1" x14ac:dyDescent="0.2"/>
    <row r="20732" ht="12.75" customHeight="1" x14ac:dyDescent="0.2"/>
    <row r="20733" ht="12.75" customHeight="1" x14ac:dyDescent="0.2"/>
    <row r="20734" ht="12.75" customHeight="1" x14ac:dyDescent="0.2"/>
    <row r="20735" ht="12.75" customHeight="1" x14ac:dyDescent="0.2"/>
    <row r="20736" ht="12.75" customHeight="1" x14ac:dyDescent="0.2"/>
    <row r="20737" ht="12.75" customHeight="1" x14ac:dyDescent="0.2"/>
    <row r="20738" ht="12.75" customHeight="1" x14ac:dyDescent="0.2"/>
    <row r="20739" ht="12.75" customHeight="1" x14ac:dyDescent="0.2"/>
    <row r="20740" ht="12.75" customHeight="1" x14ac:dyDescent="0.2"/>
    <row r="20741" ht="12.75" customHeight="1" x14ac:dyDescent="0.2"/>
    <row r="20742" ht="12.75" customHeight="1" x14ac:dyDescent="0.2"/>
    <row r="20743" ht="12.75" customHeight="1" x14ac:dyDescent="0.2"/>
    <row r="20744" ht="12.75" customHeight="1" x14ac:dyDescent="0.2"/>
    <row r="20745" ht="12.75" customHeight="1" x14ac:dyDescent="0.2"/>
    <row r="20746" ht="12.75" customHeight="1" x14ac:dyDescent="0.2"/>
    <row r="20747" ht="12.75" customHeight="1" x14ac:dyDescent="0.2"/>
    <row r="20748" ht="12.75" customHeight="1" x14ac:dyDescent="0.2"/>
    <row r="20749" ht="12.75" customHeight="1" x14ac:dyDescent="0.2"/>
    <row r="20750" ht="12.75" customHeight="1" x14ac:dyDescent="0.2"/>
    <row r="20751" ht="12.75" customHeight="1" x14ac:dyDescent="0.2"/>
    <row r="20752" ht="12.75" customHeight="1" x14ac:dyDescent="0.2"/>
    <row r="20753" ht="12.75" customHeight="1" x14ac:dyDescent="0.2"/>
    <row r="20754" ht="12.75" customHeight="1" x14ac:dyDescent="0.2"/>
    <row r="20755" ht="12.75" customHeight="1" x14ac:dyDescent="0.2"/>
    <row r="20756" ht="12.75" customHeight="1" x14ac:dyDescent="0.2"/>
    <row r="20757" ht="12.75" customHeight="1" x14ac:dyDescent="0.2"/>
    <row r="20758" ht="12.75" customHeight="1" x14ac:dyDescent="0.2"/>
    <row r="20759" ht="12.75" customHeight="1" x14ac:dyDescent="0.2"/>
    <row r="20760" ht="12.75" customHeight="1" x14ac:dyDescent="0.2"/>
    <row r="20761" ht="12.75" customHeight="1" x14ac:dyDescent="0.2"/>
    <row r="20762" ht="12.75" customHeight="1" x14ac:dyDescent="0.2"/>
    <row r="20763" ht="12.75" customHeight="1" x14ac:dyDescent="0.2"/>
    <row r="20764" ht="12.75" customHeight="1" x14ac:dyDescent="0.2"/>
    <row r="20765" ht="12.75" customHeight="1" x14ac:dyDescent="0.2"/>
    <row r="20766" ht="12.75" customHeight="1" x14ac:dyDescent="0.2"/>
    <row r="20767" ht="12.75" customHeight="1" x14ac:dyDescent="0.2"/>
    <row r="20768" ht="12.75" customHeight="1" x14ac:dyDescent="0.2"/>
    <row r="20769" ht="12.75" customHeight="1" x14ac:dyDescent="0.2"/>
    <row r="20770" ht="12.75" customHeight="1" x14ac:dyDescent="0.2"/>
    <row r="20771" ht="12.75" customHeight="1" x14ac:dyDescent="0.2"/>
    <row r="20772" ht="12.75" customHeight="1" x14ac:dyDescent="0.2"/>
    <row r="20773" ht="12.75" customHeight="1" x14ac:dyDescent="0.2"/>
    <row r="20774" ht="12.75" customHeight="1" x14ac:dyDescent="0.2"/>
    <row r="20775" ht="12.75" customHeight="1" x14ac:dyDescent="0.2"/>
    <row r="20776" ht="12.75" customHeight="1" x14ac:dyDescent="0.2"/>
    <row r="20777" ht="12.75" customHeight="1" x14ac:dyDescent="0.2"/>
    <row r="20778" ht="12.75" customHeight="1" x14ac:dyDescent="0.2"/>
    <row r="20779" ht="12.75" customHeight="1" x14ac:dyDescent="0.2"/>
    <row r="20780" ht="12.75" customHeight="1" x14ac:dyDescent="0.2"/>
    <row r="20781" ht="12.75" customHeight="1" x14ac:dyDescent="0.2"/>
    <row r="20782" ht="12.75" customHeight="1" x14ac:dyDescent="0.2"/>
    <row r="20783" ht="12.75" customHeight="1" x14ac:dyDescent="0.2"/>
    <row r="20784" ht="12.75" customHeight="1" x14ac:dyDescent="0.2"/>
    <row r="20785" ht="12.75" customHeight="1" x14ac:dyDescent="0.2"/>
    <row r="20786" ht="12.75" customHeight="1" x14ac:dyDescent="0.2"/>
    <row r="20787" ht="12.75" customHeight="1" x14ac:dyDescent="0.2"/>
    <row r="20788" ht="12.75" customHeight="1" x14ac:dyDescent="0.2"/>
    <row r="20789" ht="12.75" customHeight="1" x14ac:dyDescent="0.2"/>
    <row r="20790" ht="12.75" customHeight="1" x14ac:dyDescent="0.2"/>
    <row r="20791" ht="12.75" customHeight="1" x14ac:dyDescent="0.2"/>
    <row r="20792" ht="12.75" customHeight="1" x14ac:dyDescent="0.2"/>
    <row r="20793" ht="12.75" customHeight="1" x14ac:dyDescent="0.2"/>
    <row r="20794" ht="12.75" customHeight="1" x14ac:dyDescent="0.2"/>
    <row r="20795" ht="12.75" customHeight="1" x14ac:dyDescent="0.2"/>
    <row r="20796" ht="12.75" customHeight="1" x14ac:dyDescent="0.2"/>
    <row r="20797" ht="12.75" customHeight="1" x14ac:dyDescent="0.2"/>
    <row r="20798" ht="12.75" customHeight="1" x14ac:dyDescent="0.2"/>
    <row r="20799" ht="12.75" customHeight="1" x14ac:dyDescent="0.2"/>
    <row r="20800" ht="12.75" customHeight="1" x14ac:dyDescent="0.2"/>
    <row r="20801" ht="12.75" customHeight="1" x14ac:dyDescent="0.2"/>
    <row r="20802" ht="12.75" customHeight="1" x14ac:dyDescent="0.2"/>
    <row r="20803" ht="12.75" customHeight="1" x14ac:dyDescent="0.2"/>
    <row r="20804" ht="12.75" customHeight="1" x14ac:dyDescent="0.2"/>
    <row r="20805" ht="12.75" customHeight="1" x14ac:dyDescent="0.2"/>
    <row r="20806" ht="12.75" customHeight="1" x14ac:dyDescent="0.2"/>
    <row r="20807" ht="12.75" customHeight="1" x14ac:dyDescent="0.2"/>
    <row r="20808" ht="12.75" customHeight="1" x14ac:dyDescent="0.2"/>
    <row r="20809" ht="12.75" customHeight="1" x14ac:dyDescent="0.2"/>
    <row r="20810" ht="12.75" customHeight="1" x14ac:dyDescent="0.2"/>
    <row r="20811" ht="12.75" customHeight="1" x14ac:dyDescent="0.2"/>
    <row r="20812" ht="12.75" customHeight="1" x14ac:dyDescent="0.2"/>
    <row r="20813" ht="12.75" customHeight="1" x14ac:dyDescent="0.2"/>
    <row r="20814" ht="12.75" customHeight="1" x14ac:dyDescent="0.2"/>
    <row r="20815" ht="12.75" customHeight="1" x14ac:dyDescent="0.2"/>
    <row r="20816" ht="12.75" customHeight="1" x14ac:dyDescent="0.2"/>
    <row r="20817" ht="12.75" customHeight="1" x14ac:dyDescent="0.2"/>
    <row r="20818" ht="12.75" customHeight="1" x14ac:dyDescent="0.2"/>
    <row r="20819" ht="12.75" customHeight="1" x14ac:dyDescent="0.2"/>
    <row r="20820" ht="12.75" customHeight="1" x14ac:dyDescent="0.2"/>
    <row r="20821" ht="12.75" customHeight="1" x14ac:dyDescent="0.2"/>
    <row r="20822" ht="12.75" customHeight="1" x14ac:dyDescent="0.2"/>
    <row r="20823" ht="12.75" customHeight="1" x14ac:dyDescent="0.2"/>
    <row r="20824" ht="12.75" customHeight="1" x14ac:dyDescent="0.2"/>
    <row r="20825" ht="12.75" customHeight="1" x14ac:dyDescent="0.2"/>
    <row r="20826" ht="12.75" customHeight="1" x14ac:dyDescent="0.2"/>
    <row r="20827" ht="12.75" customHeight="1" x14ac:dyDescent="0.2"/>
    <row r="20828" ht="12.75" customHeight="1" x14ac:dyDescent="0.2"/>
    <row r="20829" ht="12.75" customHeight="1" x14ac:dyDescent="0.2"/>
    <row r="20830" ht="12.75" customHeight="1" x14ac:dyDescent="0.2"/>
    <row r="20831" ht="12.75" customHeight="1" x14ac:dyDescent="0.2"/>
    <row r="20832" ht="12.75" customHeight="1" x14ac:dyDescent="0.2"/>
    <row r="20833" ht="12.75" customHeight="1" x14ac:dyDescent="0.2"/>
    <row r="20834" ht="12.75" customHeight="1" x14ac:dyDescent="0.2"/>
    <row r="20835" ht="12.75" customHeight="1" x14ac:dyDescent="0.2"/>
    <row r="20836" ht="12.75" customHeight="1" x14ac:dyDescent="0.2"/>
    <row r="20837" ht="12.75" customHeight="1" x14ac:dyDescent="0.2"/>
    <row r="20838" ht="12.75" customHeight="1" x14ac:dyDescent="0.2"/>
    <row r="20839" ht="12.75" customHeight="1" x14ac:dyDescent="0.2"/>
    <row r="20840" ht="12.75" customHeight="1" x14ac:dyDescent="0.2"/>
    <row r="20841" ht="12.75" customHeight="1" x14ac:dyDescent="0.2"/>
    <row r="20842" ht="12.75" customHeight="1" x14ac:dyDescent="0.2"/>
    <row r="20843" ht="12.75" customHeight="1" x14ac:dyDescent="0.2"/>
    <row r="20844" ht="12.75" customHeight="1" x14ac:dyDescent="0.2"/>
    <row r="20845" ht="12.75" customHeight="1" x14ac:dyDescent="0.2"/>
    <row r="20846" ht="12.75" customHeight="1" x14ac:dyDescent="0.2"/>
    <row r="20847" ht="12.75" customHeight="1" x14ac:dyDescent="0.2"/>
    <row r="20848" ht="12.75" customHeight="1" x14ac:dyDescent="0.2"/>
    <row r="20849" ht="12.75" customHeight="1" x14ac:dyDescent="0.2"/>
    <row r="20850" ht="12.75" customHeight="1" x14ac:dyDescent="0.2"/>
    <row r="20851" ht="12.75" customHeight="1" x14ac:dyDescent="0.2"/>
    <row r="20852" ht="12.75" customHeight="1" x14ac:dyDescent="0.2"/>
    <row r="20853" ht="12.75" customHeight="1" x14ac:dyDescent="0.2"/>
    <row r="20854" ht="12.75" customHeight="1" x14ac:dyDescent="0.2"/>
    <row r="20855" ht="12.75" customHeight="1" x14ac:dyDescent="0.2"/>
    <row r="20856" ht="12.75" customHeight="1" x14ac:dyDescent="0.2"/>
    <row r="20857" ht="12.75" customHeight="1" x14ac:dyDescent="0.2"/>
    <row r="20858" ht="12.75" customHeight="1" x14ac:dyDescent="0.2"/>
    <row r="20859" ht="12.75" customHeight="1" x14ac:dyDescent="0.2"/>
    <row r="20860" ht="12.75" customHeight="1" x14ac:dyDescent="0.2"/>
    <row r="20861" ht="12.75" customHeight="1" x14ac:dyDescent="0.2"/>
    <row r="20862" ht="12.75" customHeight="1" x14ac:dyDescent="0.2"/>
  </sheetData>
  <mergeCells count="361">
    <mergeCell ref="B258:I258"/>
    <mergeCell ref="B488:I488"/>
    <mergeCell ref="B465:I465"/>
    <mergeCell ref="B442:I442"/>
    <mergeCell ref="B419:I419"/>
    <mergeCell ref="B396:I396"/>
    <mergeCell ref="B373:I373"/>
    <mergeCell ref="B350:I350"/>
    <mergeCell ref="B327:I327"/>
    <mergeCell ref="B304:I304"/>
    <mergeCell ref="B261:I261"/>
    <mergeCell ref="B284:I284"/>
    <mergeCell ref="B307:I307"/>
    <mergeCell ref="B330:I330"/>
    <mergeCell ref="B353:I353"/>
    <mergeCell ref="B376:I376"/>
    <mergeCell ref="B399:I399"/>
    <mergeCell ref="B422:I422"/>
    <mergeCell ref="B445:I445"/>
    <mergeCell ref="B468:I468"/>
    <mergeCell ref="A538:A539"/>
    <mergeCell ref="B281:I281"/>
    <mergeCell ref="B491:I491"/>
    <mergeCell ref="B514:I514"/>
    <mergeCell ref="B537:I537"/>
    <mergeCell ref="B560:I560"/>
    <mergeCell ref="B583:I583"/>
    <mergeCell ref="B557:I557"/>
    <mergeCell ref="A377:A378"/>
    <mergeCell ref="B377:I377"/>
    <mergeCell ref="A423:A424"/>
    <mergeCell ref="B423:I423"/>
    <mergeCell ref="A469:A470"/>
    <mergeCell ref="B469:I469"/>
    <mergeCell ref="B925:I925"/>
    <mergeCell ref="B902:I902"/>
    <mergeCell ref="B879:I879"/>
    <mergeCell ref="B856:I856"/>
    <mergeCell ref="B833:I833"/>
    <mergeCell ref="B810:I810"/>
    <mergeCell ref="B787:I787"/>
    <mergeCell ref="B764:I764"/>
    <mergeCell ref="B741:I741"/>
    <mergeCell ref="B744:I744"/>
    <mergeCell ref="B767:I767"/>
    <mergeCell ref="B790:I790"/>
    <mergeCell ref="B813:I813"/>
    <mergeCell ref="B836:I836"/>
    <mergeCell ref="B859:I859"/>
    <mergeCell ref="B882:I882"/>
    <mergeCell ref="B905:I905"/>
    <mergeCell ref="L308:L309"/>
    <mergeCell ref="P860:P861"/>
    <mergeCell ref="Q860:Q861"/>
    <mergeCell ref="A860:A861"/>
    <mergeCell ref="B860:I860"/>
    <mergeCell ref="J860:J861"/>
    <mergeCell ref="K860:K861"/>
    <mergeCell ref="L860:L861"/>
    <mergeCell ref="M860:M861"/>
    <mergeCell ref="N860:N861"/>
    <mergeCell ref="O860:O861"/>
    <mergeCell ref="B718:I718"/>
    <mergeCell ref="B695:I695"/>
    <mergeCell ref="B672:I672"/>
    <mergeCell ref="B649:I649"/>
    <mergeCell ref="B626:I626"/>
    <mergeCell ref="A331:A332"/>
    <mergeCell ref="B331:I331"/>
    <mergeCell ref="B603:I603"/>
    <mergeCell ref="B580:I580"/>
    <mergeCell ref="B534:I534"/>
    <mergeCell ref="B511:I511"/>
    <mergeCell ref="A515:A516"/>
    <mergeCell ref="B515:I515"/>
    <mergeCell ref="J331:J332"/>
    <mergeCell ref="K331:K332"/>
    <mergeCell ref="L331:L332"/>
    <mergeCell ref="M308:M309"/>
    <mergeCell ref="N308:N309"/>
    <mergeCell ref="O308:O309"/>
    <mergeCell ref="P354:P355"/>
    <mergeCell ref="Q354:Q355"/>
    <mergeCell ref="A354:A355"/>
    <mergeCell ref="B354:I354"/>
    <mergeCell ref="J354:J355"/>
    <mergeCell ref="K354:K355"/>
    <mergeCell ref="L354:L355"/>
    <mergeCell ref="M331:M332"/>
    <mergeCell ref="N331:N332"/>
    <mergeCell ref="O331:O332"/>
    <mergeCell ref="P331:P332"/>
    <mergeCell ref="Q331:Q332"/>
    <mergeCell ref="P308:P309"/>
    <mergeCell ref="Q308:Q309"/>
    <mergeCell ref="A308:A309"/>
    <mergeCell ref="B308:I308"/>
    <mergeCell ref="J308:J309"/>
    <mergeCell ref="K308:K309"/>
    <mergeCell ref="J377:J378"/>
    <mergeCell ref="K377:K378"/>
    <mergeCell ref="L377:L378"/>
    <mergeCell ref="M354:M355"/>
    <mergeCell ref="N354:N355"/>
    <mergeCell ref="O354:O355"/>
    <mergeCell ref="P400:P401"/>
    <mergeCell ref="Q400:Q401"/>
    <mergeCell ref="A400:A401"/>
    <mergeCell ref="B400:I400"/>
    <mergeCell ref="J400:J401"/>
    <mergeCell ref="K400:K401"/>
    <mergeCell ref="L400:L401"/>
    <mergeCell ref="M377:M378"/>
    <mergeCell ref="N377:N378"/>
    <mergeCell ref="O377:O378"/>
    <mergeCell ref="P377:P378"/>
    <mergeCell ref="Q377:Q378"/>
    <mergeCell ref="J423:J424"/>
    <mergeCell ref="K423:K424"/>
    <mergeCell ref="L423:L424"/>
    <mergeCell ref="M400:M401"/>
    <mergeCell ref="N400:N401"/>
    <mergeCell ref="O400:O401"/>
    <mergeCell ref="P446:P447"/>
    <mergeCell ref="Q446:Q447"/>
    <mergeCell ref="A446:A447"/>
    <mergeCell ref="B446:I446"/>
    <mergeCell ref="J446:J447"/>
    <mergeCell ref="K446:K447"/>
    <mergeCell ref="L446:L447"/>
    <mergeCell ref="M423:M424"/>
    <mergeCell ref="N423:N424"/>
    <mergeCell ref="O423:O424"/>
    <mergeCell ref="P423:P424"/>
    <mergeCell ref="Q423:Q424"/>
    <mergeCell ref="J469:J470"/>
    <mergeCell ref="K469:K470"/>
    <mergeCell ref="L469:L470"/>
    <mergeCell ref="M446:M447"/>
    <mergeCell ref="N446:N447"/>
    <mergeCell ref="O446:O447"/>
    <mergeCell ref="Q492:Q493"/>
    <mergeCell ref="A492:A493"/>
    <mergeCell ref="B492:I492"/>
    <mergeCell ref="J492:J493"/>
    <mergeCell ref="K492:K493"/>
    <mergeCell ref="L492:L493"/>
    <mergeCell ref="M469:M470"/>
    <mergeCell ref="N469:N470"/>
    <mergeCell ref="O469:O470"/>
    <mergeCell ref="P469:P470"/>
    <mergeCell ref="Q469:Q470"/>
    <mergeCell ref="M492:M493"/>
    <mergeCell ref="N492:N493"/>
    <mergeCell ref="O492:O493"/>
    <mergeCell ref="P492:P493"/>
    <mergeCell ref="Q538:Q539"/>
    <mergeCell ref="M515:M516"/>
    <mergeCell ref="N515:N516"/>
    <mergeCell ref="O515:O516"/>
    <mergeCell ref="P515:P516"/>
    <mergeCell ref="Q515:Q516"/>
    <mergeCell ref="B538:I538"/>
    <mergeCell ref="J538:J539"/>
    <mergeCell ref="K538:K539"/>
    <mergeCell ref="L538:L539"/>
    <mergeCell ref="M538:M539"/>
    <mergeCell ref="N538:N539"/>
    <mergeCell ref="O538:O539"/>
    <mergeCell ref="P538:P539"/>
    <mergeCell ref="J515:J516"/>
    <mergeCell ref="K515:K516"/>
    <mergeCell ref="L515:L516"/>
    <mergeCell ref="Q561:Q562"/>
    <mergeCell ref="A561:A562"/>
    <mergeCell ref="B561:I561"/>
    <mergeCell ref="J561:J562"/>
    <mergeCell ref="K561:K562"/>
    <mergeCell ref="M584:M585"/>
    <mergeCell ref="N584:N585"/>
    <mergeCell ref="O584:O585"/>
    <mergeCell ref="P584:P585"/>
    <mergeCell ref="Q584:Q585"/>
    <mergeCell ref="A584:A585"/>
    <mergeCell ref="B584:I584"/>
    <mergeCell ref="J584:J585"/>
    <mergeCell ref="K584:K585"/>
    <mergeCell ref="L584:L585"/>
    <mergeCell ref="L561:L562"/>
    <mergeCell ref="M561:M562"/>
    <mergeCell ref="N561:N562"/>
    <mergeCell ref="O561:O562"/>
    <mergeCell ref="P561:P562"/>
    <mergeCell ref="M607:M608"/>
    <mergeCell ref="N607:N608"/>
    <mergeCell ref="O607:O608"/>
    <mergeCell ref="P607:P608"/>
    <mergeCell ref="Q607:Q608"/>
    <mergeCell ref="A607:A608"/>
    <mergeCell ref="B607:I607"/>
    <mergeCell ref="J607:J608"/>
    <mergeCell ref="K607:K608"/>
    <mergeCell ref="L607:L608"/>
    <mergeCell ref="B606:I606"/>
    <mergeCell ref="M791:M792"/>
    <mergeCell ref="N791:N792"/>
    <mergeCell ref="O791:O792"/>
    <mergeCell ref="P791:P792"/>
    <mergeCell ref="Q791:Q792"/>
    <mergeCell ref="A791:A792"/>
    <mergeCell ref="B791:I791"/>
    <mergeCell ref="J791:J792"/>
    <mergeCell ref="K791:K792"/>
    <mergeCell ref="L791:L792"/>
    <mergeCell ref="M630:M631"/>
    <mergeCell ref="N630:N631"/>
    <mergeCell ref="O630:O631"/>
    <mergeCell ref="P630:P631"/>
    <mergeCell ref="Q630:Q631"/>
    <mergeCell ref="A630:A631"/>
    <mergeCell ref="B630:I630"/>
    <mergeCell ref="J630:J631"/>
    <mergeCell ref="K630:K631"/>
    <mergeCell ref="L630:L631"/>
    <mergeCell ref="B629:I629"/>
    <mergeCell ref="M653:M654"/>
    <mergeCell ref="N653:N654"/>
    <mergeCell ref="M239:M240"/>
    <mergeCell ref="N239:N240"/>
    <mergeCell ref="O239:O240"/>
    <mergeCell ref="P239:P240"/>
    <mergeCell ref="Q239:Q240"/>
    <mergeCell ref="B3:I3"/>
    <mergeCell ref="A239:A240"/>
    <mergeCell ref="B239:I239"/>
    <mergeCell ref="J239:J240"/>
    <mergeCell ref="K239:K240"/>
    <mergeCell ref="L239:L240"/>
    <mergeCell ref="B238:I238"/>
    <mergeCell ref="M262:M263"/>
    <mergeCell ref="N262:N263"/>
    <mergeCell ref="O262:O263"/>
    <mergeCell ref="P262:P263"/>
    <mergeCell ref="Q262:Q263"/>
    <mergeCell ref="A262:A263"/>
    <mergeCell ref="B262:I262"/>
    <mergeCell ref="J262:J263"/>
    <mergeCell ref="K262:K263"/>
    <mergeCell ref="L262:L263"/>
    <mergeCell ref="M285:M286"/>
    <mergeCell ref="N285:N286"/>
    <mergeCell ref="O285:O286"/>
    <mergeCell ref="P285:P286"/>
    <mergeCell ref="Q285:Q286"/>
    <mergeCell ref="A285:A286"/>
    <mergeCell ref="B285:I285"/>
    <mergeCell ref="J285:J286"/>
    <mergeCell ref="K285:K286"/>
    <mergeCell ref="L285:L286"/>
    <mergeCell ref="M814:M815"/>
    <mergeCell ref="N814:N815"/>
    <mergeCell ref="O814:O815"/>
    <mergeCell ref="P814:P815"/>
    <mergeCell ref="Q814:Q815"/>
    <mergeCell ref="A814:A815"/>
    <mergeCell ref="B814:I814"/>
    <mergeCell ref="J814:J815"/>
    <mergeCell ref="K814:K815"/>
    <mergeCell ref="L814:L815"/>
    <mergeCell ref="O653:O654"/>
    <mergeCell ref="P653:P654"/>
    <mergeCell ref="Q653:Q654"/>
    <mergeCell ref="A653:A654"/>
    <mergeCell ref="B653:I653"/>
    <mergeCell ref="J653:J654"/>
    <mergeCell ref="K653:K654"/>
    <mergeCell ref="L653:L654"/>
    <mergeCell ref="B652:I652"/>
    <mergeCell ref="B675:I675"/>
    <mergeCell ref="M699:M700"/>
    <mergeCell ref="N699:N700"/>
    <mergeCell ref="O699:O700"/>
    <mergeCell ref="P699:P700"/>
    <mergeCell ref="Q699:Q700"/>
    <mergeCell ref="A699:A700"/>
    <mergeCell ref="B699:I699"/>
    <mergeCell ref="J699:J700"/>
    <mergeCell ref="K699:K700"/>
    <mergeCell ref="L699:L700"/>
    <mergeCell ref="B698:I698"/>
    <mergeCell ref="M676:M677"/>
    <mergeCell ref="N676:N677"/>
    <mergeCell ref="O676:O677"/>
    <mergeCell ref="P676:P677"/>
    <mergeCell ref="Q676:Q677"/>
    <mergeCell ref="A676:A677"/>
    <mergeCell ref="B676:I676"/>
    <mergeCell ref="J676:J677"/>
    <mergeCell ref="K676:K677"/>
    <mergeCell ref="L676:L677"/>
    <mergeCell ref="B721:I721"/>
    <mergeCell ref="M745:M746"/>
    <mergeCell ref="N745:N746"/>
    <mergeCell ref="O745:O746"/>
    <mergeCell ref="P745:P746"/>
    <mergeCell ref="Q745:Q746"/>
    <mergeCell ref="A745:A746"/>
    <mergeCell ref="B745:I745"/>
    <mergeCell ref="J745:J746"/>
    <mergeCell ref="K745:K746"/>
    <mergeCell ref="L745:L746"/>
    <mergeCell ref="M722:M723"/>
    <mergeCell ref="N722:N723"/>
    <mergeCell ref="O722:O723"/>
    <mergeCell ref="P722:P723"/>
    <mergeCell ref="Q722:Q723"/>
    <mergeCell ref="A722:A723"/>
    <mergeCell ref="B722:I722"/>
    <mergeCell ref="J722:J723"/>
    <mergeCell ref="K722:K723"/>
    <mergeCell ref="L722:L723"/>
    <mergeCell ref="M768:M769"/>
    <mergeCell ref="N768:N769"/>
    <mergeCell ref="O768:O769"/>
    <mergeCell ref="P768:P769"/>
    <mergeCell ref="Q768:Q769"/>
    <mergeCell ref="A768:A769"/>
    <mergeCell ref="B768:I768"/>
    <mergeCell ref="J768:J769"/>
    <mergeCell ref="K768:K769"/>
    <mergeCell ref="L768:L769"/>
    <mergeCell ref="P837:P838"/>
    <mergeCell ref="Q837:Q838"/>
    <mergeCell ref="A837:A838"/>
    <mergeCell ref="B837:I837"/>
    <mergeCell ref="J837:J838"/>
    <mergeCell ref="K837:K838"/>
    <mergeCell ref="L837:L838"/>
    <mergeCell ref="M837:M838"/>
    <mergeCell ref="N837:N838"/>
    <mergeCell ref="O837:O838"/>
    <mergeCell ref="P883:P884"/>
    <mergeCell ref="Q883:Q884"/>
    <mergeCell ref="A883:A884"/>
    <mergeCell ref="B883:I883"/>
    <mergeCell ref="J883:J884"/>
    <mergeCell ref="K883:K884"/>
    <mergeCell ref="L883:L884"/>
    <mergeCell ref="M883:M884"/>
    <mergeCell ref="N883:N884"/>
    <mergeCell ref="O883:O884"/>
    <mergeCell ref="P906:P907"/>
    <mergeCell ref="Q906:Q907"/>
    <mergeCell ref="A906:A907"/>
    <mergeCell ref="B906:I906"/>
    <mergeCell ref="J906:J907"/>
    <mergeCell ref="K906:K907"/>
    <mergeCell ref="L906:L907"/>
    <mergeCell ref="M906:M907"/>
    <mergeCell ref="N906:N907"/>
    <mergeCell ref="O906:O907"/>
  </mergeCells>
  <pageMargins left="0.7" right="0.7" top="0.75" bottom="0.75" header="0" footer="0"/>
  <pageSetup orientation="landscape" r:id="rId1"/>
  <ignoredErrors>
    <ignoredError sqref="A356 A334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8080"/>
  </sheetPr>
  <dimension ref="A1:AJ7589"/>
  <sheetViews>
    <sheetView topLeftCell="A849" zoomScaleNormal="100" workbookViewId="0">
      <selection activeCell="T873" sqref="T873"/>
    </sheetView>
  </sheetViews>
  <sheetFormatPr baseColWidth="10" defaultColWidth="12.5703125" defaultRowHeight="15" customHeight="1" x14ac:dyDescent="0.2"/>
  <cols>
    <col min="1" max="1" width="8.5703125" customWidth="1"/>
    <col min="2" max="9" width="7.140625" customWidth="1"/>
    <col min="10" max="10" width="2.140625" hidden="1" customWidth="1"/>
    <col min="11" max="11" width="15.7109375" style="155" customWidth="1"/>
    <col min="12" max="18" width="12.85546875" customWidth="1"/>
    <col min="19" max="28" width="10" customWidth="1"/>
    <col min="29" max="30" width="11.42578125" customWidth="1"/>
    <col min="31" max="36" width="10" customWidth="1"/>
  </cols>
  <sheetData>
    <row r="1" spans="1:30" ht="12.75" customHeight="1" x14ac:dyDescent="0.2">
      <c r="L1" s="1"/>
      <c r="M1" s="1"/>
      <c r="O1" s="1"/>
      <c r="P1" s="2"/>
      <c r="Q1" s="2"/>
      <c r="R1" s="1"/>
      <c r="V1" s="3"/>
      <c r="W1" s="3"/>
      <c r="X1" s="3"/>
      <c r="Y1" s="3"/>
      <c r="Z1" s="3"/>
      <c r="AA1" s="3"/>
      <c r="AB1" s="3"/>
      <c r="AC1" s="3"/>
      <c r="AD1" s="3"/>
    </row>
    <row r="2" spans="1:30" ht="12.75" customHeight="1" x14ac:dyDescent="0.3">
      <c r="A2" s="4" t="s">
        <v>0</v>
      </c>
      <c r="L2" s="1"/>
      <c r="M2" s="1"/>
      <c r="O2" s="1"/>
      <c r="P2" s="2"/>
      <c r="Q2" s="2"/>
      <c r="R2" s="1"/>
      <c r="V2" s="5"/>
      <c r="W2" s="5"/>
      <c r="X2" s="5"/>
      <c r="Y2" s="5"/>
      <c r="Z2" s="5"/>
      <c r="AA2" s="5"/>
      <c r="AB2" s="5"/>
      <c r="AC2" s="3"/>
      <c r="AD2" s="3"/>
    </row>
    <row r="3" spans="1:30" ht="25.5" customHeight="1" x14ac:dyDescent="0.2">
      <c r="B3" s="180" t="s">
        <v>1</v>
      </c>
      <c r="C3" s="181"/>
      <c r="D3" s="181"/>
      <c r="E3" s="181"/>
      <c r="F3" s="181"/>
      <c r="G3" s="181"/>
      <c r="H3" s="181"/>
      <c r="I3" s="181"/>
      <c r="J3" s="181"/>
      <c r="L3" s="7" t="s">
        <v>2</v>
      </c>
      <c r="M3" s="7" t="s">
        <v>3</v>
      </c>
      <c r="N3" s="8" t="s">
        <v>4</v>
      </c>
      <c r="O3" s="7" t="s">
        <v>5</v>
      </c>
      <c r="P3" s="9" t="s">
        <v>6</v>
      </c>
      <c r="Q3" s="9" t="s">
        <v>7</v>
      </c>
      <c r="R3" s="10" t="s">
        <v>8</v>
      </c>
      <c r="U3" s="11"/>
      <c r="V3" s="3"/>
      <c r="W3" s="3"/>
      <c r="X3" s="3"/>
      <c r="Y3" s="3"/>
      <c r="Z3" s="3"/>
      <c r="AA3" s="3"/>
      <c r="AB3" s="3"/>
      <c r="AC3" s="3"/>
      <c r="AD3" s="3"/>
    </row>
    <row r="4" spans="1:30" ht="12.75" customHeight="1" x14ac:dyDescent="0.2">
      <c r="A4" s="12" t="s">
        <v>9</v>
      </c>
      <c r="B4" s="13">
        <v>1</v>
      </c>
      <c r="C4" s="13">
        <v>2</v>
      </c>
      <c r="D4" s="13">
        <v>3</v>
      </c>
      <c r="E4" s="13">
        <v>4</v>
      </c>
      <c r="F4" s="13">
        <v>5</v>
      </c>
      <c r="G4" s="13">
        <v>6</v>
      </c>
      <c r="H4" s="13">
        <v>7</v>
      </c>
      <c r="I4" s="13">
        <v>8</v>
      </c>
      <c r="J4" s="13">
        <v>9</v>
      </c>
      <c r="K4" s="156" t="s">
        <v>10</v>
      </c>
      <c r="L4" s="15"/>
      <c r="M4" s="16"/>
      <c r="N4" s="17"/>
      <c r="O4" s="18"/>
      <c r="P4" s="2"/>
      <c r="Q4" s="2"/>
      <c r="R4" s="1"/>
      <c r="U4" s="19"/>
      <c r="V4" s="11"/>
      <c r="W4" s="11"/>
      <c r="X4" s="11"/>
      <c r="Y4" s="11"/>
      <c r="Z4" s="11"/>
      <c r="AA4" s="11"/>
      <c r="AB4" s="11"/>
      <c r="AC4" s="3"/>
      <c r="AD4" s="3"/>
    </row>
    <row r="5" spans="1:30" ht="12.75" customHeight="1" x14ac:dyDescent="0.2">
      <c r="A5" s="20" t="s">
        <v>11</v>
      </c>
      <c r="B5" s="13">
        <v>79</v>
      </c>
      <c r="C5" s="13"/>
      <c r="D5" s="13"/>
      <c r="E5" s="13"/>
      <c r="F5" s="13"/>
      <c r="G5" s="13"/>
      <c r="H5" s="13"/>
      <c r="I5" s="13"/>
      <c r="J5" s="13"/>
      <c r="K5" s="157"/>
      <c r="L5" s="15"/>
      <c r="M5" s="16"/>
      <c r="N5" s="17"/>
      <c r="O5" s="18"/>
      <c r="P5" s="21">
        <f>B5</f>
        <v>79</v>
      </c>
      <c r="Q5" s="2"/>
      <c r="R5" s="1"/>
      <c r="T5" s="22"/>
      <c r="U5" s="23"/>
      <c r="V5" s="23"/>
      <c r="W5" s="24"/>
      <c r="X5" s="24"/>
      <c r="Y5" s="24"/>
      <c r="Z5" s="24"/>
      <c r="AA5" s="24"/>
      <c r="AB5" s="24"/>
      <c r="AC5" s="3"/>
      <c r="AD5" s="3"/>
    </row>
    <row r="6" spans="1:30" ht="12.75" customHeight="1" x14ac:dyDescent="0.2">
      <c r="A6" s="20" t="s">
        <v>12</v>
      </c>
      <c r="C6" s="25">
        <v>20</v>
      </c>
      <c r="K6" s="157"/>
      <c r="L6" s="1"/>
      <c r="M6" s="1"/>
      <c r="O6" s="1">
        <f>C6/B5</f>
        <v>0.25316455696202533</v>
      </c>
      <c r="P6" s="21">
        <v>53</v>
      </c>
      <c r="Q6" s="26">
        <f t="shared" ref="Q6:Q12" si="0">P6/P5</f>
        <v>0.67088607594936711</v>
      </c>
      <c r="R6" s="1">
        <f t="shared" ref="R6:R12" si="1">100%-Q6</f>
        <v>0.32911392405063289</v>
      </c>
      <c r="T6" s="27"/>
      <c r="U6" s="26"/>
      <c r="V6" s="3"/>
      <c r="W6" s="3"/>
      <c r="X6" s="3"/>
      <c r="Y6" s="3"/>
      <c r="Z6" s="3"/>
      <c r="AA6" s="3"/>
      <c r="AB6" s="3"/>
      <c r="AC6" s="3"/>
      <c r="AD6" s="3"/>
    </row>
    <row r="7" spans="1:30" ht="12.75" customHeight="1" x14ac:dyDescent="0.2">
      <c r="A7" s="20" t="s">
        <v>13</v>
      </c>
      <c r="D7" s="25">
        <v>20</v>
      </c>
      <c r="K7" s="157"/>
      <c r="L7" s="1"/>
      <c r="M7" s="1"/>
      <c r="O7" s="1">
        <f>D7/C6</f>
        <v>1</v>
      </c>
      <c r="P7" s="21">
        <v>43</v>
      </c>
      <c r="Q7" s="26">
        <f t="shared" si="0"/>
        <v>0.81132075471698117</v>
      </c>
      <c r="R7" s="1">
        <f t="shared" si="1"/>
        <v>0.18867924528301883</v>
      </c>
      <c r="T7" s="27"/>
      <c r="U7" s="26"/>
      <c r="AC7" s="3"/>
      <c r="AD7" s="3"/>
    </row>
    <row r="8" spans="1:30" ht="12.75" customHeight="1" x14ac:dyDescent="0.2">
      <c r="A8" s="31" t="s">
        <v>14</v>
      </c>
      <c r="E8" s="25">
        <v>20</v>
      </c>
      <c r="K8" s="157"/>
      <c r="L8" s="1"/>
      <c r="M8" s="1"/>
      <c r="O8" s="1">
        <f>E8/D7</f>
        <v>1</v>
      </c>
      <c r="P8" s="21">
        <v>44</v>
      </c>
      <c r="Q8" s="26">
        <f t="shared" si="0"/>
        <v>1.0232558139534884</v>
      </c>
      <c r="R8" s="1">
        <f t="shared" si="1"/>
        <v>-2.3255813953488413E-2</v>
      </c>
      <c r="T8" s="27"/>
      <c r="U8" s="26"/>
      <c r="AC8" s="3"/>
      <c r="AD8" s="3"/>
    </row>
    <row r="9" spans="1:30" ht="12.75" customHeight="1" x14ac:dyDescent="0.2">
      <c r="A9" s="20" t="s">
        <v>15</v>
      </c>
      <c r="F9" s="25">
        <v>20</v>
      </c>
      <c r="K9" s="157"/>
      <c r="L9" s="1"/>
      <c r="M9" s="1"/>
      <c r="O9" s="1">
        <f>F9/E8</f>
        <v>1</v>
      </c>
      <c r="P9" s="21">
        <v>38</v>
      </c>
      <c r="Q9" s="26">
        <f t="shared" si="0"/>
        <v>0.86363636363636365</v>
      </c>
      <c r="R9" s="1">
        <f t="shared" si="1"/>
        <v>0.13636363636363635</v>
      </c>
      <c r="T9" s="27"/>
      <c r="U9" s="26"/>
      <c r="V9" s="3"/>
      <c r="AC9" s="3"/>
      <c r="AD9" s="3"/>
    </row>
    <row r="10" spans="1:30" ht="12.75" customHeight="1" x14ac:dyDescent="0.2">
      <c r="A10" s="20" t="s">
        <v>16</v>
      </c>
      <c r="G10" s="25">
        <v>20</v>
      </c>
      <c r="K10" s="157"/>
      <c r="L10" s="1"/>
      <c r="M10" s="1"/>
      <c r="O10" s="1">
        <f>G10/F9</f>
        <v>1</v>
      </c>
      <c r="P10" s="21">
        <v>36</v>
      </c>
      <c r="Q10" s="26">
        <f t="shared" si="0"/>
        <v>0.94736842105263153</v>
      </c>
      <c r="R10" s="1">
        <f t="shared" si="1"/>
        <v>5.2631578947368474E-2</v>
      </c>
      <c r="T10" s="27"/>
      <c r="U10" s="26"/>
      <c r="AC10" s="3"/>
      <c r="AD10" s="3"/>
    </row>
    <row r="11" spans="1:30" ht="12.75" customHeight="1" x14ac:dyDescent="0.2">
      <c r="A11" s="20" t="s">
        <v>18</v>
      </c>
      <c r="H11" s="25">
        <v>20</v>
      </c>
      <c r="K11" s="157"/>
      <c r="L11" s="1"/>
      <c r="M11" s="1"/>
      <c r="O11" s="1">
        <f>H11/G10</f>
        <v>1</v>
      </c>
      <c r="P11" s="21">
        <v>37</v>
      </c>
      <c r="Q11" s="26">
        <f t="shared" si="0"/>
        <v>1.0277777777777777</v>
      </c>
      <c r="R11" s="1">
        <f t="shared" si="1"/>
        <v>-2.7777777777777679E-2</v>
      </c>
      <c r="T11" s="27"/>
      <c r="U11" s="26"/>
      <c r="V11" s="3"/>
      <c r="AC11" s="3"/>
      <c r="AD11" s="3"/>
    </row>
    <row r="12" spans="1:30" ht="12.75" customHeight="1" x14ac:dyDescent="0.2">
      <c r="A12" s="20" t="s">
        <v>19</v>
      </c>
      <c r="I12" s="25">
        <v>20</v>
      </c>
      <c r="K12" s="158">
        <v>23</v>
      </c>
      <c r="L12" s="1"/>
      <c r="M12" s="1"/>
      <c r="O12" s="1">
        <f>I12/H11</f>
        <v>1</v>
      </c>
      <c r="P12" s="21">
        <v>35</v>
      </c>
      <c r="Q12" s="26">
        <f t="shared" si="0"/>
        <v>0.94594594594594594</v>
      </c>
      <c r="R12" s="1">
        <f t="shared" si="1"/>
        <v>5.4054054054054057E-2</v>
      </c>
      <c r="T12" s="27"/>
      <c r="U12" s="26"/>
      <c r="V12" s="3"/>
      <c r="AC12" s="3"/>
      <c r="AD12" s="3"/>
    </row>
    <row r="13" spans="1:30" ht="12.75" customHeight="1" x14ac:dyDescent="0.2">
      <c r="A13" s="20" t="s">
        <v>20</v>
      </c>
      <c r="I13" s="25">
        <v>8</v>
      </c>
      <c r="K13" s="158">
        <v>2</v>
      </c>
      <c r="L13" s="1"/>
      <c r="M13" s="1"/>
      <c r="O13" s="1"/>
      <c r="P13" s="21">
        <v>11</v>
      </c>
      <c r="Q13" s="26"/>
      <c r="R13" s="1"/>
      <c r="T13" s="27"/>
      <c r="U13" s="26"/>
      <c r="V13" s="3"/>
      <c r="AC13" s="3"/>
      <c r="AD13" s="3"/>
    </row>
    <row r="14" spans="1:30" ht="12.75" customHeight="1" x14ac:dyDescent="0.2">
      <c r="A14" s="20" t="s">
        <v>21</v>
      </c>
      <c r="I14" s="25">
        <v>7</v>
      </c>
      <c r="K14" s="158">
        <v>5</v>
      </c>
      <c r="L14" s="1"/>
      <c r="M14" s="1"/>
      <c r="O14" s="1"/>
      <c r="P14" s="21">
        <v>8</v>
      </c>
      <c r="Q14" s="26"/>
      <c r="R14" s="1"/>
      <c r="T14" s="27"/>
      <c r="U14" s="26"/>
      <c r="V14" s="3"/>
      <c r="AC14" s="3"/>
      <c r="AD14" s="3"/>
    </row>
    <row r="15" spans="1:30" ht="12.75" customHeight="1" x14ac:dyDescent="0.2">
      <c r="A15" s="20" t="s">
        <v>22</v>
      </c>
      <c r="I15" s="25">
        <v>3</v>
      </c>
      <c r="K15" s="158"/>
      <c r="L15" s="1"/>
      <c r="M15" s="1"/>
      <c r="O15" s="1"/>
      <c r="P15" s="21">
        <v>5</v>
      </c>
      <c r="Q15" s="26"/>
      <c r="R15" s="1"/>
      <c r="T15" s="27"/>
      <c r="U15" s="26"/>
      <c r="V15" s="3"/>
      <c r="AC15" s="3"/>
      <c r="AD15" s="3"/>
    </row>
    <row r="16" spans="1:30" ht="12.75" customHeight="1" x14ac:dyDescent="0.2">
      <c r="A16" s="20" t="s">
        <v>23</v>
      </c>
      <c r="I16" s="25">
        <v>2</v>
      </c>
      <c r="K16" s="158"/>
      <c r="L16" s="1"/>
      <c r="M16" s="1"/>
      <c r="O16" s="1"/>
      <c r="P16" s="21">
        <v>5</v>
      </c>
      <c r="Q16" s="26"/>
      <c r="R16" s="1"/>
      <c r="T16" s="27"/>
      <c r="U16" s="26"/>
      <c r="V16" s="3"/>
      <c r="AC16" s="3"/>
      <c r="AD16" s="3"/>
    </row>
    <row r="17" spans="1:30" ht="12.75" customHeight="1" x14ac:dyDescent="0.2">
      <c r="A17" s="20" t="s">
        <v>24</v>
      </c>
      <c r="I17" s="25">
        <v>1</v>
      </c>
      <c r="K17" s="158">
        <v>1</v>
      </c>
      <c r="L17" s="1"/>
      <c r="M17" s="1"/>
      <c r="O17" s="1"/>
      <c r="P17" s="21">
        <v>1</v>
      </c>
      <c r="Q17" s="26"/>
      <c r="R17" s="1"/>
      <c r="T17" s="27"/>
      <c r="U17" s="26"/>
      <c r="V17" s="3"/>
      <c r="AC17" s="3"/>
      <c r="AD17" s="3"/>
    </row>
    <row r="18" spans="1:30" ht="12.75" customHeight="1" x14ac:dyDescent="0.2">
      <c r="A18" s="31"/>
      <c r="K18" s="159">
        <f>SUM(K12:K17)</f>
        <v>31</v>
      </c>
      <c r="L18" s="1">
        <f>K12/B5</f>
        <v>0.29113924050632911</v>
      </c>
      <c r="M18" s="1">
        <f>K18/B5</f>
        <v>0.39240506329113922</v>
      </c>
      <c r="N18" s="1">
        <f>M18-L18</f>
        <v>0.10126582278481011</v>
      </c>
      <c r="O18" s="1"/>
      <c r="P18" s="21"/>
      <c r="Q18" s="26"/>
      <c r="R18" s="1"/>
      <c r="T18" s="27"/>
      <c r="U18" s="26"/>
      <c r="V18" s="3"/>
      <c r="AC18" s="3"/>
      <c r="AD18" s="3"/>
    </row>
    <row r="19" spans="1:30" ht="12.75" customHeight="1" x14ac:dyDescent="0.2">
      <c r="A19" s="31"/>
      <c r="K19" s="160"/>
      <c r="L19" s="1"/>
      <c r="M19" s="1"/>
      <c r="O19" s="1"/>
      <c r="P19" s="2"/>
      <c r="Q19" s="2"/>
      <c r="R19" s="1"/>
      <c r="T19" s="27"/>
      <c r="U19" s="26"/>
      <c r="V19" s="3"/>
      <c r="AC19" s="3"/>
      <c r="AD19" s="3"/>
    </row>
    <row r="20" spans="1:30" ht="12.75" customHeight="1" x14ac:dyDescent="0.3">
      <c r="A20" s="4" t="s">
        <v>25</v>
      </c>
      <c r="L20" s="1"/>
      <c r="M20" s="1"/>
      <c r="O20" s="1"/>
      <c r="P20" s="2"/>
      <c r="Q20" s="2"/>
      <c r="R20" s="1"/>
      <c r="T20" s="27"/>
      <c r="U20" s="26"/>
      <c r="AC20" s="3"/>
      <c r="AD20" s="3"/>
    </row>
    <row r="21" spans="1:30" ht="25.5" customHeight="1" x14ac:dyDescent="0.2">
      <c r="B21" s="6" t="s">
        <v>1</v>
      </c>
      <c r="C21" s="6"/>
      <c r="D21" s="6"/>
      <c r="E21" s="6"/>
      <c r="F21" s="6"/>
      <c r="G21" s="6"/>
      <c r="H21" s="6"/>
      <c r="I21" s="6"/>
      <c r="J21" s="6"/>
      <c r="L21" s="7" t="s">
        <v>2</v>
      </c>
      <c r="M21" s="7" t="s">
        <v>3</v>
      </c>
      <c r="N21" s="8" t="s">
        <v>4</v>
      </c>
      <c r="O21" s="7" t="s">
        <v>5</v>
      </c>
      <c r="P21" s="9" t="s">
        <v>6</v>
      </c>
      <c r="Q21" s="9" t="s">
        <v>7</v>
      </c>
      <c r="R21" s="10" t="s">
        <v>8</v>
      </c>
      <c r="T21" s="23"/>
      <c r="U21" s="30"/>
      <c r="AC21" s="3"/>
      <c r="AD21" s="3"/>
    </row>
    <row r="22" spans="1:30" ht="12.75" customHeight="1" x14ac:dyDescent="0.2">
      <c r="A22" s="12" t="s">
        <v>9</v>
      </c>
      <c r="B22" s="13">
        <v>1</v>
      </c>
      <c r="C22" s="13">
        <v>2</v>
      </c>
      <c r="D22" s="13">
        <v>3</v>
      </c>
      <c r="E22" s="13">
        <v>4</v>
      </c>
      <c r="F22" s="13">
        <v>5</v>
      </c>
      <c r="G22" s="13">
        <v>6</v>
      </c>
      <c r="H22" s="13">
        <v>7</v>
      </c>
      <c r="I22" s="13">
        <v>8</v>
      </c>
      <c r="J22" s="13">
        <v>9</v>
      </c>
      <c r="K22" s="156" t="s">
        <v>10</v>
      </c>
      <c r="L22" s="15"/>
      <c r="M22" s="16"/>
      <c r="N22" s="17"/>
      <c r="O22" s="18"/>
      <c r="P22" s="2"/>
      <c r="Q22" s="2"/>
      <c r="R22" s="1"/>
      <c r="T22" s="23"/>
      <c r="U22" s="30"/>
      <c r="AC22" s="3"/>
      <c r="AD22" s="3"/>
    </row>
    <row r="23" spans="1:30" ht="12.75" customHeight="1" x14ac:dyDescent="0.2">
      <c r="A23" s="20" t="s">
        <v>12</v>
      </c>
      <c r="B23" s="25">
        <v>59</v>
      </c>
      <c r="K23" s="157"/>
      <c r="L23" s="1"/>
      <c r="M23" s="1"/>
      <c r="O23" s="1"/>
      <c r="P23" s="21">
        <f>B23</f>
        <v>59</v>
      </c>
      <c r="Q23" s="2"/>
      <c r="R23" s="1"/>
      <c r="T23" s="23"/>
      <c r="U23" s="30"/>
      <c r="AC23" s="3"/>
      <c r="AD23" s="3"/>
    </row>
    <row r="24" spans="1:30" ht="12.75" customHeight="1" x14ac:dyDescent="0.2">
      <c r="A24" s="20" t="s">
        <v>13</v>
      </c>
      <c r="C24" s="25">
        <v>34</v>
      </c>
      <c r="K24" s="157"/>
      <c r="L24" s="1"/>
      <c r="M24" s="1"/>
      <c r="O24" s="1">
        <f>C24/B23</f>
        <v>0.57627118644067798</v>
      </c>
      <c r="P24" s="21">
        <v>34</v>
      </c>
      <c r="Q24" s="26">
        <f t="shared" ref="Q24:Q30" si="2">P24/P23</f>
        <v>0.57627118644067798</v>
      </c>
      <c r="R24" s="1">
        <f t="shared" ref="R24:R30" si="3">100%-Q24</f>
        <v>0.42372881355932202</v>
      </c>
      <c r="T24" s="31"/>
      <c r="U24" s="24"/>
      <c r="AC24" s="3"/>
      <c r="AD24" s="3"/>
    </row>
    <row r="25" spans="1:30" ht="12.75" customHeight="1" x14ac:dyDescent="0.2">
      <c r="A25" s="31" t="s">
        <v>14</v>
      </c>
      <c r="D25" s="25">
        <v>30</v>
      </c>
      <c r="K25" s="157"/>
      <c r="L25" s="1"/>
      <c r="M25" s="1"/>
      <c r="O25" s="1">
        <f>D25/C24</f>
        <v>0.88235294117647056</v>
      </c>
      <c r="P25" s="21">
        <v>33</v>
      </c>
      <c r="Q25" s="26">
        <f t="shared" si="2"/>
        <v>0.97058823529411764</v>
      </c>
      <c r="R25" s="1">
        <f t="shared" si="3"/>
        <v>2.9411764705882359E-2</v>
      </c>
      <c r="T25" s="31"/>
      <c r="U25" s="24"/>
      <c r="AC25" s="3"/>
      <c r="AD25" s="3"/>
    </row>
    <row r="26" spans="1:30" ht="12.75" customHeight="1" x14ac:dyDescent="0.2">
      <c r="A26" s="20" t="s">
        <v>15</v>
      </c>
      <c r="E26" s="25">
        <v>23</v>
      </c>
      <c r="K26" s="157"/>
      <c r="L26" s="1"/>
      <c r="M26" s="1"/>
      <c r="O26" s="1">
        <f>E26/D25</f>
        <v>0.76666666666666672</v>
      </c>
      <c r="P26" s="21">
        <v>27</v>
      </c>
      <c r="Q26" s="26">
        <f t="shared" si="2"/>
        <v>0.81818181818181823</v>
      </c>
      <c r="R26" s="1">
        <f t="shared" si="3"/>
        <v>0.18181818181818177</v>
      </c>
      <c r="T26" s="31"/>
      <c r="U26" s="24"/>
      <c r="AC26" s="3"/>
      <c r="AD26" s="3"/>
    </row>
    <row r="27" spans="1:30" ht="12.75" customHeight="1" x14ac:dyDescent="0.2">
      <c r="A27" s="20" t="s">
        <v>16</v>
      </c>
      <c r="F27" s="25">
        <v>20</v>
      </c>
      <c r="K27" s="157"/>
      <c r="L27" s="1"/>
      <c r="M27" s="1"/>
      <c r="O27" s="1">
        <f>F27/E26</f>
        <v>0.86956521739130432</v>
      </c>
      <c r="P27" s="21">
        <v>26</v>
      </c>
      <c r="Q27" s="26">
        <f t="shared" si="2"/>
        <v>0.96296296296296291</v>
      </c>
      <c r="R27" s="1">
        <f t="shared" si="3"/>
        <v>3.703703703703709E-2</v>
      </c>
      <c r="T27" s="31"/>
      <c r="U27" s="24"/>
      <c r="AC27" s="3"/>
      <c r="AD27" s="3"/>
    </row>
    <row r="28" spans="1:30" ht="12.75" customHeight="1" x14ac:dyDescent="0.2">
      <c r="A28" s="20" t="s">
        <v>18</v>
      </c>
      <c r="G28" s="25">
        <v>19</v>
      </c>
      <c r="K28" s="157"/>
      <c r="L28" s="1"/>
      <c r="M28" s="1"/>
      <c r="O28" s="1">
        <f>G28/F27</f>
        <v>0.95</v>
      </c>
      <c r="P28" s="21">
        <v>27</v>
      </c>
      <c r="Q28" s="26">
        <f t="shared" si="2"/>
        <v>1.0384615384615385</v>
      </c>
      <c r="R28" s="1">
        <f t="shared" si="3"/>
        <v>-3.8461538461538547E-2</v>
      </c>
      <c r="T28" s="31"/>
      <c r="U28" s="24"/>
      <c r="AC28" s="3"/>
      <c r="AD28" s="3"/>
    </row>
    <row r="29" spans="1:30" ht="12.75" customHeight="1" x14ac:dyDescent="0.2">
      <c r="A29" s="20" t="s">
        <v>19</v>
      </c>
      <c r="H29" s="25">
        <v>19</v>
      </c>
      <c r="K29" s="158"/>
      <c r="L29" s="1"/>
      <c r="M29" s="1"/>
      <c r="O29" s="1">
        <f>H29/G28</f>
        <v>1</v>
      </c>
      <c r="P29" s="21">
        <v>26</v>
      </c>
      <c r="Q29" s="26">
        <f t="shared" si="2"/>
        <v>0.96296296296296291</v>
      </c>
      <c r="R29" s="1">
        <f t="shared" si="3"/>
        <v>3.703703703703709E-2</v>
      </c>
      <c r="T29" s="31"/>
      <c r="U29" s="24"/>
      <c r="AC29" s="3"/>
      <c r="AD29" s="3"/>
    </row>
    <row r="30" spans="1:30" ht="12.75" customHeight="1" x14ac:dyDescent="0.2">
      <c r="A30" s="32" t="s">
        <v>20</v>
      </c>
      <c r="B30" s="28"/>
      <c r="C30" s="28"/>
      <c r="D30" s="28"/>
      <c r="E30" s="28"/>
      <c r="F30" s="28"/>
      <c r="G30" s="28"/>
      <c r="H30" s="28"/>
      <c r="I30" s="28">
        <v>19</v>
      </c>
      <c r="J30" s="28"/>
      <c r="K30" s="158">
        <v>12</v>
      </c>
      <c r="L30" s="1"/>
      <c r="M30" s="1"/>
      <c r="O30" s="1">
        <f>I30/H29</f>
        <v>1</v>
      </c>
      <c r="P30" s="21">
        <v>27</v>
      </c>
      <c r="Q30" s="26">
        <f t="shared" si="2"/>
        <v>1.0384615384615385</v>
      </c>
      <c r="R30" s="1">
        <f t="shared" si="3"/>
        <v>-3.8461538461538547E-2</v>
      </c>
      <c r="T30" s="31"/>
      <c r="U30" s="24"/>
      <c r="AC30" s="3"/>
      <c r="AD30" s="3"/>
    </row>
    <row r="31" spans="1:30" ht="12.75" customHeight="1" x14ac:dyDescent="0.2">
      <c r="A31" s="20" t="s">
        <v>21</v>
      </c>
      <c r="I31" s="25">
        <v>5</v>
      </c>
      <c r="K31" s="158">
        <v>4</v>
      </c>
      <c r="L31" s="1"/>
      <c r="M31" s="1"/>
      <c r="O31" s="1"/>
      <c r="P31" s="21">
        <v>11</v>
      </c>
      <c r="Q31" s="26"/>
      <c r="R31" s="1"/>
      <c r="T31" s="31"/>
      <c r="U31" s="24"/>
      <c r="AC31" s="3"/>
      <c r="AD31" s="3"/>
    </row>
    <row r="32" spans="1:30" ht="12.75" customHeight="1" x14ac:dyDescent="0.2">
      <c r="A32" s="20" t="s">
        <v>22</v>
      </c>
      <c r="I32" s="25">
        <v>9</v>
      </c>
      <c r="K32" s="158">
        <v>3</v>
      </c>
      <c r="L32" s="1"/>
      <c r="M32" s="1"/>
      <c r="O32" s="1"/>
      <c r="P32" s="21">
        <v>11</v>
      </c>
      <c r="Q32" s="26"/>
      <c r="R32" s="1"/>
      <c r="T32" s="31"/>
      <c r="U32" s="24"/>
      <c r="AC32" s="3"/>
      <c r="AD32" s="3"/>
    </row>
    <row r="33" spans="1:30" ht="12.75" customHeight="1" x14ac:dyDescent="0.2">
      <c r="A33" s="20" t="s">
        <v>23</v>
      </c>
      <c r="I33" s="25">
        <v>4</v>
      </c>
      <c r="K33" s="158">
        <v>1</v>
      </c>
      <c r="L33" s="1"/>
      <c r="M33" s="1"/>
      <c r="O33" s="1"/>
      <c r="P33" s="21">
        <v>4</v>
      </c>
      <c r="Q33" s="26"/>
      <c r="R33" s="1"/>
      <c r="T33" s="31"/>
      <c r="U33" s="24"/>
      <c r="AC33" s="3"/>
      <c r="AD33" s="3"/>
    </row>
    <row r="34" spans="1:30" ht="12.75" customHeight="1" x14ac:dyDescent="0.2">
      <c r="A34" s="20" t="s">
        <v>24</v>
      </c>
      <c r="I34" s="25">
        <v>1</v>
      </c>
      <c r="K34" s="158"/>
      <c r="L34" s="1"/>
      <c r="M34" s="1"/>
      <c r="O34" s="1"/>
      <c r="P34" s="21">
        <v>3</v>
      </c>
      <c r="Q34" s="26"/>
      <c r="R34" s="1"/>
      <c r="T34" s="31"/>
      <c r="U34" s="24"/>
      <c r="AC34" s="3"/>
      <c r="AD34" s="3"/>
    </row>
    <row r="35" spans="1:30" ht="12.75" customHeight="1" x14ac:dyDescent="0.2">
      <c r="A35" s="20" t="s">
        <v>28</v>
      </c>
      <c r="I35" s="25">
        <v>1</v>
      </c>
      <c r="K35" s="158"/>
      <c r="L35" s="1"/>
      <c r="M35" s="1"/>
      <c r="O35" s="1"/>
      <c r="P35" s="21">
        <v>1</v>
      </c>
      <c r="Q35" s="26"/>
      <c r="R35" s="1"/>
      <c r="T35" s="31"/>
      <c r="U35" s="24"/>
      <c r="AC35" s="3"/>
      <c r="AD35" s="3"/>
    </row>
    <row r="36" spans="1:30" ht="12.75" customHeight="1" x14ac:dyDescent="0.2">
      <c r="A36" s="20" t="s">
        <v>30</v>
      </c>
      <c r="I36" s="25">
        <v>1</v>
      </c>
      <c r="K36" s="158"/>
      <c r="L36" s="1"/>
      <c r="M36" s="1"/>
      <c r="O36" s="1"/>
      <c r="P36" s="21">
        <v>1</v>
      </c>
      <c r="Q36" s="26"/>
      <c r="R36" s="1"/>
      <c r="T36" s="31"/>
      <c r="U36" s="24"/>
      <c r="AC36" s="3"/>
      <c r="AD36" s="3"/>
    </row>
    <row r="37" spans="1:30" ht="12.75" customHeight="1" x14ac:dyDescent="0.2">
      <c r="K37" s="159">
        <f>SUM(K30:K33)</f>
        <v>20</v>
      </c>
      <c r="L37" s="1">
        <f>K30/B23</f>
        <v>0.20338983050847459</v>
      </c>
      <c r="M37" s="1">
        <f>K37/B23</f>
        <v>0.33898305084745761</v>
      </c>
      <c r="N37" s="1">
        <f>M37-L37</f>
        <v>0.13559322033898302</v>
      </c>
      <c r="O37" s="1"/>
      <c r="P37" s="2"/>
      <c r="Q37" s="2"/>
      <c r="R37" s="1"/>
      <c r="T37" s="31"/>
      <c r="U37" s="24"/>
      <c r="AC37" s="3"/>
      <c r="AD37" s="3"/>
    </row>
    <row r="38" spans="1:30" ht="12.75" customHeight="1" x14ac:dyDescent="0.3">
      <c r="A38" s="4" t="s">
        <v>26</v>
      </c>
      <c r="L38" s="1"/>
      <c r="M38" s="1"/>
      <c r="O38" s="1"/>
      <c r="P38" s="2"/>
      <c r="Q38" s="2"/>
      <c r="R38" s="1"/>
      <c r="U38" s="3"/>
      <c r="AC38" s="3"/>
      <c r="AD38" s="3"/>
    </row>
    <row r="39" spans="1:30" ht="25.5" customHeight="1" x14ac:dyDescent="0.2">
      <c r="B39" s="6" t="s">
        <v>1</v>
      </c>
      <c r="C39" s="6"/>
      <c r="D39" s="6"/>
      <c r="E39" s="6"/>
      <c r="F39" s="6"/>
      <c r="G39" s="6"/>
      <c r="H39" s="6"/>
      <c r="I39" s="6"/>
      <c r="J39" s="6"/>
      <c r="L39" s="7" t="s">
        <v>2</v>
      </c>
      <c r="M39" s="7" t="s">
        <v>3</v>
      </c>
      <c r="N39" s="8" t="s">
        <v>4</v>
      </c>
      <c r="O39" s="7" t="s">
        <v>5</v>
      </c>
      <c r="P39" s="9" t="s">
        <v>6</v>
      </c>
      <c r="Q39" s="9" t="s">
        <v>7</v>
      </c>
      <c r="R39" s="10" t="s">
        <v>8</v>
      </c>
      <c r="T39" s="33"/>
      <c r="U39" s="11"/>
      <c r="AC39" s="3"/>
      <c r="AD39" s="3"/>
    </row>
    <row r="40" spans="1:30" ht="12.75" customHeight="1" x14ac:dyDescent="0.2">
      <c r="A40" s="12" t="s">
        <v>9</v>
      </c>
      <c r="B40" s="13">
        <v>1</v>
      </c>
      <c r="C40" s="13">
        <v>2</v>
      </c>
      <c r="D40" s="13">
        <v>3</v>
      </c>
      <c r="E40" s="13">
        <v>4</v>
      </c>
      <c r="F40" s="13">
        <v>5</v>
      </c>
      <c r="G40" s="13">
        <v>6</v>
      </c>
      <c r="H40" s="13">
        <v>7</v>
      </c>
      <c r="I40" s="13">
        <v>8</v>
      </c>
      <c r="J40" s="13">
        <v>9</v>
      </c>
      <c r="K40" s="156" t="s">
        <v>10</v>
      </c>
      <c r="L40" s="15"/>
      <c r="M40" s="16"/>
      <c r="N40" s="17"/>
      <c r="O40" s="18"/>
      <c r="P40" s="2"/>
      <c r="Q40" s="2"/>
      <c r="R40" s="1"/>
      <c r="U40" s="3"/>
      <c r="AC40" s="3"/>
      <c r="AD40" s="3"/>
    </row>
    <row r="41" spans="1:30" ht="12.75" customHeight="1" x14ac:dyDescent="0.2">
      <c r="A41" s="20" t="s">
        <v>13</v>
      </c>
      <c r="B41" s="25">
        <v>53</v>
      </c>
      <c r="K41" s="157"/>
      <c r="L41" s="1"/>
      <c r="M41" s="1"/>
      <c r="O41" s="1"/>
      <c r="P41" s="21">
        <f>B41</f>
        <v>53</v>
      </c>
      <c r="Q41" s="2"/>
      <c r="R41" s="1"/>
      <c r="T41" s="34"/>
      <c r="U41" s="11"/>
      <c r="AC41" s="3"/>
      <c r="AD41" s="3"/>
    </row>
    <row r="42" spans="1:30" ht="12.75" customHeight="1" x14ac:dyDescent="0.2">
      <c r="A42" s="31" t="s">
        <v>14</v>
      </c>
      <c r="C42" s="25">
        <v>32</v>
      </c>
      <c r="K42" s="157"/>
      <c r="L42" s="1"/>
      <c r="M42" s="1"/>
      <c r="O42" s="1">
        <f>C42/B41</f>
        <v>0.60377358490566035</v>
      </c>
      <c r="P42" s="21">
        <v>32</v>
      </c>
      <c r="Q42" s="26">
        <f t="shared" ref="Q42:Q48" si="4">P42/P41</f>
        <v>0.60377358490566035</v>
      </c>
      <c r="R42" s="1">
        <f t="shared" ref="R42:R48" si="5">100%-Q42</f>
        <v>0.39622641509433965</v>
      </c>
      <c r="U42" s="19"/>
      <c r="AC42" s="3"/>
      <c r="AD42" s="3"/>
    </row>
    <row r="43" spans="1:30" ht="12.75" customHeight="1" x14ac:dyDescent="0.2">
      <c r="A43" s="20" t="s">
        <v>15</v>
      </c>
      <c r="D43" s="25">
        <v>22</v>
      </c>
      <c r="K43" s="157"/>
      <c r="L43" s="1"/>
      <c r="M43" s="1"/>
      <c r="O43" s="1">
        <f>D43/C42</f>
        <v>0.6875</v>
      </c>
      <c r="P43" s="21">
        <v>26</v>
      </c>
      <c r="Q43" s="26">
        <f t="shared" si="4"/>
        <v>0.8125</v>
      </c>
      <c r="R43" s="1">
        <f t="shared" si="5"/>
        <v>0.1875</v>
      </c>
      <c r="T43" s="22"/>
      <c r="U43" s="23"/>
      <c r="V43" s="23"/>
      <c r="AC43" s="3"/>
      <c r="AD43" s="3"/>
    </row>
    <row r="44" spans="1:30" ht="12.75" customHeight="1" x14ac:dyDescent="0.2">
      <c r="A44" s="20" t="s">
        <v>16</v>
      </c>
      <c r="E44" s="25">
        <v>19</v>
      </c>
      <c r="K44" s="157"/>
      <c r="L44" s="1"/>
      <c r="M44" s="1"/>
      <c r="O44" s="1">
        <f>E44/D43</f>
        <v>0.86363636363636365</v>
      </c>
      <c r="P44" s="21">
        <v>24</v>
      </c>
      <c r="Q44" s="26">
        <f t="shared" si="4"/>
        <v>0.92307692307692313</v>
      </c>
      <c r="R44" s="1">
        <f t="shared" si="5"/>
        <v>7.6923076923076872E-2</v>
      </c>
      <c r="T44" s="22"/>
      <c r="U44" s="23"/>
      <c r="V44" s="23"/>
      <c r="AC44" s="3"/>
      <c r="AD44" s="3"/>
    </row>
    <row r="45" spans="1:30" ht="12.75" customHeight="1" x14ac:dyDescent="0.2">
      <c r="A45" s="20" t="s">
        <v>18</v>
      </c>
      <c r="F45" s="25">
        <v>15</v>
      </c>
      <c r="K45" s="157"/>
      <c r="L45" s="1"/>
      <c r="M45" s="1"/>
      <c r="O45" s="1">
        <f>F45/E44</f>
        <v>0.78947368421052633</v>
      </c>
      <c r="P45" s="21">
        <v>20</v>
      </c>
      <c r="Q45" s="26">
        <f t="shared" si="4"/>
        <v>0.83333333333333337</v>
      </c>
      <c r="R45" s="1">
        <f t="shared" si="5"/>
        <v>0.16666666666666663</v>
      </c>
      <c r="T45" s="27"/>
      <c r="U45" s="26"/>
      <c r="V45" s="26"/>
      <c r="AC45" s="3"/>
      <c r="AD45" s="3"/>
    </row>
    <row r="46" spans="1:30" ht="12.75" customHeight="1" x14ac:dyDescent="0.2">
      <c r="A46" s="20" t="s">
        <v>19</v>
      </c>
      <c r="G46" s="25">
        <v>15</v>
      </c>
      <c r="K46" s="157"/>
      <c r="L46" s="1"/>
      <c r="M46" s="1"/>
      <c r="O46" s="1">
        <f>G46/F45</f>
        <v>1</v>
      </c>
      <c r="P46" s="21">
        <v>20</v>
      </c>
      <c r="Q46" s="26">
        <f t="shared" si="4"/>
        <v>1</v>
      </c>
      <c r="R46" s="1">
        <f t="shared" si="5"/>
        <v>0</v>
      </c>
      <c r="T46" s="27"/>
      <c r="U46" s="26"/>
      <c r="V46" s="26"/>
      <c r="AC46" s="3"/>
      <c r="AD46" s="3"/>
    </row>
    <row r="47" spans="1:30" ht="12.75" customHeight="1" x14ac:dyDescent="0.2">
      <c r="A47" s="20" t="s">
        <v>20</v>
      </c>
      <c r="H47" s="25">
        <v>14</v>
      </c>
      <c r="K47" s="157"/>
      <c r="L47" s="1"/>
      <c r="M47" s="1"/>
      <c r="O47" s="1">
        <f>H47/G46</f>
        <v>0.93333333333333335</v>
      </c>
      <c r="P47" s="21">
        <v>21</v>
      </c>
      <c r="Q47" s="26">
        <f t="shared" si="4"/>
        <v>1.05</v>
      </c>
      <c r="R47" s="1">
        <f t="shared" si="5"/>
        <v>-5.0000000000000044E-2</v>
      </c>
      <c r="T47" s="27"/>
      <c r="U47" s="26"/>
      <c r="V47" s="26"/>
      <c r="AC47" s="3"/>
      <c r="AD47" s="3"/>
    </row>
    <row r="48" spans="1:30" ht="12.75" customHeight="1" x14ac:dyDescent="0.2">
      <c r="A48" s="32" t="s">
        <v>21</v>
      </c>
      <c r="B48" s="28"/>
      <c r="C48" s="28"/>
      <c r="D48" s="28"/>
      <c r="E48" s="28"/>
      <c r="F48" s="28"/>
      <c r="G48" s="28"/>
      <c r="H48" s="28"/>
      <c r="I48" s="28">
        <v>14</v>
      </c>
      <c r="J48" s="28"/>
      <c r="K48" s="157">
        <v>10</v>
      </c>
      <c r="L48" s="95"/>
      <c r="M48" s="1"/>
      <c r="O48" s="1">
        <f>I48/H47</f>
        <v>1</v>
      </c>
      <c r="P48" s="21">
        <v>21</v>
      </c>
      <c r="Q48" s="26">
        <f t="shared" si="4"/>
        <v>1</v>
      </c>
      <c r="R48" s="1">
        <f t="shared" si="5"/>
        <v>0</v>
      </c>
      <c r="T48" s="27"/>
      <c r="U48" s="26"/>
      <c r="V48" s="26"/>
      <c r="AC48" s="3"/>
      <c r="AD48" s="3"/>
    </row>
    <row r="49" spans="1:30" ht="12.75" customHeight="1" x14ac:dyDescent="0.2">
      <c r="A49" s="20" t="s">
        <v>22</v>
      </c>
      <c r="I49" s="25">
        <v>9</v>
      </c>
      <c r="K49" s="158">
        <v>5</v>
      </c>
      <c r="L49" s="1"/>
      <c r="M49" s="1"/>
      <c r="O49" s="1"/>
      <c r="P49" s="21">
        <v>11</v>
      </c>
      <c r="Q49" s="26"/>
      <c r="R49" s="1"/>
      <c r="T49" s="27"/>
      <c r="U49" s="26"/>
      <c r="V49" s="26"/>
      <c r="AC49" s="3"/>
      <c r="AD49" s="3"/>
    </row>
    <row r="50" spans="1:30" ht="12.75" customHeight="1" x14ac:dyDescent="0.2">
      <c r="A50" s="20" t="s">
        <v>23</v>
      </c>
      <c r="I50" s="25">
        <v>4</v>
      </c>
      <c r="K50" s="158">
        <v>2</v>
      </c>
      <c r="L50" s="1"/>
      <c r="M50" s="1"/>
      <c r="O50" s="1"/>
      <c r="P50" s="21">
        <v>4</v>
      </c>
      <c r="Q50" s="26"/>
      <c r="R50" s="1"/>
      <c r="T50" s="27"/>
      <c r="U50" s="26"/>
      <c r="V50" s="26"/>
      <c r="AC50" s="3"/>
      <c r="AD50" s="3"/>
    </row>
    <row r="51" spans="1:30" ht="12.75" customHeight="1" x14ac:dyDescent="0.2">
      <c r="A51" s="20" t="s">
        <v>24</v>
      </c>
      <c r="I51" s="25">
        <v>1</v>
      </c>
      <c r="K51" s="158">
        <v>1</v>
      </c>
      <c r="L51" s="1"/>
      <c r="M51" s="1"/>
      <c r="O51" s="1"/>
      <c r="P51" s="21">
        <v>2</v>
      </c>
      <c r="Q51" s="26"/>
      <c r="R51" s="1"/>
      <c r="T51" s="27"/>
      <c r="U51" s="26"/>
      <c r="V51" s="26"/>
      <c r="AC51" s="3"/>
      <c r="AD51" s="3"/>
    </row>
    <row r="52" spans="1:30" ht="12.75" customHeight="1" x14ac:dyDescent="0.2">
      <c r="A52" s="20" t="s">
        <v>28</v>
      </c>
      <c r="I52" s="25">
        <v>1</v>
      </c>
      <c r="K52" s="158"/>
      <c r="L52" s="1"/>
      <c r="M52" s="1"/>
      <c r="O52" s="1"/>
      <c r="P52" s="21">
        <v>1</v>
      </c>
      <c r="Q52" s="26"/>
      <c r="R52" s="1"/>
      <c r="T52" s="27"/>
      <c r="U52" s="26"/>
      <c r="V52" s="26"/>
      <c r="AC52" s="3"/>
      <c r="AD52" s="3"/>
    </row>
    <row r="53" spans="1:30" ht="12.75" customHeight="1" x14ac:dyDescent="0.2">
      <c r="A53" s="20" t="s">
        <v>30</v>
      </c>
      <c r="I53" s="25">
        <v>1</v>
      </c>
      <c r="K53" s="158"/>
      <c r="L53" s="1"/>
      <c r="M53" s="1"/>
      <c r="O53" s="1"/>
      <c r="P53" s="21">
        <v>1</v>
      </c>
      <c r="Q53" s="26"/>
      <c r="R53" s="1"/>
      <c r="T53" s="27"/>
      <c r="U53" s="26"/>
      <c r="V53" s="26"/>
      <c r="AC53" s="3"/>
      <c r="AD53" s="3"/>
    </row>
    <row r="54" spans="1:30" ht="12.75" customHeight="1" x14ac:dyDescent="0.2">
      <c r="A54" s="31" t="s">
        <v>31</v>
      </c>
      <c r="I54" s="25">
        <v>1</v>
      </c>
      <c r="K54" s="158"/>
      <c r="L54" s="1"/>
      <c r="M54" s="1"/>
      <c r="O54" s="1"/>
      <c r="P54" s="21">
        <v>1</v>
      </c>
      <c r="Q54" s="26"/>
      <c r="R54" s="1"/>
      <c r="T54" s="27"/>
      <c r="U54" s="26"/>
      <c r="V54" s="26"/>
      <c r="AC54" s="3"/>
      <c r="AD54" s="3"/>
    </row>
    <row r="55" spans="1:30" ht="12.75" customHeight="1" x14ac:dyDescent="0.2">
      <c r="A55" s="31" t="s">
        <v>32</v>
      </c>
      <c r="I55" s="25">
        <v>1</v>
      </c>
      <c r="K55" s="158">
        <v>1</v>
      </c>
      <c r="L55" s="1"/>
      <c r="M55" s="1"/>
      <c r="O55" s="1"/>
      <c r="P55" s="21">
        <v>1</v>
      </c>
      <c r="Q55" s="26"/>
      <c r="R55" s="1"/>
      <c r="T55" s="27"/>
      <c r="U55" s="26"/>
      <c r="V55" s="26"/>
      <c r="AC55" s="3"/>
      <c r="AD55" s="3"/>
    </row>
    <row r="56" spans="1:30" ht="12.75" customHeight="1" x14ac:dyDescent="0.2">
      <c r="K56" s="159">
        <f>SUM(K48:K55)</f>
        <v>19</v>
      </c>
      <c r="L56" s="1">
        <f>K48/B41</f>
        <v>0.18867924528301888</v>
      </c>
      <c r="M56" s="1">
        <f>K56/B41</f>
        <v>0.35849056603773582</v>
      </c>
      <c r="N56" s="1">
        <f>M56-L56</f>
        <v>0.16981132075471694</v>
      </c>
      <c r="O56" s="1"/>
      <c r="P56" s="2"/>
      <c r="Q56" s="2"/>
      <c r="R56" s="1"/>
      <c r="T56" s="27"/>
      <c r="U56" s="26"/>
      <c r="AC56" s="3"/>
      <c r="AD56" s="3"/>
    </row>
    <row r="57" spans="1:30" ht="12.75" customHeight="1" x14ac:dyDescent="0.3">
      <c r="A57" s="4" t="s">
        <v>27</v>
      </c>
      <c r="L57" s="1"/>
      <c r="M57" s="1"/>
      <c r="O57" s="1"/>
      <c r="P57" s="2"/>
      <c r="Q57" s="2"/>
      <c r="R57" s="1"/>
      <c r="T57" s="27"/>
      <c r="U57" s="26"/>
      <c r="V57" s="26"/>
      <c r="AC57" s="3"/>
      <c r="AD57" s="3"/>
    </row>
    <row r="58" spans="1:30" ht="25.5" customHeight="1" x14ac:dyDescent="0.2">
      <c r="B58" s="6" t="s">
        <v>1</v>
      </c>
      <c r="C58" s="6"/>
      <c r="D58" s="6"/>
      <c r="E58" s="6"/>
      <c r="F58" s="6"/>
      <c r="G58" s="6"/>
      <c r="H58" s="6"/>
      <c r="I58" s="6"/>
      <c r="J58" s="6"/>
      <c r="L58" s="7" t="s">
        <v>2</v>
      </c>
      <c r="M58" s="7" t="s">
        <v>3</v>
      </c>
      <c r="N58" s="8" t="s">
        <v>4</v>
      </c>
      <c r="O58" s="7" t="s">
        <v>5</v>
      </c>
      <c r="P58" s="9" t="s">
        <v>6</v>
      </c>
      <c r="Q58" s="9" t="s">
        <v>7</v>
      </c>
      <c r="R58" s="10" t="s">
        <v>8</v>
      </c>
      <c r="T58" s="27"/>
      <c r="U58" s="26"/>
      <c r="AC58" s="3"/>
      <c r="AD58" s="3"/>
    </row>
    <row r="59" spans="1:30" ht="12.75" customHeight="1" x14ac:dyDescent="0.2">
      <c r="A59" s="12" t="s">
        <v>9</v>
      </c>
      <c r="B59" s="13">
        <v>1</v>
      </c>
      <c r="C59" s="13">
        <v>2</v>
      </c>
      <c r="D59" s="13">
        <v>3</v>
      </c>
      <c r="E59" s="13">
        <v>4</v>
      </c>
      <c r="F59" s="13">
        <v>5</v>
      </c>
      <c r="G59" s="13">
        <v>6</v>
      </c>
      <c r="H59" s="13">
        <v>7</v>
      </c>
      <c r="I59" s="13">
        <v>8</v>
      </c>
      <c r="J59" s="13">
        <v>9</v>
      </c>
      <c r="K59" s="156" t="s">
        <v>10</v>
      </c>
      <c r="L59" s="15"/>
      <c r="M59" s="16"/>
      <c r="N59" s="17"/>
      <c r="O59" s="18"/>
      <c r="P59" s="2"/>
      <c r="Q59" s="2"/>
      <c r="R59" s="1"/>
      <c r="T59" s="27"/>
      <c r="U59" s="26"/>
      <c r="V59" s="26"/>
      <c r="AC59" s="3"/>
      <c r="AD59" s="3"/>
    </row>
    <row r="60" spans="1:30" ht="12.75" customHeight="1" x14ac:dyDescent="0.2">
      <c r="A60" s="20" t="s">
        <v>14</v>
      </c>
      <c r="B60" s="25">
        <v>17</v>
      </c>
      <c r="K60" s="157"/>
      <c r="L60" s="1"/>
      <c r="M60" s="1"/>
      <c r="O60" s="1"/>
      <c r="P60" s="21">
        <f>B60</f>
        <v>17</v>
      </c>
      <c r="Q60" s="2"/>
      <c r="R60" s="1"/>
      <c r="T60" s="23"/>
      <c r="U60" s="26"/>
      <c r="AC60" s="3"/>
      <c r="AD60" s="3"/>
    </row>
    <row r="61" spans="1:30" ht="12.75" customHeight="1" x14ac:dyDescent="0.2">
      <c r="A61" s="20" t="s">
        <v>15</v>
      </c>
      <c r="C61" s="25">
        <v>14</v>
      </c>
      <c r="K61" s="157"/>
      <c r="L61" s="1"/>
      <c r="M61" s="1"/>
      <c r="O61" s="1">
        <f>C61/B60</f>
        <v>0.82352941176470584</v>
      </c>
      <c r="P61" s="21">
        <v>14</v>
      </c>
      <c r="Q61" s="26">
        <f t="shared" ref="Q61:Q67" si="6">P61/P60</f>
        <v>0.82352941176470584</v>
      </c>
      <c r="R61" s="1">
        <f t="shared" ref="R61:R67" si="7">100%-Q61</f>
        <v>0.17647058823529416</v>
      </c>
      <c r="T61" s="23"/>
      <c r="U61" s="26"/>
      <c r="AC61" s="3"/>
      <c r="AD61" s="3"/>
    </row>
    <row r="62" spans="1:30" ht="12.75" customHeight="1" x14ac:dyDescent="0.2">
      <c r="A62" s="20" t="s">
        <v>16</v>
      </c>
      <c r="D62" s="25">
        <v>14</v>
      </c>
      <c r="K62" s="157"/>
      <c r="L62" s="1"/>
      <c r="M62" s="1"/>
      <c r="O62" s="1">
        <f>D62/C61</f>
        <v>1</v>
      </c>
      <c r="P62" s="21">
        <v>14</v>
      </c>
      <c r="Q62" s="26">
        <f t="shared" si="6"/>
        <v>1</v>
      </c>
      <c r="R62" s="1">
        <f t="shared" si="7"/>
        <v>0</v>
      </c>
      <c r="T62" s="23"/>
      <c r="U62" s="26"/>
      <c r="AC62" s="3"/>
      <c r="AD62" s="3"/>
    </row>
    <row r="63" spans="1:30" ht="12.75" customHeight="1" x14ac:dyDescent="0.2">
      <c r="A63" s="20" t="s">
        <v>18</v>
      </c>
      <c r="E63" s="25">
        <v>13</v>
      </c>
      <c r="K63" s="157"/>
      <c r="L63" s="1"/>
      <c r="M63" s="1"/>
      <c r="O63" s="1">
        <f>E63/D62</f>
        <v>0.9285714285714286</v>
      </c>
      <c r="P63" s="21">
        <v>13</v>
      </c>
      <c r="Q63" s="26">
        <f t="shared" si="6"/>
        <v>0.9285714285714286</v>
      </c>
      <c r="R63" s="1">
        <f t="shared" si="7"/>
        <v>7.1428571428571397E-2</v>
      </c>
      <c r="T63" s="20"/>
      <c r="U63" s="26"/>
      <c r="AC63" s="3"/>
      <c r="AD63" s="3"/>
    </row>
    <row r="64" spans="1:30" ht="12.75" customHeight="1" x14ac:dyDescent="0.2">
      <c r="A64" s="20" t="s">
        <v>19</v>
      </c>
      <c r="F64" s="25">
        <v>11</v>
      </c>
      <c r="K64" s="157"/>
      <c r="L64" s="1"/>
      <c r="M64" s="1"/>
      <c r="O64" s="1">
        <f>F64/E63</f>
        <v>0.84615384615384615</v>
      </c>
      <c r="P64" s="21">
        <v>13</v>
      </c>
      <c r="Q64" s="26">
        <f t="shared" si="6"/>
        <v>1</v>
      </c>
      <c r="R64" s="1">
        <f t="shared" si="7"/>
        <v>0</v>
      </c>
      <c r="T64" s="20"/>
      <c r="U64" s="3"/>
      <c r="AC64" s="3"/>
      <c r="AD64" s="3"/>
    </row>
    <row r="65" spans="1:30" ht="12.75" customHeight="1" x14ac:dyDescent="0.2">
      <c r="A65" s="20" t="s">
        <v>20</v>
      </c>
      <c r="G65" s="25">
        <v>11</v>
      </c>
      <c r="K65" s="157"/>
      <c r="L65" s="1"/>
      <c r="M65" s="1"/>
      <c r="O65" s="1">
        <f>G65/F64</f>
        <v>1</v>
      </c>
      <c r="P65" s="21">
        <v>13</v>
      </c>
      <c r="Q65" s="26">
        <f t="shared" si="6"/>
        <v>1</v>
      </c>
      <c r="R65" s="1">
        <f t="shared" si="7"/>
        <v>0</v>
      </c>
      <c r="T65" s="20"/>
      <c r="U65" s="3"/>
      <c r="AC65" s="3"/>
      <c r="AD65" s="3"/>
    </row>
    <row r="66" spans="1:30" ht="12.75" customHeight="1" x14ac:dyDescent="0.2">
      <c r="A66" s="20" t="s">
        <v>21</v>
      </c>
      <c r="H66" s="25">
        <v>8</v>
      </c>
      <c r="K66" s="157"/>
      <c r="L66" s="1"/>
      <c r="M66" s="1"/>
      <c r="O66" s="1">
        <f>H66/G65</f>
        <v>0.72727272727272729</v>
      </c>
      <c r="P66" s="21">
        <v>11</v>
      </c>
      <c r="Q66" s="26">
        <f t="shared" si="6"/>
        <v>0.84615384615384615</v>
      </c>
      <c r="R66" s="1">
        <f t="shared" si="7"/>
        <v>0.15384615384615385</v>
      </c>
      <c r="T66" s="20"/>
      <c r="U66" s="3"/>
      <c r="AC66" s="3"/>
      <c r="AD66" s="3"/>
    </row>
    <row r="67" spans="1:30" ht="12.75" customHeight="1" x14ac:dyDescent="0.2">
      <c r="A67" s="32" t="s">
        <v>22</v>
      </c>
      <c r="B67" s="28"/>
      <c r="C67" s="28"/>
      <c r="D67" s="28"/>
      <c r="E67" s="28"/>
      <c r="F67" s="28"/>
      <c r="G67" s="28"/>
      <c r="H67" s="28"/>
      <c r="I67" s="28">
        <v>8</v>
      </c>
      <c r="K67" s="158">
        <v>6</v>
      </c>
      <c r="L67" s="1"/>
      <c r="M67" s="1"/>
      <c r="O67" s="1">
        <f>I67/H66</f>
        <v>1</v>
      </c>
      <c r="P67" s="21">
        <v>11</v>
      </c>
      <c r="Q67" s="26">
        <f t="shared" si="6"/>
        <v>1</v>
      </c>
      <c r="R67" s="1">
        <f t="shared" si="7"/>
        <v>0</v>
      </c>
      <c r="T67" s="20"/>
      <c r="U67" s="3"/>
      <c r="AC67" s="3"/>
      <c r="AD67" s="3"/>
    </row>
    <row r="68" spans="1:30" ht="12.75" customHeight="1" x14ac:dyDescent="0.2">
      <c r="A68" s="20" t="s">
        <v>23</v>
      </c>
      <c r="I68" s="25">
        <v>2</v>
      </c>
      <c r="K68" s="158">
        <v>1</v>
      </c>
      <c r="L68" s="1"/>
      <c r="M68" s="1"/>
      <c r="O68" s="1"/>
      <c r="P68" s="21">
        <v>4</v>
      </c>
      <c r="Q68" s="26"/>
      <c r="R68" s="1"/>
      <c r="T68" s="20"/>
      <c r="U68" s="3"/>
      <c r="AC68" s="3"/>
      <c r="AD68" s="3"/>
    </row>
    <row r="69" spans="1:30" ht="12.75" customHeight="1" x14ac:dyDescent="0.2">
      <c r="A69" s="20" t="s">
        <v>24</v>
      </c>
      <c r="I69" s="25">
        <v>2</v>
      </c>
      <c r="K69" s="158">
        <v>1</v>
      </c>
      <c r="L69" s="1"/>
      <c r="M69" s="1"/>
      <c r="O69" s="1"/>
      <c r="P69" s="21">
        <v>2</v>
      </c>
      <c r="Q69" s="26"/>
      <c r="R69" s="1"/>
      <c r="T69" s="20"/>
      <c r="U69" s="3"/>
      <c r="AC69" s="3"/>
      <c r="AD69" s="3"/>
    </row>
    <row r="70" spans="1:30" ht="12.75" customHeight="1" x14ac:dyDescent="0.2">
      <c r="A70" s="20" t="s">
        <v>28</v>
      </c>
      <c r="I70" s="25">
        <v>1</v>
      </c>
      <c r="K70" s="158"/>
      <c r="L70" s="1"/>
      <c r="M70" s="1"/>
      <c r="O70" s="1"/>
      <c r="P70" s="21">
        <v>1</v>
      </c>
      <c r="Q70" s="26"/>
      <c r="R70" s="1"/>
      <c r="T70" s="20"/>
      <c r="U70" s="3"/>
      <c r="AC70" s="3"/>
      <c r="AD70" s="3"/>
    </row>
    <row r="71" spans="1:30" ht="12.75" customHeight="1" x14ac:dyDescent="0.2">
      <c r="A71" s="20" t="s">
        <v>30</v>
      </c>
      <c r="I71" s="25">
        <v>1</v>
      </c>
      <c r="K71" s="158"/>
      <c r="L71" s="1"/>
      <c r="M71" s="1"/>
      <c r="O71" s="1"/>
      <c r="P71" s="21">
        <v>1</v>
      </c>
      <c r="Q71" s="26"/>
      <c r="R71" s="1"/>
      <c r="T71" s="20"/>
      <c r="U71" s="3"/>
      <c r="AC71" s="3"/>
      <c r="AD71" s="3"/>
    </row>
    <row r="72" spans="1:30" ht="12.75" customHeight="1" x14ac:dyDescent="0.2">
      <c r="A72" s="31" t="s">
        <v>31</v>
      </c>
      <c r="I72" s="25">
        <v>1</v>
      </c>
      <c r="K72" s="158"/>
      <c r="L72" s="1"/>
      <c r="M72" s="1"/>
      <c r="O72" s="1"/>
      <c r="P72" s="21">
        <v>1</v>
      </c>
      <c r="Q72" s="26"/>
      <c r="R72" s="1"/>
      <c r="T72" s="20"/>
      <c r="U72" s="3"/>
      <c r="AC72" s="3"/>
      <c r="AD72" s="3"/>
    </row>
    <row r="73" spans="1:30" ht="12.75" customHeight="1" x14ac:dyDescent="0.2">
      <c r="K73" s="159">
        <f>SUM(K67:K69)</f>
        <v>8</v>
      </c>
      <c r="L73" s="1">
        <f>K67/B60</f>
        <v>0.35294117647058826</v>
      </c>
      <c r="M73" s="1">
        <f>K73/B60</f>
        <v>0.47058823529411764</v>
      </c>
      <c r="N73" s="1">
        <f>M73-L73</f>
        <v>0.11764705882352938</v>
      </c>
      <c r="O73" s="1"/>
      <c r="P73" s="2"/>
      <c r="Q73" s="2"/>
      <c r="R73" s="1"/>
      <c r="T73" s="20"/>
      <c r="U73" s="3"/>
      <c r="AC73" s="3"/>
      <c r="AD73" s="3"/>
    </row>
    <row r="74" spans="1:30" ht="12.75" customHeight="1" x14ac:dyDescent="0.3">
      <c r="A74" s="4" t="s">
        <v>29</v>
      </c>
      <c r="L74" s="1"/>
      <c r="M74" s="1"/>
      <c r="O74" s="1"/>
      <c r="P74" s="2"/>
      <c r="Q74" s="2"/>
      <c r="R74" s="1"/>
      <c r="T74" s="20"/>
      <c r="U74" s="3"/>
      <c r="AC74" s="3"/>
      <c r="AD74" s="3"/>
    </row>
    <row r="75" spans="1:30" ht="25.5" customHeight="1" x14ac:dyDescent="0.2">
      <c r="B75" s="6" t="s">
        <v>1</v>
      </c>
      <c r="C75" s="6"/>
      <c r="D75" s="6"/>
      <c r="E75" s="6"/>
      <c r="F75" s="6"/>
      <c r="G75" s="6"/>
      <c r="H75" s="6"/>
      <c r="I75" s="6"/>
      <c r="J75" s="6"/>
      <c r="L75" s="7" t="s">
        <v>2</v>
      </c>
      <c r="M75" s="7" t="s">
        <v>3</v>
      </c>
      <c r="N75" s="8" t="s">
        <v>4</v>
      </c>
      <c r="O75" s="7" t="s">
        <v>5</v>
      </c>
      <c r="P75" s="9" t="s">
        <v>6</v>
      </c>
      <c r="Q75" s="9" t="s">
        <v>7</v>
      </c>
      <c r="R75" s="10" t="s">
        <v>8</v>
      </c>
      <c r="AC75" s="3"/>
      <c r="AD75" s="3"/>
    </row>
    <row r="76" spans="1:30" ht="12.75" customHeight="1" x14ac:dyDescent="0.2">
      <c r="A76" s="12" t="s">
        <v>9</v>
      </c>
      <c r="B76" s="13">
        <v>1</v>
      </c>
      <c r="C76" s="13">
        <v>2</v>
      </c>
      <c r="D76" s="13">
        <v>3</v>
      </c>
      <c r="E76" s="13">
        <v>4</v>
      </c>
      <c r="F76" s="13">
        <v>5</v>
      </c>
      <c r="G76" s="13">
        <v>6</v>
      </c>
      <c r="H76" s="13">
        <v>7</v>
      </c>
      <c r="I76" s="13">
        <v>8</v>
      </c>
      <c r="J76" s="13">
        <v>9</v>
      </c>
      <c r="K76" s="156" t="s">
        <v>10</v>
      </c>
      <c r="L76" s="15"/>
      <c r="M76" s="16"/>
      <c r="N76" s="17"/>
      <c r="O76" s="18"/>
      <c r="P76" s="2"/>
      <c r="Q76" s="2"/>
      <c r="R76" s="1"/>
      <c r="U76" s="3"/>
      <c r="AC76" s="3"/>
      <c r="AD76" s="3"/>
    </row>
    <row r="77" spans="1:30" ht="12.75" customHeight="1" x14ac:dyDescent="0.2">
      <c r="A77" s="20" t="s">
        <v>15</v>
      </c>
      <c r="B77" s="25">
        <v>15</v>
      </c>
      <c r="K77" s="157"/>
      <c r="L77" s="1"/>
      <c r="M77" s="1"/>
      <c r="O77" s="1"/>
      <c r="P77" s="21">
        <f>B77</f>
        <v>15</v>
      </c>
      <c r="Q77" s="2"/>
      <c r="R77" s="1"/>
      <c r="T77" s="33"/>
      <c r="U77" s="11"/>
      <c r="AC77" s="3"/>
      <c r="AD77" s="3"/>
    </row>
    <row r="78" spans="1:30" ht="12.75" customHeight="1" x14ac:dyDescent="0.2">
      <c r="A78" s="20" t="s">
        <v>16</v>
      </c>
      <c r="C78" s="25">
        <v>15</v>
      </c>
      <c r="K78" s="157"/>
      <c r="L78" s="1"/>
      <c r="M78" s="1"/>
      <c r="O78" s="1">
        <f>C78/B77</f>
        <v>1</v>
      </c>
      <c r="P78" s="21">
        <v>15</v>
      </c>
      <c r="Q78" s="26">
        <f t="shared" ref="Q78:Q84" si="8">P78/P77</f>
        <v>1</v>
      </c>
      <c r="R78" s="1">
        <f t="shared" ref="R78:R84" si="9">100%-Q78</f>
        <v>0</v>
      </c>
      <c r="U78" s="3"/>
      <c r="AC78" s="3"/>
      <c r="AD78" s="3"/>
    </row>
    <row r="79" spans="1:30" ht="12.75" customHeight="1" x14ac:dyDescent="0.2">
      <c r="A79" s="20" t="s">
        <v>18</v>
      </c>
      <c r="D79" s="25">
        <v>11</v>
      </c>
      <c r="K79" s="157"/>
      <c r="L79" s="1"/>
      <c r="M79" s="1"/>
      <c r="O79" s="1">
        <f>D79/C78</f>
        <v>0.73333333333333328</v>
      </c>
      <c r="P79" s="21">
        <v>12</v>
      </c>
      <c r="Q79" s="26">
        <f t="shared" si="8"/>
        <v>0.8</v>
      </c>
      <c r="R79" s="1">
        <f t="shared" si="9"/>
        <v>0.19999999999999996</v>
      </c>
      <c r="T79" s="34"/>
      <c r="U79" s="11"/>
      <c r="AC79" s="3"/>
      <c r="AD79" s="3"/>
    </row>
    <row r="80" spans="1:30" ht="12.75" customHeight="1" x14ac:dyDescent="0.2">
      <c r="A80" s="20" t="s">
        <v>19</v>
      </c>
      <c r="E80" s="25">
        <v>11</v>
      </c>
      <c r="K80" s="157"/>
      <c r="L80" s="1"/>
      <c r="M80" s="1"/>
      <c r="O80" s="1">
        <f>E80/D79</f>
        <v>1</v>
      </c>
      <c r="P80" s="21">
        <v>12</v>
      </c>
      <c r="Q80" s="26">
        <f t="shared" si="8"/>
        <v>1</v>
      </c>
      <c r="R80" s="1">
        <f t="shared" si="9"/>
        <v>0</v>
      </c>
      <c r="U80" s="19"/>
      <c r="AC80" s="3"/>
      <c r="AD80" s="3"/>
    </row>
    <row r="81" spans="1:30" ht="12.75" customHeight="1" x14ac:dyDescent="0.2">
      <c r="A81" s="20" t="s">
        <v>20</v>
      </c>
      <c r="F81" s="25">
        <v>10</v>
      </c>
      <c r="K81" s="157"/>
      <c r="L81" s="1"/>
      <c r="M81" s="1"/>
      <c r="O81" s="1">
        <f>F81/E80</f>
        <v>0.90909090909090906</v>
      </c>
      <c r="P81" s="21">
        <v>12</v>
      </c>
      <c r="Q81" s="26">
        <f t="shared" si="8"/>
        <v>1</v>
      </c>
      <c r="R81" s="1">
        <f t="shared" si="9"/>
        <v>0</v>
      </c>
      <c r="T81" s="22"/>
      <c r="U81" s="23"/>
      <c r="V81" s="23"/>
      <c r="AC81" s="3"/>
      <c r="AD81" s="3"/>
    </row>
    <row r="82" spans="1:30" ht="12.75" customHeight="1" x14ac:dyDescent="0.2">
      <c r="A82" s="20" t="s">
        <v>21</v>
      </c>
      <c r="G82" s="25">
        <v>10</v>
      </c>
      <c r="K82" s="157"/>
      <c r="L82" s="1"/>
      <c r="M82" s="1"/>
      <c r="O82" s="1">
        <f>G82/F81</f>
        <v>1</v>
      </c>
      <c r="P82" s="21">
        <v>12</v>
      </c>
      <c r="Q82" s="26">
        <f t="shared" si="8"/>
        <v>1</v>
      </c>
      <c r="R82" s="1">
        <f t="shared" si="9"/>
        <v>0</v>
      </c>
      <c r="T82" s="22"/>
      <c r="U82" s="35"/>
      <c r="V82" s="35"/>
      <c r="AC82" s="3"/>
      <c r="AD82" s="3"/>
    </row>
    <row r="83" spans="1:30" ht="12.75" customHeight="1" x14ac:dyDescent="0.2">
      <c r="A83" s="20" t="s">
        <v>22</v>
      </c>
      <c r="H83" s="25">
        <v>9</v>
      </c>
      <c r="K83" s="157"/>
      <c r="L83" s="1"/>
      <c r="M83" s="1"/>
      <c r="O83" s="1">
        <f>H83/G82</f>
        <v>0.9</v>
      </c>
      <c r="P83" s="21">
        <v>11</v>
      </c>
      <c r="Q83" s="26">
        <f t="shared" si="8"/>
        <v>0.91666666666666663</v>
      </c>
      <c r="R83" s="1">
        <f t="shared" si="9"/>
        <v>8.333333333333337E-2</v>
      </c>
      <c r="T83" s="22"/>
      <c r="U83" s="35"/>
      <c r="V83" s="35"/>
      <c r="AC83" s="3"/>
      <c r="AD83" s="3"/>
    </row>
    <row r="84" spans="1:30" ht="12.75" customHeight="1" x14ac:dyDescent="0.2">
      <c r="A84" s="32" t="s">
        <v>23</v>
      </c>
      <c r="B84" s="28"/>
      <c r="C84" s="28"/>
      <c r="D84" s="28"/>
      <c r="E84" s="28"/>
      <c r="F84" s="28"/>
      <c r="G84" s="28"/>
      <c r="H84" s="28"/>
      <c r="I84" s="28">
        <v>8</v>
      </c>
      <c r="K84" s="158">
        <v>4</v>
      </c>
      <c r="L84" s="1"/>
      <c r="M84" s="1"/>
      <c r="O84" s="1">
        <f>I84/H83</f>
        <v>0.88888888888888884</v>
      </c>
      <c r="P84" s="21">
        <v>10</v>
      </c>
      <c r="Q84" s="26">
        <f t="shared" si="8"/>
        <v>0.90909090909090906</v>
      </c>
      <c r="R84" s="1">
        <f t="shared" si="9"/>
        <v>9.0909090909090939E-2</v>
      </c>
      <c r="T84" s="22"/>
      <c r="U84" s="35"/>
      <c r="V84" s="35"/>
      <c r="AC84" s="3"/>
      <c r="AD84" s="3"/>
    </row>
    <row r="85" spans="1:30" ht="12.75" customHeight="1" x14ac:dyDescent="0.2">
      <c r="A85" s="20" t="s">
        <v>24</v>
      </c>
      <c r="I85" s="25">
        <v>5</v>
      </c>
      <c r="K85" s="158">
        <v>4</v>
      </c>
      <c r="L85" s="1"/>
      <c r="M85" s="1"/>
      <c r="O85" s="1"/>
      <c r="P85" s="21">
        <v>6</v>
      </c>
      <c r="Q85" s="26"/>
      <c r="R85" s="1"/>
      <c r="T85" s="22"/>
      <c r="U85" s="35"/>
      <c r="V85" s="35"/>
      <c r="AC85" s="3"/>
      <c r="AD85" s="3"/>
    </row>
    <row r="86" spans="1:30" ht="12.75" customHeight="1" x14ac:dyDescent="0.2">
      <c r="A86" s="20" t="s">
        <v>28</v>
      </c>
      <c r="I86" s="25">
        <v>1</v>
      </c>
      <c r="K86" s="158">
        <v>1</v>
      </c>
      <c r="L86" s="1"/>
      <c r="M86" s="1"/>
      <c r="O86" s="1"/>
      <c r="P86" s="21">
        <v>2</v>
      </c>
      <c r="Q86" s="26"/>
      <c r="R86" s="1"/>
      <c r="T86" s="22"/>
      <c r="U86" s="35"/>
      <c r="V86" s="35"/>
      <c r="AC86" s="3"/>
      <c r="AD86" s="3"/>
    </row>
    <row r="87" spans="1:30" ht="12.75" customHeight="1" x14ac:dyDescent="0.2">
      <c r="A87" s="20" t="s">
        <v>30</v>
      </c>
      <c r="I87" s="25">
        <v>1</v>
      </c>
      <c r="K87" s="158"/>
      <c r="L87" s="1"/>
      <c r="M87" s="1"/>
      <c r="O87" s="1"/>
      <c r="P87" s="21">
        <v>1</v>
      </c>
      <c r="Q87" s="26"/>
      <c r="R87" s="1"/>
      <c r="T87" s="22"/>
      <c r="U87" s="35"/>
      <c r="V87" s="35"/>
      <c r="AC87" s="3"/>
      <c r="AD87" s="3"/>
    </row>
    <row r="88" spans="1:30" ht="12.75" customHeight="1" x14ac:dyDescent="0.2">
      <c r="A88" s="31" t="s">
        <v>31</v>
      </c>
      <c r="I88" s="25">
        <v>1</v>
      </c>
      <c r="K88" s="158">
        <v>1</v>
      </c>
      <c r="L88" s="1"/>
      <c r="M88" s="1"/>
      <c r="O88" s="1"/>
      <c r="P88" s="21">
        <v>1</v>
      </c>
      <c r="Q88" s="26"/>
      <c r="R88" s="1"/>
      <c r="T88" s="22"/>
      <c r="U88" s="35"/>
      <c r="V88" s="35"/>
      <c r="AC88" s="3"/>
      <c r="AD88" s="3"/>
    </row>
    <row r="89" spans="1:30" ht="12.75" customHeight="1" x14ac:dyDescent="0.2">
      <c r="K89" s="159">
        <f>SUM(K84:K88)</f>
        <v>10</v>
      </c>
      <c r="L89" s="1">
        <f>K84/B77</f>
        <v>0.26666666666666666</v>
      </c>
      <c r="M89" s="1">
        <f>K89/B77</f>
        <v>0.66666666666666663</v>
      </c>
      <c r="N89" s="1">
        <f>M89-L89</f>
        <v>0.39999999999999997</v>
      </c>
      <c r="O89" s="1"/>
      <c r="P89" s="2"/>
      <c r="Q89" s="2"/>
      <c r="R89" s="1"/>
      <c r="T89" s="27"/>
      <c r="U89" s="26"/>
      <c r="V89" s="1"/>
      <c r="AC89" s="3"/>
      <c r="AD89" s="3"/>
    </row>
    <row r="90" spans="1:30" ht="12.75" customHeight="1" x14ac:dyDescent="0.3">
      <c r="A90" s="4" t="s">
        <v>34</v>
      </c>
      <c r="L90" s="1"/>
      <c r="M90" s="1"/>
      <c r="O90" s="1"/>
      <c r="P90" s="2"/>
      <c r="Q90" s="2"/>
      <c r="R90" s="1"/>
      <c r="T90" s="27"/>
      <c r="U90" s="26"/>
      <c r="AC90" s="3"/>
      <c r="AD90" s="3"/>
    </row>
    <row r="91" spans="1:30" ht="25.5" customHeight="1" x14ac:dyDescent="0.2">
      <c r="B91" s="6" t="s">
        <v>1</v>
      </c>
      <c r="C91" s="6"/>
      <c r="D91" s="6"/>
      <c r="E91" s="6"/>
      <c r="F91" s="6"/>
      <c r="G91" s="6"/>
      <c r="H91" s="6"/>
      <c r="I91" s="6"/>
      <c r="J91" s="6"/>
      <c r="L91" s="7" t="s">
        <v>2</v>
      </c>
      <c r="M91" s="7" t="s">
        <v>3</v>
      </c>
      <c r="N91" s="8" t="s">
        <v>4</v>
      </c>
      <c r="O91" s="7" t="s">
        <v>5</v>
      </c>
      <c r="P91" s="9" t="s">
        <v>6</v>
      </c>
      <c r="Q91" s="9" t="s">
        <v>7</v>
      </c>
      <c r="R91" s="10" t="s">
        <v>8</v>
      </c>
      <c r="T91" s="27"/>
      <c r="U91" s="26"/>
      <c r="V91" s="1"/>
      <c r="AC91" s="3"/>
      <c r="AD91" s="3"/>
    </row>
    <row r="92" spans="1:30" ht="12.75" customHeight="1" x14ac:dyDescent="0.2">
      <c r="A92" s="12" t="s">
        <v>9</v>
      </c>
      <c r="B92" s="13">
        <v>1</v>
      </c>
      <c r="C92" s="13">
        <v>2</v>
      </c>
      <c r="D92" s="13">
        <v>3</v>
      </c>
      <c r="E92" s="13">
        <v>4</v>
      </c>
      <c r="F92" s="13">
        <v>5</v>
      </c>
      <c r="G92" s="13">
        <v>6</v>
      </c>
      <c r="H92" s="13">
        <v>7</v>
      </c>
      <c r="I92" s="13">
        <v>8</v>
      </c>
      <c r="J92" s="13">
        <v>9</v>
      </c>
      <c r="K92" s="156" t="s">
        <v>10</v>
      </c>
      <c r="L92" s="15"/>
      <c r="M92" s="16"/>
      <c r="N92" s="17"/>
      <c r="O92" s="18"/>
      <c r="P92" s="2"/>
      <c r="Q92" s="2"/>
      <c r="R92" s="1"/>
      <c r="T92" s="27"/>
      <c r="U92" s="26"/>
      <c r="AC92" s="3"/>
      <c r="AD92" s="3"/>
    </row>
    <row r="93" spans="1:30" ht="12.75" customHeight="1" x14ac:dyDescent="0.2">
      <c r="A93" s="20" t="s">
        <v>16</v>
      </c>
      <c r="B93" s="25">
        <v>14</v>
      </c>
      <c r="K93" s="158"/>
      <c r="L93" s="1"/>
      <c r="M93" s="1"/>
      <c r="O93" s="1"/>
      <c r="P93" s="21">
        <f>B93</f>
        <v>14</v>
      </c>
      <c r="Q93" s="2"/>
      <c r="R93" s="1"/>
      <c r="T93" s="27"/>
      <c r="U93" s="26"/>
      <c r="V93" s="1"/>
      <c r="AC93" s="3"/>
      <c r="AD93" s="3"/>
    </row>
    <row r="94" spans="1:30" ht="12.75" customHeight="1" x14ac:dyDescent="0.2">
      <c r="A94" s="20" t="s">
        <v>18</v>
      </c>
      <c r="C94" s="25">
        <v>13</v>
      </c>
      <c r="K94" s="158"/>
      <c r="L94" s="1"/>
      <c r="M94" s="1"/>
      <c r="O94" s="1">
        <f>C94/B93</f>
        <v>0.9285714285714286</v>
      </c>
      <c r="P94" s="21">
        <v>13</v>
      </c>
      <c r="Q94" s="26">
        <f t="shared" ref="Q94:Q100" si="10">P94/P93</f>
        <v>0.9285714285714286</v>
      </c>
      <c r="R94" s="1">
        <f t="shared" ref="R94:R100" si="11">100%-Q94</f>
        <v>7.1428571428571397E-2</v>
      </c>
      <c r="T94" s="23"/>
      <c r="U94" s="26"/>
      <c r="AC94" s="3"/>
      <c r="AD94" s="3"/>
    </row>
    <row r="95" spans="1:30" ht="12.75" customHeight="1" x14ac:dyDescent="0.2">
      <c r="A95" s="20" t="s">
        <v>19</v>
      </c>
      <c r="D95" s="25">
        <v>12</v>
      </c>
      <c r="K95" s="158"/>
      <c r="L95" s="1"/>
      <c r="M95" s="1"/>
      <c r="O95" s="1">
        <f>D95/C94</f>
        <v>0.92307692307692313</v>
      </c>
      <c r="P95" s="21">
        <v>12</v>
      </c>
      <c r="Q95" s="26">
        <f t="shared" si="10"/>
        <v>0.92307692307692313</v>
      </c>
      <c r="R95" s="1">
        <f t="shared" si="11"/>
        <v>7.6923076923076872E-2</v>
      </c>
      <c r="T95" s="23"/>
      <c r="U95" s="26"/>
      <c r="AC95" s="3"/>
      <c r="AD95" s="3"/>
    </row>
    <row r="96" spans="1:30" ht="12.75" customHeight="1" x14ac:dyDescent="0.2">
      <c r="A96" s="20" t="s">
        <v>20</v>
      </c>
      <c r="E96" s="25">
        <v>10</v>
      </c>
      <c r="K96" s="158"/>
      <c r="L96" s="1"/>
      <c r="M96" s="1"/>
      <c r="O96" s="1">
        <f>E96/D95</f>
        <v>0.83333333333333337</v>
      </c>
      <c r="P96" s="21">
        <v>10</v>
      </c>
      <c r="Q96" s="26">
        <f t="shared" si="10"/>
        <v>0.83333333333333337</v>
      </c>
      <c r="R96" s="1">
        <f t="shared" si="11"/>
        <v>0.16666666666666663</v>
      </c>
      <c r="T96" s="23"/>
      <c r="U96" s="26"/>
      <c r="AC96" s="3"/>
      <c r="AD96" s="3"/>
    </row>
    <row r="97" spans="1:36" ht="12.75" customHeight="1" x14ac:dyDescent="0.2">
      <c r="A97" s="20" t="s">
        <v>21</v>
      </c>
      <c r="F97" s="25">
        <v>9</v>
      </c>
      <c r="K97" s="158"/>
      <c r="L97" s="1"/>
      <c r="M97" s="1"/>
      <c r="O97" s="1">
        <f>F97/E96</f>
        <v>0.9</v>
      </c>
      <c r="P97" s="21">
        <v>12</v>
      </c>
      <c r="Q97" s="26">
        <f t="shared" si="10"/>
        <v>1.2</v>
      </c>
      <c r="R97" s="1">
        <f t="shared" si="11"/>
        <v>-0.19999999999999996</v>
      </c>
      <c r="T97" s="23"/>
      <c r="U97" s="26"/>
      <c r="AC97" s="3"/>
      <c r="AD97" s="3"/>
    </row>
    <row r="98" spans="1:36" ht="12.75" customHeight="1" x14ac:dyDescent="0.2">
      <c r="A98" s="20" t="s">
        <v>22</v>
      </c>
      <c r="G98" s="25">
        <v>9</v>
      </c>
      <c r="K98" s="158"/>
      <c r="L98" s="1"/>
      <c r="M98" s="1"/>
      <c r="O98" s="1">
        <f>G98/F97</f>
        <v>1</v>
      </c>
      <c r="P98" s="21">
        <v>12</v>
      </c>
      <c r="Q98" s="26">
        <f t="shared" si="10"/>
        <v>1</v>
      </c>
      <c r="R98" s="1">
        <f t="shared" si="11"/>
        <v>0</v>
      </c>
      <c r="T98" s="23"/>
      <c r="U98" s="26"/>
      <c r="AC98" s="3"/>
      <c r="AD98" s="3"/>
    </row>
    <row r="99" spans="1:36" ht="12.75" customHeight="1" x14ac:dyDescent="0.2">
      <c r="A99" s="20" t="s">
        <v>23</v>
      </c>
      <c r="H99" s="25">
        <v>9</v>
      </c>
      <c r="K99" s="158"/>
      <c r="L99" s="1"/>
      <c r="M99" s="1"/>
      <c r="O99" s="1">
        <f>H99/G98</f>
        <v>1</v>
      </c>
      <c r="P99" s="21">
        <v>12</v>
      </c>
      <c r="Q99" s="26">
        <f t="shared" si="10"/>
        <v>1</v>
      </c>
      <c r="R99" s="1">
        <f t="shared" si="11"/>
        <v>0</v>
      </c>
      <c r="T99" s="23"/>
      <c r="U99" s="26"/>
      <c r="AC99" s="3"/>
      <c r="AD99" s="3"/>
    </row>
    <row r="100" spans="1:36" ht="12.75" customHeight="1" x14ac:dyDescent="0.2">
      <c r="A100" s="32" t="s">
        <v>24</v>
      </c>
      <c r="B100" s="28"/>
      <c r="C100" s="28"/>
      <c r="D100" s="28"/>
      <c r="E100" s="28"/>
      <c r="F100" s="28"/>
      <c r="G100" s="28"/>
      <c r="H100" s="28"/>
      <c r="I100" s="28">
        <v>7</v>
      </c>
      <c r="K100" s="158">
        <v>3</v>
      </c>
      <c r="L100" s="1"/>
      <c r="M100" s="1"/>
      <c r="O100" s="1">
        <f>I100/H99</f>
        <v>0.77777777777777779</v>
      </c>
      <c r="P100" s="21">
        <v>11</v>
      </c>
      <c r="Q100" s="26">
        <f t="shared" si="10"/>
        <v>0.91666666666666663</v>
      </c>
      <c r="R100" s="1">
        <f t="shared" si="11"/>
        <v>8.333333333333337E-2</v>
      </c>
      <c r="T100" s="23"/>
      <c r="U100" s="26"/>
      <c r="AC100" s="3"/>
      <c r="AD100" s="3"/>
    </row>
    <row r="101" spans="1:36" ht="12.75" customHeight="1" x14ac:dyDescent="0.2">
      <c r="A101" s="20" t="s">
        <v>28</v>
      </c>
      <c r="I101" s="25">
        <v>5</v>
      </c>
      <c r="K101" s="158">
        <v>2</v>
      </c>
      <c r="L101" s="1"/>
      <c r="M101" s="1"/>
      <c r="O101" s="1"/>
      <c r="P101" s="21">
        <v>8</v>
      </c>
      <c r="Q101" s="26"/>
      <c r="R101" s="1"/>
      <c r="T101" s="23"/>
      <c r="U101" s="26"/>
      <c r="AC101" s="3"/>
      <c r="AD101" s="3"/>
    </row>
    <row r="102" spans="1:36" ht="12.75" customHeight="1" x14ac:dyDescent="0.2">
      <c r="A102" s="20" t="s">
        <v>30</v>
      </c>
      <c r="I102" s="25">
        <v>4</v>
      </c>
      <c r="K102" s="158"/>
      <c r="L102" s="1"/>
      <c r="M102" s="1"/>
      <c r="O102" s="1"/>
      <c r="P102" s="21">
        <v>6</v>
      </c>
      <c r="Q102" s="26"/>
      <c r="R102" s="1"/>
      <c r="T102" s="23"/>
      <c r="U102" s="26"/>
      <c r="AC102" s="3"/>
      <c r="AD102" s="3"/>
    </row>
    <row r="103" spans="1:36" ht="12.75" customHeight="1" x14ac:dyDescent="0.2">
      <c r="A103" s="31" t="s">
        <v>31</v>
      </c>
      <c r="I103" s="25">
        <v>2</v>
      </c>
      <c r="K103" s="158"/>
      <c r="L103" s="1"/>
      <c r="M103" s="1"/>
      <c r="O103" s="1"/>
      <c r="P103" s="21">
        <v>3</v>
      </c>
      <c r="Q103" s="26"/>
      <c r="R103" s="1"/>
      <c r="T103" s="23"/>
      <c r="U103" s="26"/>
      <c r="AC103" s="3"/>
      <c r="AD103" s="3"/>
    </row>
    <row r="104" spans="1:36" ht="12.75" customHeight="1" x14ac:dyDescent="0.2">
      <c r="A104" s="31" t="s">
        <v>32</v>
      </c>
      <c r="I104" s="25">
        <v>2</v>
      </c>
      <c r="K104" s="158"/>
      <c r="L104" s="1"/>
      <c r="M104" s="1"/>
      <c r="O104" s="1"/>
      <c r="P104" s="21">
        <v>2</v>
      </c>
      <c r="Q104" s="26"/>
      <c r="R104" s="1"/>
      <c r="T104" s="23"/>
      <c r="U104" s="26"/>
      <c r="AC104" s="3"/>
      <c r="AD104" s="3"/>
    </row>
    <row r="105" spans="1:36" ht="12.75" customHeight="1" x14ac:dyDescent="0.2">
      <c r="A105" s="31" t="s">
        <v>33</v>
      </c>
      <c r="I105" s="25">
        <v>2</v>
      </c>
      <c r="K105" s="158">
        <v>2</v>
      </c>
      <c r="L105" s="1"/>
      <c r="M105" s="1"/>
      <c r="O105" s="1"/>
      <c r="P105" s="21">
        <v>2</v>
      </c>
      <c r="Q105" s="26"/>
      <c r="R105" s="1"/>
      <c r="T105" s="23"/>
      <c r="U105" s="26"/>
      <c r="AC105" s="3"/>
      <c r="AD105" s="3"/>
    </row>
    <row r="106" spans="1:36" ht="12.75" customHeight="1" x14ac:dyDescent="0.2">
      <c r="K106" s="159">
        <f>SUM(K100:K105)</f>
        <v>7</v>
      </c>
      <c r="L106" s="1">
        <f>K100/B93</f>
        <v>0.21428571428571427</v>
      </c>
      <c r="M106" s="1">
        <f>K106/B93</f>
        <v>0.5</v>
      </c>
      <c r="O106" s="1"/>
      <c r="P106" s="2"/>
      <c r="Q106" s="2"/>
      <c r="R106" s="1"/>
      <c r="T106" s="20"/>
      <c r="U106" s="26"/>
      <c r="AC106" s="3"/>
      <c r="AD106" s="3"/>
    </row>
    <row r="107" spans="1:36" ht="12.75" customHeight="1" x14ac:dyDescent="0.3">
      <c r="A107" s="4" t="s">
        <v>35</v>
      </c>
      <c r="L107" s="1"/>
      <c r="M107" s="1"/>
      <c r="O107" s="1"/>
      <c r="P107" s="2"/>
      <c r="Q107" s="2"/>
      <c r="R107" s="1"/>
      <c r="T107" s="36"/>
      <c r="U107" s="3"/>
      <c r="AC107" s="3"/>
      <c r="AD107" s="3"/>
    </row>
    <row r="108" spans="1:36" ht="25.5" customHeight="1" x14ac:dyDescent="0.2">
      <c r="B108" s="6" t="s">
        <v>1</v>
      </c>
      <c r="C108" s="6"/>
      <c r="D108" s="6"/>
      <c r="E108" s="6"/>
      <c r="F108" s="6"/>
      <c r="G108" s="6"/>
      <c r="H108" s="6"/>
      <c r="I108" s="6"/>
      <c r="J108" s="6"/>
      <c r="L108" s="7" t="s">
        <v>2</v>
      </c>
      <c r="M108" s="7" t="s">
        <v>3</v>
      </c>
      <c r="N108" s="8" t="s">
        <v>4</v>
      </c>
      <c r="O108" s="7" t="s">
        <v>5</v>
      </c>
      <c r="P108" s="9" t="s">
        <v>6</v>
      </c>
      <c r="Q108" s="9" t="s">
        <v>7</v>
      </c>
      <c r="R108" s="10" t="s">
        <v>8</v>
      </c>
      <c r="T108" s="31"/>
      <c r="U108" s="3"/>
      <c r="AC108" s="3"/>
      <c r="AD108" s="3"/>
    </row>
    <row r="109" spans="1:36" ht="12.75" customHeight="1" x14ac:dyDescent="0.2">
      <c r="A109" s="12" t="s">
        <v>9</v>
      </c>
      <c r="B109" s="13">
        <v>1</v>
      </c>
      <c r="C109" s="13">
        <v>2</v>
      </c>
      <c r="D109" s="13">
        <v>3</v>
      </c>
      <c r="E109" s="13">
        <v>4</v>
      </c>
      <c r="F109" s="13">
        <v>5</v>
      </c>
      <c r="G109" s="13">
        <v>6</v>
      </c>
      <c r="H109" s="13">
        <v>7</v>
      </c>
      <c r="I109" s="13">
        <v>8</v>
      </c>
      <c r="J109" s="13">
        <v>9</v>
      </c>
      <c r="K109" s="156" t="s">
        <v>10</v>
      </c>
      <c r="L109" s="15"/>
      <c r="M109" s="16"/>
      <c r="N109" s="17"/>
      <c r="O109" s="18"/>
      <c r="P109" s="2"/>
      <c r="Q109" s="2"/>
      <c r="R109" s="1"/>
      <c r="T109" s="31"/>
      <c r="U109" s="3"/>
      <c r="AC109" s="3"/>
      <c r="AD109" s="3"/>
    </row>
    <row r="110" spans="1:36" ht="12.75" customHeight="1" x14ac:dyDescent="0.2">
      <c r="A110" s="20" t="s">
        <v>18</v>
      </c>
      <c r="B110" s="25">
        <v>18</v>
      </c>
      <c r="K110" s="158"/>
      <c r="L110" s="1"/>
      <c r="M110" s="1"/>
      <c r="O110" s="1"/>
      <c r="P110" s="21">
        <f>B110</f>
        <v>18</v>
      </c>
      <c r="Q110" s="2"/>
      <c r="R110" s="1"/>
      <c r="T110" s="25"/>
      <c r="U110" s="11"/>
      <c r="AC110" s="3"/>
      <c r="AD110" s="3"/>
    </row>
    <row r="111" spans="1:36" ht="12.75" customHeight="1" x14ac:dyDescent="0.2">
      <c r="A111" s="20" t="s">
        <v>19</v>
      </c>
      <c r="C111" s="25">
        <v>17</v>
      </c>
      <c r="K111" s="158"/>
      <c r="L111" s="1"/>
      <c r="M111" s="1"/>
      <c r="O111" s="1">
        <f>C111/B110</f>
        <v>0.94444444444444442</v>
      </c>
      <c r="P111" s="21">
        <v>17</v>
      </c>
      <c r="Q111" s="26">
        <f t="shared" ref="Q111:Q117" si="12">P111/P110</f>
        <v>0.94444444444444442</v>
      </c>
      <c r="R111" s="1">
        <f t="shared" ref="R111:R117" si="13">100%-Q111</f>
        <v>5.555555555555558E-2</v>
      </c>
      <c r="T111" s="37"/>
      <c r="U111" s="38"/>
      <c r="V111" s="38"/>
      <c r="W111" s="38"/>
      <c r="X111" s="38"/>
      <c r="Y111" s="38"/>
      <c r="Z111" s="38"/>
      <c r="AA111" s="38"/>
      <c r="AB111" s="38" t="s">
        <v>19</v>
      </c>
      <c r="AC111" s="38" t="s">
        <v>20</v>
      </c>
      <c r="AD111" s="38" t="s">
        <v>21</v>
      </c>
      <c r="AE111" s="38" t="s">
        <v>22</v>
      </c>
      <c r="AF111" s="38" t="s">
        <v>23</v>
      </c>
      <c r="AG111" s="38" t="s">
        <v>24</v>
      </c>
      <c r="AH111" s="38" t="s">
        <v>28</v>
      </c>
      <c r="AI111" s="38" t="s">
        <v>30</v>
      </c>
      <c r="AJ111" s="38" t="s">
        <v>31</v>
      </c>
    </row>
    <row r="112" spans="1:36" ht="12.75" customHeight="1" x14ac:dyDescent="0.3">
      <c r="A112" s="20" t="s">
        <v>20</v>
      </c>
      <c r="D112" s="25">
        <v>14</v>
      </c>
      <c r="K112" s="158"/>
      <c r="L112" s="1"/>
      <c r="M112" s="1"/>
      <c r="O112" s="1">
        <f>D112/C111</f>
        <v>0.82352941176470584</v>
      </c>
      <c r="P112" s="21">
        <v>15</v>
      </c>
      <c r="Q112" s="26">
        <f t="shared" si="12"/>
        <v>0.88235294117647056</v>
      </c>
      <c r="R112" s="1">
        <f t="shared" si="13"/>
        <v>0.11764705882352944</v>
      </c>
      <c r="T112" s="39"/>
      <c r="U112" s="40"/>
      <c r="V112" s="40"/>
      <c r="W112" s="40"/>
      <c r="X112" s="40"/>
      <c r="Y112" s="40"/>
      <c r="Z112" s="40"/>
      <c r="AA112" s="40"/>
      <c r="AB112" s="40">
        <f>P129/P127</f>
        <v>0.63636363636363635</v>
      </c>
      <c r="AC112" s="40">
        <f>P146/P144</f>
        <v>0.9375</v>
      </c>
      <c r="AD112" s="40">
        <f>P162/P160</f>
        <v>0.8571428571428571</v>
      </c>
      <c r="AE112" s="40">
        <f>P179/P177</f>
        <v>0.91666666666666663</v>
      </c>
      <c r="AF112" s="40">
        <f>P196/P194</f>
        <v>0.75</v>
      </c>
      <c r="AG112" s="40">
        <f>P211/P209</f>
        <v>0.92307692307692313</v>
      </c>
      <c r="AH112" s="40">
        <f>P226/P224</f>
        <v>0.68421052631578949</v>
      </c>
      <c r="AI112" s="40">
        <f>P243/P241</f>
        <v>0.8</v>
      </c>
      <c r="AJ112" s="40" t="e">
        <f>#REF!/#REF!</f>
        <v>#REF!</v>
      </c>
    </row>
    <row r="113" spans="1:30" ht="12.75" customHeight="1" x14ac:dyDescent="0.2">
      <c r="A113" s="20" t="s">
        <v>21</v>
      </c>
      <c r="E113" s="25">
        <v>12</v>
      </c>
      <c r="K113" s="158"/>
      <c r="L113" s="1"/>
      <c r="M113" s="1"/>
      <c r="O113" s="1">
        <f>E113/D112</f>
        <v>0.8571428571428571</v>
      </c>
      <c r="P113" s="21">
        <v>14</v>
      </c>
      <c r="Q113" s="26">
        <f t="shared" si="12"/>
        <v>0.93333333333333335</v>
      </c>
      <c r="R113" s="1">
        <f t="shared" si="13"/>
        <v>6.6666666666666652E-2</v>
      </c>
      <c r="T113" s="34"/>
      <c r="Y113" s="40"/>
      <c r="AC113" s="3"/>
      <c r="AD113" s="3"/>
    </row>
    <row r="114" spans="1:30" ht="12.75" customHeight="1" x14ac:dyDescent="0.2">
      <c r="A114" s="20" t="s">
        <v>22</v>
      </c>
      <c r="F114" s="25">
        <v>9</v>
      </c>
      <c r="K114" s="158"/>
      <c r="L114" s="1"/>
      <c r="M114" s="1"/>
      <c r="O114" s="1">
        <f>F114/E113</f>
        <v>0.75</v>
      </c>
      <c r="P114" s="21">
        <v>11</v>
      </c>
      <c r="Q114" s="26">
        <f t="shared" si="12"/>
        <v>0.7857142857142857</v>
      </c>
      <c r="R114" s="1">
        <f t="shared" si="13"/>
        <v>0.2142857142857143</v>
      </c>
      <c r="T114" s="34"/>
      <c r="Y114" s="40"/>
      <c r="AC114" s="3"/>
      <c r="AD114" s="3"/>
    </row>
    <row r="115" spans="1:30" ht="12.75" customHeight="1" x14ac:dyDescent="0.2">
      <c r="A115" s="20" t="s">
        <v>23</v>
      </c>
      <c r="G115" s="25">
        <v>6</v>
      </c>
      <c r="K115" s="158"/>
      <c r="L115" s="1"/>
      <c r="M115" s="1"/>
      <c r="O115" s="1">
        <f>G115/F114</f>
        <v>0.66666666666666663</v>
      </c>
      <c r="P115" s="21">
        <v>11</v>
      </c>
      <c r="Q115" s="26">
        <f t="shared" si="12"/>
        <v>1</v>
      </c>
      <c r="R115" s="1">
        <f t="shared" si="13"/>
        <v>0</v>
      </c>
      <c r="T115" s="34"/>
      <c r="Y115" s="40"/>
      <c r="AC115" s="3"/>
      <c r="AD115" s="3"/>
    </row>
    <row r="116" spans="1:30" ht="12.75" customHeight="1" x14ac:dyDescent="0.2">
      <c r="A116" s="20" t="s">
        <v>24</v>
      </c>
      <c r="H116" s="25">
        <v>5</v>
      </c>
      <c r="K116" s="158"/>
      <c r="L116" s="1"/>
      <c r="M116" s="1"/>
      <c r="O116" s="1">
        <f>H116/G115</f>
        <v>0.83333333333333337</v>
      </c>
      <c r="P116" s="21">
        <v>11</v>
      </c>
      <c r="Q116" s="26">
        <f t="shared" si="12"/>
        <v>1</v>
      </c>
      <c r="R116" s="1">
        <f t="shared" si="13"/>
        <v>0</v>
      </c>
      <c r="T116" s="34"/>
      <c r="Y116" s="40"/>
      <c r="AC116" s="3"/>
      <c r="AD116" s="3"/>
    </row>
    <row r="117" spans="1:30" ht="12.75" customHeight="1" x14ac:dyDescent="0.2">
      <c r="A117" s="32" t="s">
        <v>28</v>
      </c>
      <c r="B117" s="28"/>
      <c r="C117" s="28"/>
      <c r="D117" s="28"/>
      <c r="E117" s="28"/>
      <c r="F117" s="28"/>
      <c r="G117" s="28"/>
      <c r="H117" s="28"/>
      <c r="I117" s="28">
        <v>5</v>
      </c>
      <c r="K117" s="158">
        <v>5</v>
      </c>
      <c r="L117" s="1"/>
      <c r="M117" s="1"/>
      <c r="O117" s="1">
        <f>I117/H116</f>
        <v>1</v>
      </c>
      <c r="P117" s="21">
        <v>11</v>
      </c>
      <c r="Q117" s="26">
        <f t="shared" si="12"/>
        <v>1</v>
      </c>
      <c r="R117" s="1">
        <f t="shared" si="13"/>
        <v>0</v>
      </c>
      <c r="T117" s="34"/>
      <c r="Y117" s="40"/>
      <c r="AC117" s="3"/>
      <c r="AD117" s="3"/>
    </row>
    <row r="118" spans="1:30" ht="12.75" customHeight="1" x14ac:dyDescent="0.2">
      <c r="A118" s="20" t="s">
        <v>30</v>
      </c>
      <c r="I118" s="25">
        <v>1</v>
      </c>
      <c r="K118" s="158"/>
      <c r="L118" s="1"/>
      <c r="M118" s="1"/>
      <c r="O118" s="1"/>
      <c r="P118" s="21">
        <v>5</v>
      </c>
      <c r="Q118" s="26"/>
      <c r="R118" s="1"/>
      <c r="T118" s="34"/>
      <c r="Y118" s="40"/>
      <c r="AC118" s="3"/>
      <c r="AD118" s="3"/>
    </row>
    <row r="119" spans="1:30" ht="12.75" customHeight="1" x14ac:dyDescent="0.2">
      <c r="A119" s="31" t="s">
        <v>31</v>
      </c>
      <c r="I119" s="25">
        <v>3</v>
      </c>
      <c r="K119" s="158"/>
      <c r="L119" s="1"/>
      <c r="M119" s="1"/>
      <c r="O119" s="1"/>
      <c r="P119" s="21">
        <v>5</v>
      </c>
      <c r="Q119" s="26"/>
      <c r="R119" s="1"/>
      <c r="T119" s="34"/>
      <c r="Y119" s="40"/>
      <c r="AC119" s="3"/>
      <c r="AD119" s="3"/>
    </row>
    <row r="120" spans="1:30" ht="12.75" customHeight="1" x14ac:dyDescent="0.2">
      <c r="A120" s="31" t="s">
        <v>32</v>
      </c>
      <c r="I120" s="25">
        <v>4</v>
      </c>
      <c r="K120" s="158">
        <v>1</v>
      </c>
      <c r="L120" s="1"/>
      <c r="M120" s="1"/>
      <c r="O120" s="1"/>
      <c r="P120" s="21">
        <v>4</v>
      </c>
      <c r="Q120" s="26"/>
      <c r="R120" s="1"/>
      <c r="T120" s="34"/>
      <c r="Y120" s="40"/>
      <c r="AC120" s="3"/>
      <c r="AD120" s="3"/>
    </row>
    <row r="121" spans="1:30" ht="12.75" customHeight="1" x14ac:dyDescent="0.2">
      <c r="A121" s="31" t="s">
        <v>33</v>
      </c>
      <c r="I121" s="25">
        <v>2</v>
      </c>
      <c r="K121" s="158"/>
      <c r="L121" s="1"/>
      <c r="M121" s="1"/>
      <c r="O121" s="1"/>
      <c r="P121" s="21">
        <v>2</v>
      </c>
      <c r="Q121" s="26"/>
      <c r="R121" s="1"/>
      <c r="T121" s="34"/>
      <c r="Y121" s="40"/>
      <c r="AC121" s="3"/>
      <c r="AD121" s="3"/>
    </row>
    <row r="122" spans="1:30" ht="12.75" customHeight="1" x14ac:dyDescent="0.2">
      <c r="A122" s="31" t="s">
        <v>38</v>
      </c>
      <c r="I122" s="25">
        <v>2</v>
      </c>
      <c r="K122" s="158"/>
      <c r="L122" s="1"/>
      <c r="M122" s="1"/>
      <c r="O122" s="1"/>
      <c r="P122" s="21">
        <v>2</v>
      </c>
      <c r="Q122" s="26"/>
      <c r="R122" s="1"/>
      <c r="T122" s="34"/>
      <c r="Y122" s="40"/>
      <c r="AC122" s="3"/>
      <c r="AD122" s="3"/>
    </row>
    <row r="123" spans="1:30" ht="12.75" customHeight="1" x14ac:dyDescent="0.2">
      <c r="K123" s="159">
        <f>SUM(K117:K120)</f>
        <v>6</v>
      </c>
      <c r="L123" s="1">
        <f>K117/B110</f>
        <v>0.27777777777777779</v>
      </c>
      <c r="M123" s="1">
        <f>K123/B110</f>
        <v>0.33333333333333331</v>
      </c>
      <c r="N123" s="1">
        <f>M123-L123</f>
        <v>5.5555555555555525E-2</v>
      </c>
      <c r="O123" s="1"/>
      <c r="P123" s="2"/>
      <c r="Q123" s="2"/>
      <c r="R123" s="1"/>
      <c r="T123" s="34"/>
      <c r="U123" s="96"/>
      <c r="V123" s="97"/>
      <c r="W123" s="98"/>
      <c r="X123" s="98"/>
      <c r="AC123" s="3"/>
      <c r="AD123" s="3"/>
    </row>
    <row r="124" spans="1:30" ht="12.75" customHeight="1" x14ac:dyDescent="0.3">
      <c r="A124" s="4" t="s">
        <v>36</v>
      </c>
      <c r="L124" s="1"/>
      <c r="M124" s="1"/>
      <c r="O124" s="1"/>
      <c r="P124" s="2"/>
      <c r="Q124" s="2"/>
      <c r="R124" s="1"/>
      <c r="T124" s="25"/>
      <c r="U124" s="99"/>
      <c r="V124" s="96"/>
      <c r="W124" s="96"/>
      <c r="X124" s="96"/>
      <c r="AC124" s="3"/>
      <c r="AD124" s="3"/>
    </row>
    <row r="125" spans="1:30" ht="25.5" customHeight="1" x14ac:dyDescent="0.2">
      <c r="B125" s="6" t="s">
        <v>1</v>
      </c>
      <c r="C125" s="6"/>
      <c r="D125" s="6"/>
      <c r="E125" s="6"/>
      <c r="F125" s="6"/>
      <c r="G125" s="6"/>
      <c r="H125" s="6"/>
      <c r="I125" s="6"/>
      <c r="J125" s="6"/>
      <c r="L125" s="7" t="s">
        <v>2</v>
      </c>
      <c r="M125" s="7" t="s">
        <v>3</v>
      </c>
      <c r="N125" s="8" t="s">
        <v>4</v>
      </c>
      <c r="O125" s="7" t="s">
        <v>5</v>
      </c>
      <c r="P125" s="9" t="s">
        <v>6</v>
      </c>
      <c r="Q125" s="9" t="s">
        <v>7</v>
      </c>
      <c r="R125" s="10" t="s">
        <v>8</v>
      </c>
      <c r="T125" s="25"/>
      <c r="U125" s="96"/>
      <c r="V125" s="96"/>
      <c r="W125" s="96"/>
      <c r="X125" s="96"/>
      <c r="AC125" s="3"/>
      <c r="AD125" s="3"/>
    </row>
    <row r="126" spans="1:30" ht="12.75" customHeight="1" x14ac:dyDescent="0.2">
      <c r="A126" s="12" t="s">
        <v>9</v>
      </c>
      <c r="B126" s="13">
        <v>1</v>
      </c>
      <c r="C126" s="13">
        <v>2</v>
      </c>
      <c r="D126" s="13">
        <v>3</v>
      </c>
      <c r="E126" s="13">
        <v>4</v>
      </c>
      <c r="F126" s="13">
        <v>5</v>
      </c>
      <c r="G126" s="13">
        <v>6</v>
      </c>
      <c r="H126" s="13">
        <v>7</v>
      </c>
      <c r="I126" s="13">
        <v>8</v>
      </c>
      <c r="J126" s="13">
        <v>9</v>
      </c>
      <c r="K126" s="156" t="s">
        <v>10</v>
      </c>
      <c r="L126" s="15"/>
      <c r="M126" s="16"/>
      <c r="N126" s="17"/>
      <c r="O126" s="18"/>
      <c r="P126" s="2"/>
      <c r="Q126" s="2"/>
      <c r="R126" s="1"/>
      <c r="T126" s="25"/>
      <c r="U126" s="96"/>
      <c r="V126" s="96"/>
      <c r="W126" s="96"/>
      <c r="X126" s="96"/>
      <c r="AC126" s="3"/>
      <c r="AD126" s="3"/>
    </row>
    <row r="127" spans="1:30" ht="12.75" customHeight="1" x14ac:dyDescent="0.2">
      <c r="A127" s="20" t="s">
        <v>19</v>
      </c>
      <c r="B127" s="25">
        <v>11</v>
      </c>
      <c r="K127" s="158"/>
      <c r="L127" s="1"/>
      <c r="M127" s="1"/>
      <c r="O127" s="1"/>
      <c r="P127" s="21">
        <f>B127</f>
        <v>11</v>
      </c>
      <c r="Q127" s="2"/>
      <c r="R127" s="1"/>
      <c r="T127" s="31"/>
      <c r="U127" s="96"/>
      <c r="V127" s="100"/>
      <c r="W127" s="100"/>
      <c r="X127" s="96"/>
      <c r="AC127" s="3"/>
      <c r="AD127" s="3"/>
    </row>
    <row r="128" spans="1:30" ht="12.75" customHeight="1" x14ac:dyDescent="0.2">
      <c r="A128" s="20" t="s">
        <v>20</v>
      </c>
      <c r="C128" s="25">
        <v>10</v>
      </c>
      <c r="K128" s="158"/>
      <c r="L128" s="1"/>
      <c r="M128" s="1"/>
      <c r="O128" s="1">
        <f>C128/B127</f>
        <v>0.90909090909090906</v>
      </c>
      <c r="P128" s="21">
        <v>10</v>
      </c>
      <c r="Q128" s="26">
        <f t="shared" ref="Q128:Q134" si="14">P128/P127</f>
        <v>0.90909090909090906</v>
      </c>
      <c r="R128" s="1">
        <f t="shared" ref="R128:R134" si="15">100%-Q128</f>
        <v>9.0909090909090939E-2</v>
      </c>
      <c r="AC128" s="3"/>
      <c r="AD128" s="3"/>
    </row>
    <row r="129" spans="1:30" ht="12.75" customHeight="1" x14ac:dyDescent="0.2">
      <c r="A129" s="20" t="s">
        <v>21</v>
      </c>
      <c r="D129" s="25">
        <v>7</v>
      </c>
      <c r="K129" s="158"/>
      <c r="L129" s="1"/>
      <c r="M129" s="1"/>
      <c r="O129" s="1">
        <f>D129/C128</f>
        <v>0.7</v>
      </c>
      <c r="P129" s="21">
        <v>7</v>
      </c>
      <c r="Q129" s="26">
        <f t="shared" si="14"/>
        <v>0.7</v>
      </c>
      <c r="R129" s="1">
        <f t="shared" si="15"/>
        <v>0.30000000000000004</v>
      </c>
      <c r="AC129" s="3"/>
      <c r="AD129" s="3"/>
    </row>
    <row r="130" spans="1:30" ht="12.75" customHeight="1" x14ac:dyDescent="0.2">
      <c r="A130" s="20" t="s">
        <v>22</v>
      </c>
      <c r="E130" s="25">
        <v>5</v>
      </c>
      <c r="K130" s="158"/>
      <c r="L130" s="1"/>
      <c r="M130" s="1"/>
      <c r="O130" s="1">
        <f>E130/D129</f>
        <v>0.7142857142857143</v>
      </c>
      <c r="P130" s="21">
        <v>8</v>
      </c>
      <c r="Q130" s="26">
        <f t="shared" si="14"/>
        <v>1.1428571428571428</v>
      </c>
      <c r="R130" s="1">
        <f t="shared" si="15"/>
        <v>-0.14285714285714279</v>
      </c>
      <c r="AC130" s="3"/>
      <c r="AD130" s="3"/>
    </row>
    <row r="131" spans="1:30" ht="12.75" customHeight="1" x14ac:dyDescent="0.2">
      <c r="A131" s="20" t="s">
        <v>23</v>
      </c>
      <c r="F131" s="25">
        <v>3</v>
      </c>
      <c r="K131" s="158"/>
      <c r="L131" s="1"/>
      <c r="M131" s="1"/>
      <c r="O131" s="1">
        <f>F131/E130</f>
        <v>0.6</v>
      </c>
      <c r="P131" s="21">
        <v>5</v>
      </c>
      <c r="Q131" s="26">
        <f t="shared" si="14"/>
        <v>0.625</v>
      </c>
      <c r="R131" s="1">
        <f t="shared" si="15"/>
        <v>0.375</v>
      </c>
      <c r="AC131" s="3"/>
      <c r="AD131" s="3"/>
    </row>
    <row r="132" spans="1:30" ht="12.75" customHeight="1" x14ac:dyDescent="0.2">
      <c r="A132" s="20" t="s">
        <v>24</v>
      </c>
      <c r="G132" s="25">
        <v>2</v>
      </c>
      <c r="K132" s="158"/>
      <c r="L132" s="1"/>
      <c r="M132" s="1"/>
      <c r="O132" s="1">
        <f>G132/F131</f>
        <v>0.66666666666666663</v>
      </c>
      <c r="P132" s="21">
        <v>5</v>
      </c>
      <c r="Q132" s="26">
        <f t="shared" si="14"/>
        <v>1</v>
      </c>
      <c r="R132" s="1">
        <f t="shared" si="15"/>
        <v>0</v>
      </c>
      <c r="AC132" s="3"/>
      <c r="AD132" s="3"/>
    </row>
    <row r="133" spans="1:30" ht="12.75" customHeight="1" x14ac:dyDescent="0.2">
      <c r="A133" s="20" t="s">
        <v>28</v>
      </c>
      <c r="H133" s="25">
        <v>2</v>
      </c>
      <c r="K133" s="158"/>
      <c r="L133" s="1"/>
      <c r="M133" s="1"/>
      <c r="O133" s="1">
        <f>H133/G132</f>
        <v>1</v>
      </c>
      <c r="P133" s="21">
        <v>5</v>
      </c>
      <c r="Q133" s="26">
        <f t="shared" si="14"/>
        <v>1</v>
      </c>
      <c r="R133" s="1">
        <f t="shared" si="15"/>
        <v>0</v>
      </c>
      <c r="AC133" s="3"/>
      <c r="AD133" s="3"/>
    </row>
    <row r="134" spans="1:30" ht="12.75" customHeight="1" x14ac:dyDescent="0.2">
      <c r="A134" s="32" t="s">
        <v>30</v>
      </c>
      <c r="B134" s="28"/>
      <c r="C134" s="28"/>
      <c r="D134" s="28"/>
      <c r="E134" s="28"/>
      <c r="F134" s="28"/>
      <c r="G134" s="28"/>
      <c r="H134" s="28"/>
      <c r="I134" s="28">
        <v>2</v>
      </c>
      <c r="K134" s="158">
        <v>1</v>
      </c>
      <c r="L134" s="1"/>
      <c r="M134" s="1"/>
      <c r="O134" s="1">
        <f>I134/H133</f>
        <v>1</v>
      </c>
      <c r="P134" s="21">
        <v>5</v>
      </c>
      <c r="Q134" s="26">
        <f t="shared" si="14"/>
        <v>1</v>
      </c>
      <c r="R134" s="1">
        <f t="shared" si="15"/>
        <v>0</v>
      </c>
      <c r="AC134" s="3"/>
      <c r="AD134" s="3"/>
    </row>
    <row r="135" spans="1:30" ht="12.75" customHeight="1" x14ac:dyDescent="0.2">
      <c r="A135" s="31" t="s">
        <v>31</v>
      </c>
      <c r="I135" s="25">
        <v>1</v>
      </c>
      <c r="K135" s="158"/>
      <c r="L135" s="1"/>
      <c r="M135" s="1"/>
      <c r="O135" s="1"/>
      <c r="P135" s="21">
        <v>3</v>
      </c>
      <c r="Q135" s="26"/>
      <c r="R135" s="1"/>
      <c r="AC135" s="3"/>
      <c r="AD135" s="3"/>
    </row>
    <row r="136" spans="1:30" ht="12.75" customHeight="1" x14ac:dyDescent="0.2">
      <c r="A136" s="31" t="s">
        <v>32</v>
      </c>
      <c r="I136" s="25">
        <v>1</v>
      </c>
      <c r="K136" s="158"/>
      <c r="L136" s="1"/>
      <c r="M136" s="1"/>
      <c r="O136" s="1"/>
      <c r="P136" s="21">
        <v>3</v>
      </c>
      <c r="Q136" s="26"/>
      <c r="R136" s="1"/>
      <c r="AC136" s="3"/>
      <c r="AD136" s="3"/>
    </row>
    <row r="137" spans="1:30" ht="12.75" customHeight="1" x14ac:dyDescent="0.2">
      <c r="A137" s="31" t="s">
        <v>33</v>
      </c>
      <c r="I137" s="25">
        <v>2</v>
      </c>
      <c r="K137" s="158"/>
      <c r="L137" s="1"/>
      <c r="M137" s="1"/>
      <c r="O137" s="1"/>
      <c r="P137" s="21">
        <v>2</v>
      </c>
      <c r="Q137" s="26"/>
      <c r="R137" s="1"/>
      <c r="T137" s="34"/>
      <c r="AC137" s="3"/>
      <c r="AD137" s="3"/>
    </row>
    <row r="138" spans="1:30" ht="12.75" customHeight="1" x14ac:dyDescent="0.2">
      <c r="A138" s="31" t="s">
        <v>38</v>
      </c>
      <c r="I138" s="25">
        <v>1</v>
      </c>
      <c r="K138" s="158"/>
      <c r="L138" s="1"/>
      <c r="M138" s="1"/>
      <c r="O138" s="1"/>
      <c r="P138" s="21">
        <v>2</v>
      </c>
      <c r="Q138" s="26"/>
      <c r="R138" s="1"/>
      <c r="AC138" s="3"/>
      <c r="AD138" s="3"/>
    </row>
    <row r="139" spans="1:30" ht="12.75" customHeight="1" x14ac:dyDescent="0.2">
      <c r="A139" s="31" t="s">
        <v>39</v>
      </c>
      <c r="I139" s="25">
        <v>2</v>
      </c>
      <c r="K139" s="158">
        <v>1</v>
      </c>
      <c r="L139" s="1"/>
      <c r="M139" s="1"/>
      <c r="O139" s="1"/>
      <c r="P139" s="21">
        <v>1</v>
      </c>
      <c r="Q139" s="26"/>
      <c r="R139" s="1"/>
      <c r="AC139" s="3"/>
      <c r="AD139" s="3"/>
    </row>
    <row r="140" spans="1:30" ht="12.75" customHeight="1" x14ac:dyDescent="0.2">
      <c r="K140" s="159">
        <f>SUM(K134:K139)</f>
        <v>2</v>
      </c>
      <c r="L140" s="1">
        <f>K134/B127</f>
        <v>9.0909090909090912E-2</v>
      </c>
      <c r="M140" s="1">
        <f>K140/B127</f>
        <v>0.18181818181818182</v>
      </c>
      <c r="N140" s="1">
        <f>M140-L140</f>
        <v>9.0909090909090912E-2</v>
      </c>
      <c r="O140" s="1"/>
      <c r="P140" s="2"/>
      <c r="Q140" s="2"/>
      <c r="R140" s="1"/>
      <c r="AC140" s="3"/>
      <c r="AD140" s="3"/>
    </row>
    <row r="141" spans="1:30" ht="12.75" customHeight="1" x14ac:dyDescent="0.3">
      <c r="A141" s="4" t="s">
        <v>37</v>
      </c>
      <c r="L141" s="1"/>
      <c r="M141" s="1"/>
      <c r="O141" s="1"/>
      <c r="P141" s="2"/>
      <c r="Q141" s="2"/>
      <c r="R141" s="1"/>
      <c r="AC141" s="3"/>
      <c r="AD141" s="3"/>
    </row>
    <row r="142" spans="1:30" ht="25.5" customHeight="1" x14ac:dyDescent="0.2">
      <c r="B142" s="6" t="s">
        <v>1</v>
      </c>
      <c r="C142" s="6"/>
      <c r="D142" s="6"/>
      <c r="E142" s="6"/>
      <c r="F142" s="6"/>
      <c r="G142" s="6"/>
      <c r="H142" s="6"/>
      <c r="I142" s="6"/>
      <c r="J142" s="6"/>
      <c r="L142" s="7" t="s">
        <v>2</v>
      </c>
      <c r="M142" s="7" t="s">
        <v>3</v>
      </c>
      <c r="N142" s="8" t="s">
        <v>4</v>
      </c>
      <c r="O142" s="7" t="s">
        <v>5</v>
      </c>
      <c r="P142" s="9" t="s">
        <v>6</v>
      </c>
      <c r="Q142" s="9" t="s">
        <v>7</v>
      </c>
      <c r="R142" s="10" t="s">
        <v>8</v>
      </c>
      <c r="AC142" s="3"/>
      <c r="AD142" s="3"/>
    </row>
    <row r="143" spans="1:30" ht="12.75" customHeight="1" x14ac:dyDescent="0.2">
      <c r="A143" s="12" t="s">
        <v>9</v>
      </c>
      <c r="B143" s="13">
        <v>1</v>
      </c>
      <c r="C143" s="13">
        <v>2</v>
      </c>
      <c r="D143" s="13">
        <v>3</v>
      </c>
      <c r="E143" s="13">
        <v>4</v>
      </c>
      <c r="F143" s="13">
        <v>5</v>
      </c>
      <c r="G143" s="13">
        <v>6</v>
      </c>
      <c r="H143" s="13">
        <v>7</v>
      </c>
      <c r="I143" s="13">
        <v>8</v>
      </c>
      <c r="J143" s="13">
        <v>9</v>
      </c>
      <c r="K143" s="156" t="s">
        <v>10</v>
      </c>
      <c r="L143" s="15"/>
      <c r="M143" s="16"/>
      <c r="N143" s="17"/>
      <c r="O143" s="18"/>
      <c r="P143" s="2"/>
      <c r="Q143" s="2"/>
      <c r="R143" s="1"/>
      <c r="AC143" s="3"/>
      <c r="AD143" s="3"/>
    </row>
    <row r="144" spans="1:30" ht="12.75" customHeight="1" x14ac:dyDescent="0.2">
      <c r="A144" s="20" t="s">
        <v>20</v>
      </c>
      <c r="B144" s="25">
        <v>16</v>
      </c>
      <c r="K144" s="158"/>
      <c r="L144" s="1"/>
      <c r="M144" s="1"/>
      <c r="O144" s="1"/>
      <c r="P144" s="21">
        <f>B144</f>
        <v>16</v>
      </c>
      <c r="Q144" s="2"/>
      <c r="R144" s="1"/>
      <c r="AC144" s="3"/>
      <c r="AD144" s="3"/>
    </row>
    <row r="145" spans="1:30" ht="12.75" customHeight="1" x14ac:dyDescent="0.2">
      <c r="A145" s="20" t="s">
        <v>21</v>
      </c>
      <c r="C145" s="25">
        <v>16</v>
      </c>
      <c r="K145" s="158"/>
      <c r="L145" s="1"/>
      <c r="M145" s="1"/>
      <c r="O145" s="1">
        <f>C145/B144</f>
        <v>1</v>
      </c>
      <c r="P145" s="21">
        <v>16</v>
      </c>
      <c r="Q145" s="26">
        <f t="shared" ref="Q145:Q151" si="16">P145/P144</f>
        <v>1</v>
      </c>
      <c r="R145" s="1">
        <f t="shared" ref="R145:R151" si="17">100%-Q145</f>
        <v>0</v>
      </c>
      <c r="AC145" s="3"/>
      <c r="AD145" s="3"/>
    </row>
    <row r="146" spans="1:30" ht="12.75" customHeight="1" x14ac:dyDescent="0.2">
      <c r="A146" s="20" t="s">
        <v>22</v>
      </c>
      <c r="D146" s="25">
        <v>15</v>
      </c>
      <c r="K146" s="158"/>
      <c r="L146" s="1"/>
      <c r="M146" s="1"/>
      <c r="O146" s="1">
        <f>D146/C145</f>
        <v>0.9375</v>
      </c>
      <c r="P146" s="21">
        <v>15</v>
      </c>
      <c r="Q146" s="26">
        <f t="shared" si="16"/>
        <v>0.9375</v>
      </c>
      <c r="R146" s="1">
        <f t="shared" si="17"/>
        <v>6.25E-2</v>
      </c>
      <c r="AC146" s="3"/>
      <c r="AD146" s="3"/>
    </row>
    <row r="147" spans="1:30" ht="12.75" customHeight="1" x14ac:dyDescent="0.2">
      <c r="A147" s="20" t="s">
        <v>23</v>
      </c>
      <c r="E147" s="25">
        <v>11</v>
      </c>
      <c r="K147" s="158"/>
      <c r="L147" s="1"/>
      <c r="M147" s="1"/>
      <c r="O147" s="1">
        <f>E147/D146</f>
        <v>0.73333333333333328</v>
      </c>
      <c r="P147" s="21">
        <v>16</v>
      </c>
      <c r="Q147" s="26">
        <f t="shared" si="16"/>
        <v>1.0666666666666667</v>
      </c>
      <c r="R147" s="1">
        <f t="shared" si="17"/>
        <v>-6.6666666666666652E-2</v>
      </c>
      <c r="AC147" s="3"/>
      <c r="AD147" s="3"/>
    </row>
    <row r="148" spans="1:30" ht="12.75" customHeight="1" x14ac:dyDescent="0.2">
      <c r="A148" s="20" t="s">
        <v>24</v>
      </c>
      <c r="F148" s="25">
        <v>11</v>
      </c>
      <c r="K148" s="158"/>
      <c r="L148" s="1"/>
      <c r="M148" s="1"/>
      <c r="O148" s="1">
        <f>F148/E147</f>
        <v>1</v>
      </c>
      <c r="P148" s="21">
        <v>15</v>
      </c>
      <c r="Q148" s="26">
        <f t="shared" si="16"/>
        <v>0.9375</v>
      </c>
      <c r="R148" s="1">
        <f t="shared" si="17"/>
        <v>6.25E-2</v>
      </c>
      <c r="AC148" s="3"/>
      <c r="AD148" s="3"/>
    </row>
    <row r="149" spans="1:30" ht="12.75" customHeight="1" x14ac:dyDescent="0.2">
      <c r="A149" s="20" t="s">
        <v>28</v>
      </c>
      <c r="G149" s="25">
        <v>11</v>
      </c>
      <c r="K149" s="158"/>
      <c r="L149" s="1"/>
      <c r="M149" s="1"/>
      <c r="O149" s="1">
        <f>G149/F148</f>
        <v>1</v>
      </c>
      <c r="P149" s="21">
        <v>15</v>
      </c>
      <c r="Q149" s="26">
        <f t="shared" si="16"/>
        <v>1</v>
      </c>
      <c r="R149" s="1">
        <f t="shared" si="17"/>
        <v>0</v>
      </c>
      <c r="AC149" s="3"/>
      <c r="AD149" s="3"/>
    </row>
    <row r="150" spans="1:30" ht="12.75" customHeight="1" x14ac:dyDescent="0.2">
      <c r="A150" s="20" t="s">
        <v>30</v>
      </c>
      <c r="H150" s="25">
        <v>8</v>
      </c>
      <c r="K150" s="158"/>
      <c r="L150" s="1"/>
      <c r="M150" s="1"/>
      <c r="O150" s="1">
        <f>H150/G149</f>
        <v>0.72727272727272729</v>
      </c>
      <c r="P150" s="21">
        <v>16</v>
      </c>
      <c r="Q150" s="26">
        <f t="shared" si="16"/>
        <v>1.0666666666666667</v>
      </c>
      <c r="R150" s="1">
        <f t="shared" si="17"/>
        <v>-6.6666666666666652E-2</v>
      </c>
      <c r="T150" s="25"/>
      <c r="AC150" s="3"/>
      <c r="AD150" s="3"/>
    </row>
    <row r="151" spans="1:30" ht="12.75" customHeight="1" x14ac:dyDescent="0.2">
      <c r="A151" s="101" t="s">
        <v>31</v>
      </c>
      <c r="B151" s="28"/>
      <c r="C151" s="28"/>
      <c r="D151" s="28"/>
      <c r="E151" s="28"/>
      <c r="F151" s="28"/>
      <c r="G151" s="28"/>
      <c r="H151" s="28"/>
      <c r="I151" s="28">
        <v>6</v>
      </c>
      <c r="K151" s="158">
        <v>2</v>
      </c>
      <c r="L151" s="1"/>
      <c r="M151" s="1"/>
      <c r="O151" s="1">
        <f>I151/H150</f>
        <v>0.75</v>
      </c>
      <c r="P151" s="21">
        <v>15</v>
      </c>
      <c r="Q151" s="26">
        <f t="shared" si="16"/>
        <v>0.9375</v>
      </c>
      <c r="R151" s="1">
        <f t="shared" si="17"/>
        <v>6.25E-2</v>
      </c>
      <c r="AC151" s="3"/>
      <c r="AD151" s="3"/>
    </row>
    <row r="152" spans="1:30" ht="12.75" customHeight="1" x14ac:dyDescent="0.2">
      <c r="A152" s="31" t="s">
        <v>32</v>
      </c>
      <c r="I152" s="25">
        <v>11</v>
      </c>
      <c r="K152" s="158">
        <v>3</v>
      </c>
      <c r="L152" s="1"/>
      <c r="M152" s="1"/>
      <c r="O152" s="1"/>
      <c r="P152" s="21">
        <v>12</v>
      </c>
      <c r="Q152" s="26"/>
      <c r="R152" s="1"/>
      <c r="U152" s="25"/>
      <c r="V152" s="25"/>
      <c r="AC152" s="3"/>
      <c r="AD152" s="3"/>
    </row>
    <row r="153" spans="1:30" ht="12.75" customHeight="1" x14ac:dyDescent="0.2">
      <c r="A153" s="31" t="s">
        <v>33</v>
      </c>
      <c r="I153" s="25">
        <v>8</v>
      </c>
      <c r="K153" s="158">
        <v>1</v>
      </c>
      <c r="L153" s="1"/>
      <c r="M153" s="1"/>
      <c r="O153" s="1"/>
      <c r="P153" s="21">
        <v>10</v>
      </c>
      <c r="Q153" s="26"/>
      <c r="R153" s="1"/>
      <c r="S153" s="25" t="s">
        <v>81</v>
      </c>
      <c r="T153" s="25"/>
      <c r="U153" s="102"/>
      <c r="AC153" s="3"/>
      <c r="AD153" s="3"/>
    </row>
    <row r="154" spans="1:30" ht="12.75" customHeight="1" x14ac:dyDescent="0.2">
      <c r="A154" s="31" t="s">
        <v>38</v>
      </c>
      <c r="I154" s="25">
        <v>3</v>
      </c>
      <c r="K154" s="158">
        <v>1</v>
      </c>
      <c r="L154" s="1"/>
      <c r="M154" s="1"/>
      <c r="O154" s="1"/>
      <c r="P154" s="21">
        <v>3</v>
      </c>
      <c r="Q154" s="26"/>
      <c r="R154" s="1"/>
      <c r="AC154" s="3"/>
      <c r="AD154" s="3"/>
    </row>
    <row r="155" spans="1:30" ht="12.75" customHeight="1" x14ac:dyDescent="0.2">
      <c r="A155" s="31" t="s">
        <v>39</v>
      </c>
      <c r="I155" s="25">
        <v>1</v>
      </c>
      <c r="K155" s="158">
        <v>1</v>
      </c>
      <c r="L155" s="1"/>
      <c r="M155" s="1"/>
      <c r="O155" s="1"/>
      <c r="P155" s="21">
        <v>1</v>
      </c>
      <c r="Q155" s="26"/>
      <c r="R155" s="1"/>
      <c r="AC155" s="3"/>
      <c r="AD155" s="3"/>
    </row>
    <row r="156" spans="1:30" ht="12.75" customHeight="1" x14ac:dyDescent="0.2">
      <c r="K156" s="159">
        <f>SUM(K151:K155)</f>
        <v>8</v>
      </c>
      <c r="L156" s="1">
        <f>K151/B144</f>
        <v>0.125</v>
      </c>
      <c r="M156" s="1">
        <f>K156/B144</f>
        <v>0.5</v>
      </c>
      <c r="N156" s="1">
        <f>M156-L156</f>
        <v>0.375</v>
      </c>
      <c r="O156" s="1"/>
      <c r="P156" s="2"/>
      <c r="Q156" s="2"/>
      <c r="R156" s="1"/>
      <c r="AC156" s="3"/>
      <c r="AD156" s="3"/>
    </row>
    <row r="157" spans="1:30" ht="12.75" customHeight="1" x14ac:dyDescent="0.3">
      <c r="A157" s="4" t="s">
        <v>40</v>
      </c>
      <c r="K157" s="162"/>
      <c r="L157" s="1"/>
      <c r="N157" s="1"/>
      <c r="O157" s="2"/>
      <c r="P157" s="2"/>
      <c r="Q157" s="1"/>
      <c r="R157" s="1"/>
      <c r="AC157" s="3"/>
      <c r="AD157" s="3"/>
    </row>
    <row r="158" spans="1:30" ht="25.5" customHeight="1" x14ac:dyDescent="0.2">
      <c r="B158" s="6" t="s">
        <v>1</v>
      </c>
      <c r="C158" s="6"/>
      <c r="D158" s="6"/>
      <c r="E158" s="6"/>
      <c r="F158" s="6"/>
      <c r="G158" s="6"/>
      <c r="H158" s="6"/>
      <c r="I158" s="6"/>
      <c r="K158" s="163" t="s">
        <v>10</v>
      </c>
      <c r="L158" s="7" t="s">
        <v>2</v>
      </c>
      <c r="M158" s="7" t="s">
        <v>3</v>
      </c>
      <c r="N158" s="8" t="s">
        <v>4</v>
      </c>
      <c r="O158" s="7" t="s">
        <v>5</v>
      </c>
      <c r="P158" s="9" t="s">
        <v>6</v>
      </c>
      <c r="Q158" s="9" t="s">
        <v>7</v>
      </c>
      <c r="R158" s="10" t="s">
        <v>8</v>
      </c>
      <c r="AC158" s="3"/>
      <c r="AD158" s="3"/>
    </row>
    <row r="159" spans="1:30" ht="12.75" customHeight="1" x14ac:dyDescent="0.2">
      <c r="A159" s="12" t="s">
        <v>9</v>
      </c>
      <c r="B159" s="13">
        <v>1</v>
      </c>
      <c r="C159" s="13">
        <v>2</v>
      </c>
      <c r="D159" s="13">
        <v>3</v>
      </c>
      <c r="E159" s="13">
        <v>4</v>
      </c>
      <c r="F159" s="13">
        <v>5</v>
      </c>
      <c r="G159" s="13">
        <v>6</v>
      </c>
      <c r="H159" s="13">
        <v>7</v>
      </c>
      <c r="I159" s="13">
        <v>8</v>
      </c>
      <c r="J159" s="14" t="s">
        <v>10</v>
      </c>
      <c r="K159" s="158"/>
      <c r="L159" s="1"/>
      <c r="M159" s="16"/>
      <c r="N159" s="17"/>
      <c r="O159" s="18"/>
      <c r="P159" s="2"/>
      <c r="Q159" s="2"/>
      <c r="R159" s="1"/>
      <c r="AC159" s="3"/>
      <c r="AD159" s="3"/>
    </row>
    <row r="160" spans="1:30" ht="12.75" customHeight="1" x14ac:dyDescent="0.2">
      <c r="A160" s="20" t="s">
        <v>21</v>
      </c>
      <c r="B160" s="25">
        <v>7</v>
      </c>
      <c r="K160" s="158"/>
      <c r="L160" s="1"/>
      <c r="M160" s="1"/>
      <c r="O160" s="1"/>
      <c r="P160" s="21">
        <f>B160</f>
        <v>7</v>
      </c>
      <c r="Q160" s="2"/>
      <c r="R160" s="1"/>
      <c r="AC160" s="3"/>
      <c r="AD160" s="3"/>
    </row>
    <row r="161" spans="1:30" ht="12.75" customHeight="1" x14ac:dyDescent="0.2">
      <c r="A161" s="20" t="s">
        <v>22</v>
      </c>
      <c r="C161" s="25">
        <v>6</v>
      </c>
      <c r="K161" s="158"/>
      <c r="L161" s="1"/>
      <c r="M161" s="1"/>
      <c r="O161" s="3">
        <f>C161/B160</f>
        <v>0.8571428571428571</v>
      </c>
      <c r="P161" s="21">
        <v>6</v>
      </c>
      <c r="Q161" s="26">
        <f t="shared" ref="Q161:Q167" si="18">P161/P160</f>
        <v>0.8571428571428571</v>
      </c>
      <c r="R161" s="1">
        <f t="shared" ref="R161:R167" si="19">100%-Q161</f>
        <v>0.1428571428571429</v>
      </c>
      <c r="AC161" s="3"/>
      <c r="AD161" s="3"/>
    </row>
    <row r="162" spans="1:30" ht="12.75" customHeight="1" x14ac:dyDescent="0.2">
      <c r="A162" s="20" t="s">
        <v>23</v>
      </c>
      <c r="D162" s="25">
        <v>6</v>
      </c>
      <c r="K162" s="158"/>
      <c r="L162" s="1"/>
      <c r="M162" s="1"/>
      <c r="O162" s="3">
        <f>D162/C161</f>
        <v>1</v>
      </c>
      <c r="P162" s="21">
        <v>6</v>
      </c>
      <c r="Q162" s="26">
        <f t="shared" si="18"/>
        <v>1</v>
      </c>
      <c r="R162" s="1">
        <f t="shared" si="19"/>
        <v>0</v>
      </c>
      <c r="AC162" s="3"/>
      <c r="AD162" s="3"/>
    </row>
    <row r="163" spans="1:30" ht="12.75" customHeight="1" x14ac:dyDescent="0.2">
      <c r="A163" s="20" t="s">
        <v>24</v>
      </c>
      <c r="E163" s="25">
        <v>5</v>
      </c>
      <c r="K163" s="158"/>
      <c r="L163" s="1"/>
      <c r="M163" s="1"/>
      <c r="N163" s="1"/>
      <c r="O163" s="3">
        <f>E163/D162</f>
        <v>0.83333333333333337</v>
      </c>
      <c r="P163" s="21">
        <v>6</v>
      </c>
      <c r="Q163" s="26">
        <f t="shared" si="18"/>
        <v>1</v>
      </c>
      <c r="R163" s="1">
        <f t="shared" si="19"/>
        <v>0</v>
      </c>
      <c r="AC163" s="3"/>
      <c r="AD163" s="3"/>
    </row>
    <row r="164" spans="1:30" ht="12.75" customHeight="1" x14ac:dyDescent="0.2">
      <c r="A164" s="20" t="s">
        <v>28</v>
      </c>
      <c r="F164" s="25">
        <v>5</v>
      </c>
      <c r="K164" s="158"/>
      <c r="L164" s="1"/>
      <c r="M164" s="1"/>
      <c r="N164" s="1"/>
      <c r="O164" s="3">
        <f>F164/E163</f>
        <v>1</v>
      </c>
      <c r="P164" s="21">
        <v>6</v>
      </c>
      <c r="Q164" s="26">
        <f t="shared" si="18"/>
        <v>1</v>
      </c>
      <c r="R164" s="1">
        <f t="shared" si="19"/>
        <v>0</v>
      </c>
      <c r="AC164" s="3"/>
      <c r="AD164" s="3"/>
    </row>
    <row r="165" spans="1:30" ht="12.75" customHeight="1" x14ac:dyDescent="0.2">
      <c r="A165" s="20" t="s">
        <v>30</v>
      </c>
      <c r="G165" s="25">
        <v>5</v>
      </c>
      <c r="K165" s="158"/>
      <c r="L165" s="1"/>
      <c r="M165" s="1"/>
      <c r="N165" s="1"/>
      <c r="O165" s="3">
        <f>G165/F164</f>
        <v>1</v>
      </c>
      <c r="P165" s="21">
        <v>6</v>
      </c>
      <c r="Q165" s="26">
        <f t="shared" si="18"/>
        <v>1</v>
      </c>
      <c r="R165" s="1">
        <f t="shared" si="19"/>
        <v>0</v>
      </c>
      <c r="AC165" s="3"/>
      <c r="AD165" s="3"/>
    </row>
    <row r="166" spans="1:30" ht="12.75" customHeight="1" x14ac:dyDescent="0.2">
      <c r="A166" s="31" t="s">
        <v>31</v>
      </c>
      <c r="H166" s="25">
        <v>5</v>
      </c>
      <c r="K166" s="158"/>
      <c r="L166" s="1"/>
      <c r="M166" s="1"/>
      <c r="N166" s="1"/>
      <c r="O166" s="3">
        <f>H166/G165</f>
        <v>1</v>
      </c>
      <c r="P166" s="21">
        <v>6</v>
      </c>
      <c r="Q166" s="26">
        <f t="shared" si="18"/>
        <v>1</v>
      </c>
      <c r="R166" s="1">
        <f t="shared" si="19"/>
        <v>0</v>
      </c>
      <c r="AC166" s="3"/>
      <c r="AD166" s="3"/>
    </row>
    <row r="167" spans="1:30" ht="12.75" customHeight="1" x14ac:dyDescent="0.2">
      <c r="A167" s="101" t="s">
        <v>32</v>
      </c>
      <c r="B167" s="28"/>
      <c r="C167" s="28"/>
      <c r="D167" s="28"/>
      <c r="E167" s="28"/>
      <c r="F167" s="28"/>
      <c r="G167" s="28"/>
      <c r="H167" s="28"/>
      <c r="I167" s="28">
        <v>3</v>
      </c>
      <c r="K167" s="158">
        <v>2</v>
      </c>
      <c r="L167" s="1"/>
      <c r="M167" s="1"/>
      <c r="N167" s="1"/>
      <c r="O167" s="3">
        <f>I167/H166</f>
        <v>0.6</v>
      </c>
      <c r="P167" s="21">
        <v>6</v>
      </c>
      <c r="Q167" s="26">
        <f t="shared" si="18"/>
        <v>1</v>
      </c>
      <c r="R167" s="1">
        <f t="shared" si="19"/>
        <v>0</v>
      </c>
      <c r="AC167" s="3"/>
      <c r="AD167" s="3"/>
    </row>
    <row r="168" spans="1:30" ht="12.75" customHeight="1" x14ac:dyDescent="0.2">
      <c r="A168" s="31" t="s">
        <v>33</v>
      </c>
      <c r="I168" s="25">
        <v>3</v>
      </c>
      <c r="K168" s="158">
        <v>1</v>
      </c>
      <c r="L168" s="1"/>
      <c r="M168" s="1"/>
      <c r="N168" s="1"/>
      <c r="O168" s="3"/>
      <c r="P168" s="21">
        <v>4</v>
      </c>
      <c r="Q168" s="26"/>
      <c r="R168" s="1"/>
      <c r="AC168" s="3"/>
      <c r="AD168" s="3"/>
    </row>
    <row r="169" spans="1:30" ht="12.75" customHeight="1" x14ac:dyDescent="0.2">
      <c r="A169" s="31" t="s">
        <v>38</v>
      </c>
      <c r="I169" s="25">
        <v>1</v>
      </c>
      <c r="K169" s="158"/>
      <c r="L169" s="1"/>
      <c r="M169" s="1"/>
      <c r="N169" s="1"/>
      <c r="O169" s="3"/>
      <c r="P169" s="21">
        <v>2</v>
      </c>
      <c r="Q169" s="26"/>
      <c r="R169" s="1"/>
      <c r="AC169" s="3"/>
      <c r="AD169" s="3"/>
    </row>
    <row r="170" spans="1:30" ht="12.75" customHeight="1" x14ac:dyDescent="0.2">
      <c r="A170" s="31" t="s">
        <v>39</v>
      </c>
      <c r="I170" s="25">
        <v>2</v>
      </c>
      <c r="K170" s="158"/>
      <c r="L170" s="1"/>
      <c r="M170" s="1"/>
      <c r="N170" s="1"/>
      <c r="O170" s="3"/>
      <c r="P170" s="21">
        <v>1</v>
      </c>
      <c r="Q170" s="26"/>
      <c r="R170" s="1"/>
      <c r="AC170" s="3"/>
      <c r="AD170" s="3"/>
    </row>
    <row r="171" spans="1:30" ht="12.75" customHeight="1" x14ac:dyDescent="0.2">
      <c r="A171" s="31" t="s">
        <v>46</v>
      </c>
      <c r="I171" s="25">
        <v>1</v>
      </c>
      <c r="K171" s="158"/>
      <c r="L171" s="1"/>
      <c r="M171" s="1"/>
      <c r="N171" s="1"/>
      <c r="O171" s="3"/>
      <c r="P171" s="21">
        <v>1</v>
      </c>
      <c r="Q171" s="26"/>
      <c r="R171" s="1"/>
      <c r="AC171" s="3"/>
      <c r="AD171" s="3"/>
    </row>
    <row r="172" spans="1:30" ht="12.75" customHeight="1" x14ac:dyDescent="0.2">
      <c r="A172" s="31" t="s">
        <v>47</v>
      </c>
      <c r="I172" s="25">
        <v>1</v>
      </c>
      <c r="K172" s="158"/>
      <c r="L172" s="1"/>
      <c r="M172" s="1"/>
      <c r="N172" s="1"/>
      <c r="O172" s="3"/>
      <c r="P172" s="21">
        <v>1</v>
      </c>
      <c r="Q172" s="26"/>
      <c r="R172" s="1"/>
      <c r="AC172" s="3"/>
      <c r="AD172" s="3"/>
    </row>
    <row r="173" spans="1:30" ht="12.75" customHeight="1" x14ac:dyDescent="0.2">
      <c r="K173" s="159">
        <f>SUM(K167:K168)</f>
        <v>3</v>
      </c>
      <c r="L173" s="1">
        <f>K167/B160</f>
        <v>0.2857142857142857</v>
      </c>
      <c r="M173" s="1">
        <f>K173/B160</f>
        <v>0.42857142857142855</v>
      </c>
      <c r="N173" s="1">
        <f>M173-L173</f>
        <v>0.14285714285714285</v>
      </c>
      <c r="P173" s="1"/>
      <c r="Q173" s="2"/>
      <c r="R173" s="2"/>
      <c r="AC173" s="3"/>
      <c r="AD173" s="3"/>
    </row>
    <row r="174" spans="1:30" ht="12.75" customHeight="1" x14ac:dyDescent="0.3">
      <c r="A174" s="4" t="s">
        <v>41</v>
      </c>
      <c r="K174" s="162"/>
      <c r="L174" s="1"/>
      <c r="M174" s="1"/>
      <c r="O174" s="1"/>
      <c r="P174" s="2"/>
      <c r="Q174" s="2"/>
      <c r="R174" s="1"/>
      <c r="AC174" s="3"/>
      <c r="AD174" s="3"/>
    </row>
    <row r="175" spans="1:30" ht="25.5" customHeight="1" x14ac:dyDescent="0.2">
      <c r="B175" s="6" t="s">
        <v>1</v>
      </c>
      <c r="C175" s="6"/>
      <c r="D175" s="6"/>
      <c r="E175" s="6"/>
      <c r="F175" s="6"/>
      <c r="G175" s="6"/>
      <c r="H175" s="6"/>
      <c r="I175" s="6"/>
      <c r="K175" s="163" t="s">
        <v>10</v>
      </c>
      <c r="L175" s="7" t="s">
        <v>2</v>
      </c>
      <c r="M175" s="7" t="s">
        <v>3</v>
      </c>
      <c r="N175" s="8" t="s">
        <v>4</v>
      </c>
      <c r="O175" s="7" t="s">
        <v>5</v>
      </c>
      <c r="P175" s="9" t="s">
        <v>6</v>
      </c>
      <c r="Q175" s="9" t="s">
        <v>7</v>
      </c>
      <c r="R175" s="10" t="s">
        <v>8</v>
      </c>
      <c r="AC175" s="3"/>
      <c r="AD175" s="3"/>
    </row>
    <row r="176" spans="1:30" ht="12.75" customHeight="1" x14ac:dyDescent="0.2">
      <c r="A176" s="12" t="s">
        <v>9</v>
      </c>
      <c r="B176" s="13">
        <v>1</v>
      </c>
      <c r="C176" s="13">
        <v>2</v>
      </c>
      <c r="D176" s="13">
        <v>3</v>
      </c>
      <c r="E176" s="13">
        <v>4</v>
      </c>
      <c r="F176" s="13">
        <v>5</v>
      </c>
      <c r="G176" s="13">
        <v>6</v>
      </c>
      <c r="H176" s="13">
        <v>7</v>
      </c>
      <c r="I176" s="13">
        <v>8</v>
      </c>
      <c r="J176" s="14" t="s">
        <v>10</v>
      </c>
      <c r="K176" s="158"/>
      <c r="L176" s="1"/>
      <c r="M176" s="16"/>
      <c r="N176" s="17"/>
      <c r="O176" s="18"/>
      <c r="P176" s="2"/>
      <c r="Q176" s="2"/>
      <c r="R176" s="1"/>
      <c r="AC176" s="3"/>
      <c r="AD176" s="3"/>
    </row>
    <row r="177" spans="1:30" ht="12.75" customHeight="1" x14ac:dyDescent="0.2">
      <c r="A177" s="20" t="s">
        <v>22</v>
      </c>
      <c r="B177" s="25">
        <v>12</v>
      </c>
      <c r="K177" s="158"/>
      <c r="L177" s="1"/>
      <c r="M177" s="1"/>
      <c r="O177" s="1"/>
      <c r="P177" s="21">
        <f>B177</f>
        <v>12</v>
      </c>
      <c r="Q177" s="2"/>
      <c r="R177" s="1"/>
      <c r="AC177" s="3"/>
      <c r="AD177" s="3"/>
    </row>
    <row r="178" spans="1:30" ht="12.75" customHeight="1" x14ac:dyDescent="0.2">
      <c r="A178" s="20" t="s">
        <v>23</v>
      </c>
      <c r="C178" s="25">
        <v>12</v>
      </c>
      <c r="K178" s="158"/>
      <c r="L178" s="1"/>
      <c r="M178" s="1"/>
      <c r="O178" s="3">
        <f>C178/B177</f>
        <v>1</v>
      </c>
      <c r="P178" s="21">
        <v>12</v>
      </c>
      <c r="Q178" s="26">
        <f t="shared" ref="Q178:Q184" si="20">P178/P177</f>
        <v>1</v>
      </c>
      <c r="R178" s="1">
        <f t="shared" ref="R178:R184" si="21">100%-Q178</f>
        <v>0</v>
      </c>
      <c r="AC178" s="3"/>
      <c r="AD178" s="3"/>
    </row>
    <row r="179" spans="1:30" ht="12.75" customHeight="1" x14ac:dyDescent="0.2">
      <c r="A179" s="20" t="s">
        <v>24</v>
      </c>
      <c r="D179" s="25">
        <v>11</v>
      </c>
      <c r="K179" s="158"/>
      <c r="L179" s="1"/>
      <c r="M179" s="1"/>
      <c r="N179" s="1"/>
      <c r="O179" s="3">
        <f>D179/C178</f>
        <v>0.91666666666666663</v>
      </c>
      <c r="P179" s="21">
        <v>11</v>
      </c>
      <c r="Q179" s="26">
        <f t="shared" si="20"/>
        <v>0.91666666666666663</v>
      </c>
      <c r="R179" s="1">
        <f t="shared" si="21"/>
        <v>8.333333333333337E-2</v>
      </c>
      <c r="AC179" s="3"/>
      <c r="AD179" s="3"/>
    </row>
    <row r="180" spans="1:30" ht="12.75" customHeight="1" x14ac:dyDescent="0.2">
      <c r="A180" s="20" t="s">
        <v>28</v>
      </c>
      <c r="E180" s="25">
        <v>8</v>
      </c>
      <c r="K180" s="158"/>
      <c r="L180" s="1"/>
      <c r="M180" s="1"/>
      <c r="N180" s="1"/>
      <c r="O180" s="3">
        <f>E180/D179</f>
        <v>0.72727272727272729</v>
      </c>
      <c r="P180" s="21">
        <v>12</v>
      </c>
      <c r="Q180" s="26">
        <f t="shared" si="20"/>
        <v>1.0909090909090908</v>
      </c>
      <c r="R180" s="1">
        <f t="shared" si="21"/>
        <v>-9.0909090909090828E-2</v>
      </c>
      <c r="AC180" s="3"/>
      <c r="AD180" s="3"/>
    </row>
    <row r="181" spans="1:30" ht="12.75" customHeight="1" x14ac:dyDescent="0.2">
      <c r="A181" s="20" t="s">
        <v>30</v>
      </c>
      <c r="F181" s="25">
        <v>8</v>
      </c>
      <c r="K181" s="158"/>
      <c r="L181" s="1"/>
      <c r="M181" s="1"/>
      <c r="N181" s="1"/>
      <c r="O181" s="3">
        <f>F181/E180</f>
        <v>1</v>
      </c>
      <c r="P181" s="21">
        <v>12</v>
      </c>
      <c r="Q181" s="26">
        <f t="shared" si="20"/>
        <v>1</v>
      </c>
      <c r="R181" s="1">
        <f t="shared" si="21"/>
        <v>0</v>
      </c>
      <c r="AC181" s="3"/>
      <c r="AD181" s="3"/>
    </row>
    <row r="182" spans="1:30" ht="12.75" customHeight="1" x14ac:dyDescent="0.2">
      <c r="A182" s="31" t="s">
        <v>31</v>
      </c>
      <c r="G182" s="25">
        <v>6</v>
      </c>
      <c r="K182" s="158"/>
      <c r="L182" s="1"/>
      <c r="M182" s="1"/>
      <c r="N182" s="1"/>
      <c r="O182" s="3">
        <f>G182/F181</f>
        <v>0.75</v>
      </c>
      <c r="P182" s="21">
        <v>11</v>
      </c>
      <c r="Q182" s="26">
        <f t="shared" si="20"/>
        <v>0.91666666666666663</v>
      </c>
      <c r="R182" s="1">
        <f t="shared" si="21"/>
        <v>8.333333333333337E-2</v>
      </c>
      <c r="AC182" s="3"/>
      <c r="AD182" s="3"/>
    </row>
    <row r="183" spans="1:30" ht="12.75" customHeight="1" x14ac:dyDescent="0.2">
      <c r="A183" s="31" t="s">
        <v>32</v>
      </c>
      <c r="H183" s="25">
        <v>6</v>
      </c>
      <c r="K183" s="158"/>
      <c r="L183" s="1"/>
      <c r="M183" s="1"/>
      <c r="N183" s="1"/>
      <c r="O183" s="3">
        <f>H183/G182</f>
        <v>1</v>
      </c>
      <c r="P183" s="21">
        <v>11</v>
      </c>
      <c r="Q183" s="26">
        <f t="shared" si="20"/>
        <v>1</v>
      </c>
      <c r="R183" s="1">
        <f t="shared" si="21"/>
        <v>0</v>
      </c>
      <c r="AC183" s="3"/>
      <c r="AD183" s="3"/>
    </row>
    <row r="184" spans="1:30" ht="12.75" customHeight="1" x14ac:dyDescent="0.2">
      <c r="A184" s="101" t="s">
        <v>33</v>
      </c>
      <c r="B184" s="28"/>
      <c r="C184" s="28"/>
      <c r="D184" s="28"/>
      <c r="E184" s="28"/>
      <c r="F184" s="28"/>
      <c r="G184" s="28"/>
      <c r="H184" s="28"/>
      <c r="I184" s="28">
        <v>6</v>
      </c>
      <c r="K184" s="158">
        <v>5</v>
      </c>
      <c r="L184" s="1"/>
      <c r="M184" s="1"/>
      <c r="N184" s="1"/>
      <c r="O184" s="3">
        <f>I184/H183</f>
        <v>1</v>
      </c>
      <c r="P184" s="21">
        <v>11</v>
      </c>
      <c r="Q184" s="26">
        <f t="shared" si="20"/>
        <v>1</v>
      </c>
      <c r="R184" s="1">
        <f t="shared" si="21"/>
        <v>0</v>
      </c>
      <c r="AC184" s="3"/>
      <c r="AD184" s="3"/>
    </row>
    <row r="185" spans="1:30" ht="12.75" customHeight="1" x14ac:dyDescent="0.2">
      <c r="A185" s="31" t="s">
        <v>38</v>
      </c>
      <c r="I185" s="25">
        <v>4</v>
      </c>
      <c r="K185" s="158">
        <v>3</v>
      </c>
      <c r="L185" s="1"/>
      <c r="M185" s="1"/>
      <c r="N185" s="1"/>
      <c r="O185" s="3"/>
      <c r="P185" s="21">
        <v>6</v>
      </c>
      <c r="Q185" s="26"/>
      <c r="R185" s="1"/>
      <c r="AC185" s="3"/>
      <c r="AD185" s="3"/>
    </row>
    <row r="186" spans="1:30" ht="12.75" customHeight="1" x14ac:dyDescent="0.2">
      <c r="A186" s="31" t="s">
        <v>39</v>
      </c>
      <c r="I186" s="25">
        <v>2</v>
      </c>
      <c r="K186" s="158"/>
      <c r="L186" s="1"/>
      <c r="M186" s="1"/>
      <c r="N186" s="1"/>
      <c r="O186" s="3"/>
      <c r="P186" s="21">
        <v>2</v>
      </c>
      <c r="Q186" s="26"/>
      <c r="R186" s="1"/>
      <c r="AC186" s="3"/>
      <c r="AD186" s="3"/>
    </row>
    <row r="187" spans="1:30" ht="12.75" customHeight="1" x14ac:dyDescent="0.2">
      <c r="A187" s="31" t="s">
        <v>46</v>
      </c>
      <c r="I187" s="25">
        <v>1</v>
      </c>
      <c r="K187" s="158">
        <v>1</v>
      </c>
      <c r="L187" s="1"/>
      <c r="M187" s="1"/>
      <c r="N187" s="1"/>
      <c r="O187" s="3"/>
      <c r="P187" s="21">
        <v>2</v>
      </c>
      <c r="Q187" s="26"/>
      <c r="R187" s="1"/>
      <c r="S187" s="43" t="s">
        <v>42</v>
      </c>
      <c r="T187" s="43"/>
      <c r="U187" s="43"/>
      <c r="V187" s="43"/>
      <c r="AC187" s="3"/>
      <c r="AD187" s="3"/>
    </row>
    <row r="188" spans="1:30" ht="12.75" customHeight="1" x14ac:dyDescent="0.2">
      <c r="A188" s="31" t="s">
        <v>47</v>
      </c>
      <c r="I188" s="25">
        <v>1</v>
      </c>
      <c r="K188" s="158"/>
      <c r="L188" s="1"/>
      <c r="M188" s="1"/>
      <c r="N188" s="1"/>
      <c r="O188" s="3"/>
      <c r="P188" s="21">
        <v>1</v>
      </c>
      <c r="Q188" s="26"/>
      <c r="R188" s="1"/>
      <c r="S188" s="43" t="s">
        <v>43</v>
      </c>
      <c r="T188" s="44"/>
      <c r="U188" s="44"/>
      <c r="V188" s="43"/>
      <c r="AC188" s="3"/>
      <c r="AD188" s="3"/>
    </row>
    <row r="189" spans="1:30" ht="12.75" customHeight="1" x14ac:dyDescent="0.2">
      <c r="A189" s="31" t="s">
        <v>48</v>
      </c>
      <c r="I189" s="25">
        <v>1</v>
      </c>
      <c r="K189" s="158">
        <v>1</v>
      </c>
      <c r="L189" s="1"/>
      <c r="M189" s="1"/>
      <c r="N189" s="1"/>
      <c r="O189" s="3"/>
      <c r="P189" s="21"/>
      <c r="Q189" s="26"/>
      <c r="R189" s="1"/>
      <c r="AC189" s="3"/>
      <c r="AD189" s="3"/>
    </row>
    <row r="190" spans="1:30" ht="12.75" customHeight="1" x14ac:dyDescent="0.2">
      <c r="K190" s="159">
        <f>SUM(K184:K189)</f>
        <v>10</v>
      </c>
      <c r="L190" s="1">
        <f>K184/B177</f>
        <v>0.41666666666666669</v>
      </c>
      <c r="M190" s="1">
        <f>K190/B177</f>
        <v>0.83333333333333337</v>
      </c>
      <c r="N190" s="1">
        <f>M190-L190</f>
        <v>0.41666666666666669</v>
      </c>
      <c r="P190" s="1"/>
      <c r="Q190" s="2"/>
      <c r="R190" s="2"/>
      <c r="AC190" s="3"/>
      <c r="AD190" s="3"/>
    </row>
    <row r="191" spans="1:30" ht="12.75" customHeight="1" x14ac:dyDescent="0.3">
      <c r="A191" s="4" t="s">
        <v>45</v>
      </c>
      <c r="K191" s="162"/>
      <c r="L191" s="1"/>
      <c r="M191" s="1"/>
      <c r="O191" s="1"/>
      <c r="P191" s="2"/>
      <c r="Q191" s="2"/>
      <c r="R191" s="1"/>
      <c r="AC191" s="3"/>
      <c r="AD191" s="3"/>
    </row>
    <row r="192" spans="1:30" ht="25.5" customHeight="1" x14ac:dyDescent="0.2">
      <c r="B192" s="6" t="s">
        <v>1</v>
      </c>
      <c r="C192" s="6"/>
      <c r="D192" s="6"/>
      <c r="E192" s="6"/>
      <c r="F192" s="6"/>
      <c r="G192" s="6"/>
      <c r="H192" s="6"/>
      <c r="I192" s="6"/>
      <c r="K192" s="163" t="s">
        <v>10</v>
      </c>
      <c r="L192" s="7" t="s">
        <v>2</v>
      </c>
      <c r="M192" s="7" t="s">
        <v>3</v>
      </c>
      <c r="N192" s="8" t="s">
        <v>4</v>
      </c>
      <c r="O192" s="7" t="s">
        <v>5</v>
      </c>
      <c r="P192" s="9" t="s">
        <v>6</v>
      </c>
      <c r="Q192" s="9" t="s">
        <v>7</v>
      </c>
      <c r="R192" s="10" t="s">
        <v>8</v>
      </c>
      <c r="S192" s="45" t="s">
        <v>42</v>
      </c>
      <c r="T192" s="46"/>
      <c r="U192" s="46"/>
      <c r="AC192" s="3"/>
      <c r="AD192" s="3"/>
    </row>
    <row r="193" spans="1:30" ht="12.75" customHeight="1" x14ac:dyDescent="0.2">
      <c r="A193" s="12" t="s">
        <v>9</v>
      </c>
      <c r="B193" s="13">
        <v>1</v>
      </c>
      <c r="C193" s="13">
        <v>2</v>
      </c>
      <c r="D193" s="13">
        <v>3</v>
      </c>
      <c r="E193" s="13">
        <v>4</v>
      </c>
      <c r="F193" s="13">
        <v>5</v>
      </c>
      <c r="G193" s="13">
        <v>6</v>
      </c>
      <c r="H193" s="13">
        <v>7</v>
      </c>
      <c r="I193" s="13">
        <v>8</v>
      </c>
      <c r="J193" s="14" t="s">
        <v>10</v>
      </c>
      <c r="K193" s="158"/>
      <c r="L193" s="1"/>
      <c r="M193" s="16"/>
      <c r="N193" s="17"/>
      <c r="O193" s="18"/>
      <c r="P193" s="2"/>
      <c r="Q193" s="2"/>
      <c r="R193" s="1"/>
      <c r="AC193" s="3"/>
      <c r="AD193" s="3"/>
    </row>
    <row r="194" spans="1:30" ht="12.75" customHeight="1" x14ac:dyDescent="0.2">
      <c r="A194" s="20" t="s">
        <v>23</v>
      </c>
      <c r="B194" s="25">
        <v>16</v>
      </c>
      <c r="K194" s="158"/>
      <c r="L194" s="1"/>
      <c r="M194" s="1"/>
      <c r="O194" s="1"/>
      <c r="P194" s="21">
        <f>B194</f>
        <v>16</v>
      </c>
      <c r="Q194" s="2"/>
      <c r="R194" s="1"/>
      <c r="S194" s="25">
        <v>1</v>
      </c>
      <c r="T194" s="3"/>
      <c r="U194" s="3"/>
      <c r="AC194" s="3"/>
      <c r="AD194" s="3"/>
    </row>
    <row r="195" spans="1:30" ht="12.75" customHeight="1" x14ac:dyDescent="0.2">
      <c r="A195" s="20" t="s">
        <v>24</v>
      </c>
      <c r="C195" s="25">
        <v>12</v>
      </c>
      <c r="K195" s="158"/>
      <c r="L195" s="1"/>
      <c r="M195" s="1"/>
      <c r="O195" s="1">
        <f>C195/B194</f>
        <v>0.75</v>
      </c>
      <c r="P195" s="21">
        <v>12</v>
      </c>
      <c r="Q195" s="26">
        <f t="shared" ref="Q195:Q201" si="22">P195/P194</f>
        <v>0.75</v>
      </c>
      <c r="R195" s="1">
        <f t="shared" ref="R195:R201" si="23">100%-Q195</f>
        <v>0.25</v>
      </c>
      <c r="AC195" s="3"/>
      <c r="AD195" s="3"/>
    </row>
    <row r="196" spans="1:30" ht="12.75" customHeight="1" x14ac:dyDescent="0.2">
      <c r="A196" s="20" t="s">
        <v>28</v>
      </c>
      <c r="D196" s="25">
        <v>11</v>
      </c>
      <c r="K196" s="158"/>
      <c r="L196" s="1"/>
      <c r="M196" s="1"/>
      <c r="N196" s="1"/>
      <c r="O196" s="1">
        <f>D196/C195</f>
        <v>0.91666666666666663</v>
      </c>
      <c r="P196" s="21">
        <v>12</v>
      </c>
      <c r="Q196" s="26">
        <f t="shared" si="22"/>
        <v>1</v>
      </c>
      <c r="R196" s="1">
        <f t="shared" si="23"/>
        <v>0</v>
      </c>
      <c r="AC196" s="3"/>
      <c r="AD196" s="3"/>
    </row>
    <row r="197" spans="1:30" ht="12.75" customHeight="1" x14ac:dyDescent="0.2">
      <c r="A197" s="20" t="s">
        <v>30</v>
      </c>
      <c r="E197" s="25">
        <v>6</v>
      </c>
      <c r="K197" s="158"/>
      <c r="L197" s="1"/>
      <c r="M197" s="1"/>
      <c r="N197" s="1"/>
      <c r="O197" s="1">
        <f>E197/D196</f>
        <v>0.54545454545454541</v>
      </c>
      <c r="P197" s="21">
        <v>9</v>
      </c>
      <c r="Q197" s="26">
        <f t="shared" si="22"/>
        <v>0.75</v>
      </c>
      <c r="R197" s="1">
        <f t="shared" si="23"/>
        <v>0.25</v>
      </c>
      <c r="AC197" s="3"/>
      <c r="AD197" s="3"/>
    </row>
    <row r="198" spans="1:30" ht="12.75" customHeight="1" x14ac:dyDescent="0.2">
      <c r="A198" s="31" t="s">
        <v>31</v>
      </c>
      <c r="F198" s="25">
        <v>4</v>
      </c>
      <c r="K198" s="158"/>
      <c r="L198" s="1"/>
      <c r="M198" s="1"/>
      <c r="N198" s="1"/>
      <c r="O198" s="1">
        <f>F198/E197</f>
        <v>0.66666666666666663</v>
      </c>
      <c r="P198" s="21">
        <v>7</v>
      </c>
      <c r="Q198" s="26">
        <f t="shared" si="22"/>
        <v>0.77777777777777779</v>
      </c>
      <c r="R198" s="1">
        <f t="shared" si="23"/>
        <v>0.22222222222222221</v>
      </c>
      <c r="AC198" s="3"/>
      <c r="AD198" s="3"/>
    </row>
    <row r="199" spans="1:30" ht="12.75" customHeight="1" x14ac:dyDescent="0.2">
      <c r="A199" s="31" t="s">
        <v>32</v>
      </c>
      <c r="G199" s="25">
        <v>4</v>
      </c>
      <c r="K199" s="158"/>
      <c r="L199" s="1"/>
      <c r="M199" s="1"/>
      <c r="N199" s="1"/>
      <c r="O199" s="1">
        <f>G199/F198</f>
        <v>1</v>
      </c>
      <c r="P199" s="21">
        <v>8</v>
      </c>
      <c r="Q199" s="26">
        <f t="shared" si="22"/>
        <v>1.1428571428571428</v>
      </c>
      <c r="R199" s="1">
        <f t="shared" si="23"/>
        <v>-0.14285714285714279</v>
      </c>
      <c r="AC199" s="3"/>
      <c r="AD199" s="3"/>
    </row>
    <row r="200" spans="1:30" ht="12.75" customHeight="1" x14ac:dyDescent="0.2">
      <c r="A200" s="31" t="s">
        <v>33</v>
      </c>
      <c r="H200" s="25">
        <v>3</v>
      </c>
      <c r="K200" s="158"/>
      <c r="L200" s="1"/>
      <c r="M200" s="1"/>
      <c r="N200" s="1"/>
      <c r="O200" s="1">
        <f>H200/G199</f>
        <v>0.75</v>
      </c>
      <c r="P200" s="21">
        <v>9</v>
      </c>
      <c r="Q200" s="26">
        <f t="shared" si="22"/>
        <v>1.125</v>
      </c>
      <c r="R200" s="1">
        <f t="shared" si="23"/>
        <v>-0.125</v>
      </c>
      <c r="AC200" s="3"/>
      <c r="AD200" s="3"/>
    </row>
    <row r="201" spans="1:30" ht="12.75" customHeight="1" x14ac:dyDescent="0.2">
      <c r="A201" s="101" t="s">
        <v>38</v>
      </c>
      <c r="B201" s="28"/>
      <c r="C201" s="28"/>
      <c r="D201" s="28"/>
      <c r="E201" s="28"/>
      <c r="F201" s="28"/>
      <c r="G201" s="28"/>
      <c r="H201" s="28"/>
      <c r="I201" s="28">
        <v>3</v>
      </c>
      <c r="K201" s="158">
        <v>1</v>
      </c>
      <c r="L201" s="1"/>
      <c r="M201" s="1"/>
      <c r="N201" s="1"/>
      <c r="O201" s="1">
        <f>I201/H200</f>
        <v>1</v>
      </c>
      <c r="P201" s="21">
        <v>7</v>
      </c>
      <c r="Q201" s="26">
        <f t="shared" si="22"/>
        <v>0.77777777777777779</v>
      </c>
      <c r="R201" s="1">
        <f t="shared" si="23"/>
        <v>0.22222222222222221</v>
      </c>
      <c r="AC201" s="3"/>
      <c r="AD201" s="3"/>
    </row>
    <row r="202" spans="1:30" ht="12.75" customHeight="1" x14ac:dyDescent="0.2">
      <c r="A202" s="31" t="s">
        <v>39</v>
      </c>
      <c r="I202" s="25">
        <v>4</v>
      </c>
      <c r="K202" s="158">
        <v>2</v>
      </c>
      <c r="L202" s="1"/>
      <c r="M202" s="1"/>
      <c r="N202" s="1"/>
      <c r="O202" s="1"/>
      <c r="P202" s="21">
        <v>4</v>
      </c>
      <c r="Q202" s="26"/>
      <c r="R202" s="1"/>
      <c r="AC202" s="3"/>
      <c r="AD202" s="3"/>
    </row>
    <row r="203" spans="1:30" ht="12.75" customHeight="1" x14ac:dyDescent="0.2">
      <c r="A203" s="31" t="s">
        <v>46</v>
      </c>
      <c r="I203" s="25">
        <v>1</v>
      </c>
      <c r="K203" s="158"/>
      <c r="L203" s="1"/>
      <c r="M203" s="1"/>
      <c r="N203" s="1"/>
      <c r="O203" s="1"/>
      <c r="P203" s="21">
        <v>1</v>
      </c>
      <c r="Q203" s="26"/>
      <c r="R203" s="1"/>
      <c r="AC203" s="3"/>
      <c r="AD203" s="3"/>
    </row>
    <row r="204" spans="1:30" ht="12.75" customHeight="1" x14ac:dyDescent="0.2">
      <c r="A204" s="31" t="s">
        <v>47</v>
      </c>
      <c r="I204" s="25">
        <v>1</v>
      </c>
      <c r="K204" s="158">
        <v>1</v>
      </c>
      <c r="L204" s="1"/>
      <c r="M204" s="1"/>
      <c r="N204" s="1"/>
      <c r="O204" s="1"/>
      <c r="P204" s="21">
        <v>1</v>
      </c>
      <c r="Q204" s="26"/>
      <c r="R204" s="1"/>
      <c r="S204" s="43" t="s">
        <v>42</v>
      </c>
      <c r="T204" s="43"/>
      <c r="U204" s="43"/>
      <c r="V204" s="43"/>
      <c r="AC204" s="3"/>
      <c r="AD204" s="3"/>
    </row>
    <row r="205" spans="1:30" ht="12.75" customHeight="1" x14ac:dyDescent="0.2">
      <c r="K205" s="159">
        <f>SUM(K201:K204)</f>
        <v>4</v>
      </c>
      <c r="L205" s="1">
        <f>K201/B194</f>
        <v>6.25E-2</v>
      </c>
      <c r="M205" s="1">
        <f>K205/B194</f>
        <v>0.25</v>
      </c>
      <c r="N205" s="1">
        <f>M205-L205</f>
        <v>0.1875</v>
      </c>
      <c r="P205" s="1"/>
      <c r="Q205" s="2"/>
      <c r="R205" s="2"/>
      <c r="S205" s="43" t="s">
        <v>43</v>
      </c>
      <c r="T205" s="44"/>
      <c r="U205" s="44"/>
      <c r="V205" s="43"/>
      <c r="AC205" s="3"/>
      <c r="AD205" s="3"/>
    </row>
    <row r="206" spans="1:30" ht="12.75" customHeight="1" x14ac:dyDescent="0.3">
      <c r="A206" s="4" t="s">
        <v>50</v>
      </c>
      <c r="K206" s="162"/>
      <c r="L206" s="1"/>
      <c r="M206" s="1"/>
      <c r="O206" s="1"/>
      <c r="P206" s="2"/>
      <c r="Q206" s="2"/>
      <c r="R206" s="1"/>
      <c r="AC206" s="3"/>
      <c r="AD206" s="3"/>
    </row>
    <row r="207" spans="1:30" ht="25.5" customHeight="1" x14ac:dyDescent="0.2">
      <c r="B207" s="6" t="s">
        <v>1</v>
      </c>
      <c r="C207" s="6"/>
      <c r="D207" s="6"/>
      <c r="E207" s="6"/>
      <c r="F207" s="6"/>
      <c r="G207" s="6"/>
      <c r="H207" s="6"/>
      <c r="I207" s="6"/>
      <c r="K207" s="163" t="s">
        <v>10</v>
      </c>
      <c r="L207" s="7" t="s">
        <v>2</v>
      </c>
      <c r="M207" s="7" t="s">
        <v>3</v>
      </c>
      <c r="N207" s="8" t="s">
        <v>4</v>
      </c>
      <c r="O207" s="7" t="s">
        <v>5</v>
      </c>
      <c r="P207" s="9" t="s">
        <v>6</v>
      </c>
      <c r="Q207" s="9" t="s">
        <v>7</v>
      </c>
      <c r="R207" s="10" t="s">
        <v>8</v>
      </c>
      <c r="S207" s="45" t="s">
        <v>42</v>
      </c>
      <c r="T207" s="46"/>
      <c r="U207" s="46"/>
      <c r="AC207" s="3"/>
      <c r="AD207" s="3"/>
    </row>
    <row r="208" spans="1:30" ht="12.75" customHeight="1" x14ac:dyDescent="0.2">
      <c r="A208" s="12" t="s">
        <v>9</v>
      </c>
      <c r="B208" s="13">
        <v>1</v>
      </c>
      <c r="C208" s="13">
        <v>2</v>
      </c>
      <c r="D208" s="13">
        <v>3</v>
      </c>
      <c r="E208" s="13">
        <v>4</v>
      </c>
      <c r="F208" s="13">
        <v>5</v>
      </c>
      <c r="G208" s="13">
        <v>6</v>
      </c>
      <c r="H208" s="13">
        <v>7</v>
      </c>
      <c r="I208" s="13">
        <v>8</v>
      </c>
      <c r="J208" s="14" t="s">
        <v>10</v>
      </c>
      <c r="K208" s="158"/>
      <c r="L208" s="1"/>
      <c r="M208" s="16"/>
      <c r="N208" s="17"/>
      <c r="O208" s="18"/>
      <c r="P208" s="2"/>
      <c r="Q208" s="2"/>
      <c r="R208" s="1"/>
      <c r="AC208" s="3"/>
      <c r="AD208" s="3"/>
    </row>
    <row r="209" spans="1:30" ht="12.75" customHeight="1" x14ac:dyDescent="0.2">
      <c r="A209" s="20" t="s">
        <v>24</v>
      </c>
      <c r="B209" s="25">
        <v>13</v>
      </c>
      <c r="K209" s="158"/>
      <c r="L209" s="1"/>
      <c r="M209" s="1"/>
      <c r="O209" s="1"/>
      <c r="P209" s="21">
        <f>B209</f>
        <v>13</v>
      </c>
      <c r="Q209" s="2"/>
      <c r="R209" s="1"/>
      <c r="S209" s="25">
        <v>7</v>
      </c>
      <c r="T209" s="3"/>
      <c r="U209" s="3"/>
      <c r="AC209" s="3"/>
      <c r="AD209" s="3"/>
    </row>
    <row r="210" spans="1:30" ht="12.75" customHeight="1" x14ac:dyDescent="0.2">
      <c r="A210" s="20" t="s">
        <v>28</v>
      </c>
      <c r="C210" s="25">
        <v>12</v>
      </c>
      <c r="K210" s="158"/>
      <c r="L210" s="1"/>
      <c r="M210" s="1"/>
      <c r="O210" s="1">
        <f>C210/B209</f>
        <v>0.92307692307692313</v>
      </c>
      <c r="P210" s="21">
        <v>12</v>
      </c>
      <c r="Q210" s="26">
        <f t="shared" ref="Q210:Q216" si="24">P210/P209</f>
        <v>0.92307692307692313</v>
      </c>
      <c r="R210" s="1">
        <f t="shared" ref="R210:R216" si="25">100%-Q210</f>
        <v>7.6923076923076872E-2</v>
      </c>
      <c r="AC210" s="3"/>
      <c r="AD210" s="3"/>
    </row>
    <row r="211" spans="1:30" ht="12.75" customHeight="1" x14ac:dyDescent="0.2">
      <c r="A211" s="20" t="s">
        <v>30</v>
      </c>
      <c r="D211" s="25">
        <v>12</v>
      </c>
      <c r="K211" s="158"/>
      <c r="L211" s="1"/>
      <c r="M211" s="1"/>
      <c r="N211" s="1"/>
      <c r="O211" s="1">
        <f>D211/C210</f>
        <v>1</v>
      </c>
      <c r="P211" s="21">
        <v>12</v>
      </c>
      <c r="Q211" s="26">
        <f t="shared" si="24"/>
        <v>1</v>
      </c>
      <c r="R211" s="1">
        <f t="shared" si="25"/>
        <v>0</v>
      </c>
      <c r="AC211" s="3"/>
      <c r="AD211" s="3"/>
    </row>
    <row r="212" spans="1:30" ht="12.75" customHeight="1" x14ac:dyDescent="0.2">
      <c r="A212" s="31" t="s">
        <v>31</v>
      </c>
      <c r="E212" s="25">
        <v>12</v>
      </c>
      <c r="K212" s="158"/>
      <c r="L212" s="1"/>
      <c r="M212" s="1"/>
      <c r="N212" s="1"/>
      <c r="O212" s="1">
        <f>E212/D211</f>
        <v>1</v>
      </c>
      <c r="P212" s="21">
        <v>12</v>
      </c>
      <c r="Q212" s="26">
        <f t="shared" si="24"/>
        <v>1</v>
      </c>
      <c r="R212" s="1">
        <f t="shared" si="25"/>
        <v>0</v>
      </c>
      <c r="AC212" s="3"/>
      <c r="AD212" s="3"/>
    </row>
    <row r="213" spans="1:30" ht="12.75" customHeight="1" x14ac:dyDescent="0.2">
      <c r="A213" s="25">
        <v>1002</v>
      </c>
      <c r="F213" s="25">
        <v>11</v>
      </c>
      <c r="K213" s="158"/>
      <c r="L213" s="1"/>
      <c r="M213" s="1"/>
      <c r="N213" s="1"/>
      <c r="O213" s="1">
        <f>F213/E212</f>
        <v>0.91666666666666663</v>
      </c>
      <c r="P213" s="21">
        <v>12</v>
      </c>
      <c r="Q213" s="26">
        <f t="shared" si="24"/>
        <v>1</v>
      </c>
      <c r="R213" s="1">
        <f t="shared" si="25"/>
        <v>0</v>
      </c>
      <c r="AC213" s="3"/>
      <c r="AD213" s="3"/>
    </row>
    <row r="214" spans="1:30" ht="12.75" customHeight="1" x14ac:dyDescent="0.2">
      <c r="A214" s="25">
        <v>1101</v>
      </c>
      <c r="G214" s="25">
        <v>10</v>
      </c>
      <c r="K214" s="158"/>
      <c r="L214" s="1"/>
      <c r="M214" s="1"/>
      <c r="N214" s="1"/>
      <c r="O214" s="1">
        <f>G214/F213</f>
        <v>0.90909090909090906</v>
      </c>
      <c r="P214" s="21">
        <v>12</v>
      </c>
      <c r="Q214" s="26">
        <f t="shared" si="24"/>
        <v>1</v>
      </c>
      <c r="R214" s="1">
        <f t="shared" si="25"/>
        <v>0</v>
      </c>
      <c r="AC214" s="3"/>
      <c r="AD214" s="3"/>
    </row>
    <row r="215" spans="1:30" ht="12.75" customHeight="1" x14ac:dyDescent="0.2">
      <c r="A215" s="25">
        <v>1102</v>
      </c>
      <c r="H215" s="25">
        <v>7</v>
      </c>
      <c r="K215" s="158"/>
      <c r="L215" s="1"/>
      <c r="M215" s="1"/>
      <c r="N215" s="1"/>
      <c r="O215" s="1">
        <f>H215/G214</f>
        <v>0.7</v>
      </c>
      <c r="P215" s="21">
        <v>9</v>
      </c>
      <c r="Q215" s="26">
        <f t="shared" si="24"/>
        <v>0.75</v>
      </c>
      <c r="R215" s="1">
        <f t="shared" si="25"/>
        <v>0.25</v>
      </c>
      <c r="AC215" s="3"/>
      <c r="AD215" s="3"/>
    </row>
    <row r="216" spans="1:30" ht="12.75" customHeight="1" x14ac:dyDescent="0.2">
      <c r="A216" s="25">
        <v>1201</v>
      </c>
      <c r="I216" s="25">
        <v>7</v>
      </c>
      <c r="K216" s="158">
        <v>3</v>
      </c>
      <c r="L216" s="1"/>
      <c r="M216" s="1"/>
      <c r="N216" s="1"/>
      <c r="O216" s="1">
        <f>I216/H215</f>
        <v>1</v>
      </c>
      <c r="P216" s="21">
        <v>12</v>
      </c>
      <c r="Q216" s="26">
        <f t="shared" si="24"/>
        <v>1.3333333333333333</v>
      </c>
      <c r="R216" s="1">
        <f t="shared" si="25"/>
        <v>-0.33333333333333326</v>
      </c>
      <c r="AC216" s="3"/>
      <c r="AD216" s="3"/>
    </row>
    <row r="217" spans="1:30" ht="12.75" customHeight="1" x14ac:dyDescent="0.2">
      <c r="A217" s="25">
        <v>1202</v>
      </c>
      <c r="I217" s="25">
        <v>8</v>
      </c>
      <c r="K217" s="158">
        <v>3</v>
      </c>
      <c r="L217" s="1"/>
      <c r="M217" s="1"/>
      <c r="N217" s="1"/>
      <c r="O217" s="1"/>
      <c r="P217" s="21">
        <v>8</v>
      </c>
      <c r="Q217" s="26"/>
      <c r="R217" s="1"/>
      <c r="AC217" s="3"/>
      <c r="AD217" s="3"/>
    </row>
    <row r="218" spans="1:30" ht="12.75" customHeight="1" x14ac:dyDescent="0.2">
      <c r="A218" s="25">
        <v>1301</v>
      </c>
      <c r="I218" s="25">
        <v>2</v>
      </c>
      <c r="K218" s="158">
        <v>1</v>
      </c>
      <c r="L218" s="1"/>
      <c r="M218" s="1"/>
      <c r="N218" s="1"/>
      <c r="O218" s="1"/>
      <c r="P218" s="21">
        <v>2</v>
      </c>
      <c r="Q218" s="26"/>
      <c r="R218" s="1"/>
      <c r="AC218" s="3"/>
      <c r="AD218" s="3"/>
    </row>
    <row r="219" spans="1:30" ht="12.75" customHeight="1" x14ac:dyDescent="0.2">
      <c r="A219" s="25">
        <v>1302</v>
      </c>
      <c r="I219" s="25">
        <v>1</v>
      </c>
      <c r="K219" s="158">
        <v>1</v>
      </c>
      <c r="L219" s="1"/>
      <c r="M219" s="1"/>
      <c r="N219" s="1"/>
      <c r="O219" s="1"/>
      <c r="P219" s="21">
        <v>1</v>
      </c>
      <c r="Q219" s="26"/>
      <c r="R219" s="1"/>
      <c r="S219" s="43" t="s">
        <v>42</v>
      </c>
      <c r="T219" s="43"/>
      <c r="U219" s="43"/>
      <c r="V219" s="43"/>
      <c r="AC219" s="3"/>
      <c r="AD219" s="3"/>
    </row>
    <row r="220" spans="1:30" ht="12.75" customHeight="1" x14ac:dyDescent="0.2">
      <c r="K220" s="159">
        <f>SUM(K216:K219)</f>
        <v>8</v>
      </c>
      <c r="L220" s="1">
        <f>K216/B209</f>
        <v>0.23076923076923078</v>
      </c>
      <c r="M220" s="1">
        <f>K220/B209</f>
        <v>0.61538461538461542</v>
      </c>
      <c r="N220" s="1">
        <f>M220-L220</f>
        <v>0.38461538461538464</v>
      </c>
      <c r="P220" s="1"/>
      <c r="Q220" s="2"/>
      <c r="R220" s="2"/>
      <c r="S220" s="43" t="s">
        <v>43</v>
      </c>
      <c r="T220" s="44"/>
      <c r="U220" s="44"/>
      <c r="V220" s="43"/>
      <c r="AC220" s="3"/>
      <c r="AD220" s="3"/>
    </row>
    <row r="221" spans="1:30" ht="12.75" customHeight="1" x14ac:dyDescent="0.3">
      <c r="A221" s="4" t="s">
        <v>51</v>
      </c>
      <c r="K221" s="162"/>
      <c r="L221" s="1"/>
      <c r="M221" s="1"/>
      <c r="O221" s="1"/>
      <c r="P221" s="2"/>
      <c r="Q221" s="2"/>
      <c r="R221" s="1"/>
      <c r="AC221" s="3"/>
      <c r="AD221" s="3"/>
    </row>
    <row r="222" spans="1:30" ht="25.5" customHeight="1" x14ac:dyDescent="0.2">
      <c r="B222" s="6" t="s">
        <v>1</v>
      </c>
      <c r="C222" s="6"/>
      <c r="D222" s="6"/>
      <c r="E222" s="6"/>
      <c r="F222" s="6"/>
      <c r="G222" s="6"/>
      <c r="H222" s="6"/>
      <c r="I222" s="6"/>
      <c r="K222" s="163" t="s">
        <v>10</v>
      </c>
      <c r="L222" s="7" t="s">
        <v>2</v>
      </c>
      <c r="M222" s="7" t="s">
        <v>3</v>
      </c>
      <c r="N222" s="8" t="s">
        <v>4</v>
      </c>
      <c r="O222" s="7" t="s">
        <v>5</v>
      </c>
      <c r="P222" s="9" t="s">
        <v>6</v>
      </c>
      <c r="Q222" s="9" t="s">
        <v>7</v>
      </c>
      <c r="R222" s="10" t="s">
        <v>8</v>
      </c>
      <c r="S222" s="45" t="s">
        <v>42</v>
      </c>
      <c r="T222" s="46"/>
      <c r="U222" s="46"/>
      <c r="AC222" s="3"/>
      <c r="AD222" s="3"/>
    </row>
    <row r="223" spans="1:30" ht="12.75" customHeight="1" x14ac:dyDescent="0.2">
      <c r="A223" s="12" t="s">
        <v>9</v>
      </c>
      <c r="B223" s="13">
        <v>1</v>
      </c>
      <c r="C223" s="13">
        <v>2</v>
      </c>
      <c r="D223" s="13">
        <v>3</v>
      </c>
      <c r="E223" s="13">
        <v>4</v>
      </c>
      <c r="F223" s="13">
        <v>5</v>
      </c>
      <c r="G223" s="13">
        <v>6</v>
      </c>
      <c r="H223" s="13">
        <v>7</v>
      </c>
      <c r="I223" s="13">
        <v>8</v>
      </c>
      <c r="J223" s="14" t="s">
        <v>10</v>
      </c>
      <c r="K223" s="158"/>
      <c r="L223" s="1"/>
      <c r="M223" s="16"/>
      <c r="N223" s="17"/>
      <c r="O223" s="18"/>
      <c r="P223" s="2"/>
      <c r="Q223" s="2"/>
      <c r="R223" s="1"/>
      <c r="AC223" s="3"/>
      <c r="AD223" s="3"/>
    </row>
    <row r="224" spans="1:30" ht="12.75" customHeight="1" x14ac:dyDescent="0.2">
      <c r="A224" s="20" t="s">
        <v>28</v>
      </c>
      <c r="B224" s="25">
        <v>19</v>
      </c>
      <c r="K224" s="158"/>
      <c r="L224" s="1"/>
      <c r="M224" s="1"/>
      <c r="O224" s="1"/>
      <c r="P224" s="21">
        <f>B224</f>
        <v>19</v>
      </c>
      <c r="Q224" s="2"/>
      <c r="R224" s="1"/>
      <c r="S224" s="25">
        <v>7</v>
      </c>
      <c r="T224" s="3"/>
      <c r="U224" s="3"/>
      <c r="AC224" s="3"/>
      <c r="AD224" s="3"/>
    </row>
    <row r="225" spans="1:30" ht="12.75" customHeight="1" x14ac:dyDescent="0.2">
      <c r="A225" s="20" t="s">
        <v>30</v>
      </c>
      <c r="C225" s="25">
        <v>14</v>
      </c>
      <c r="K225" s="158"/>
      <c r="L225" s="1"/>
      <c r="M225" s="1"/>
      <c r="O225" s="1">
        <f>C225/B224</f>
        <v>0.73684210526315785</v>
      </c>
      <c r="P225" s="21">
        <v>14</v>
      </c>
      <c r="Q225" s="26">
        <f t="shared" ref="Q225:Q231" si="26">P225/P224</f>
        <v>0.73684210526315785</v>
      </c>
      <c r="R225" s="1">
        <f t="shared" ref="R225:R231" si="27">100%-Q225</f>
        <v>0.26315789473684215</v>
      </c>
      <c r="AC225" s="3"/>
      <c r="AD225" s="3"/>
    </row>
    <row r="226" spans="1:30" ht="12.75" customHeight="1" x14ac:dyDescent="0.2">
      <c r="A226" s="31" t="s">
        <v>31</v>
      </c>
      <c r="D226" s="25">
        <v>12</v>
      </c>
      <c r="K226" s="158"/>
      <c r="L226" s="1"/>
      <c r="M226" s="1"/>
      <c r="O226" s="1">
        <f>D226/C225</f>
        <v>0.8571428571428571</v>
      </c>
      <c r="P226" s="21">
        <v>13</v>
      </c>
      <c r="Q226" s="26">
        <f t="shared" si="26"/>
        <v>0.9285714285714286</v>
      </c>
      <c r="R226" s="1">
        <f t="shared" si="27"/>
        <v>7.1428571428571397E-2</v>
      </c>
      <c r="AC226" s="3"/>
      <c r="AD226" s="3"/>
    </row>
    <row r="227" spans="1:30" ht="12.75" customHeight="1" x14ac:dyDescent="0.2">
      <c r="A227" s="25">
        <v>1002</v>
      </c>
      <c r="E227" s="25">
        <v>11</v>
      </c>
      <c r="K227" s="158"/>
      <c r="L227" s="1"/>
      <c r="M227" s="1"/>
      <c r="N227" s="1"/>
      <c r="O227" s="1">
        <f>E227/D226</f>
        <v>0.91666666666666663</v>
      </c>
      <c r="P227" s="21">
        <v>12</v>
      </c>
      <c r="Q227" s="26">
        <f t="shared" si="26"/>
        <v>0.92307692307692313</v>
      </c>
      <c r="R227" s="1">
        <f t="shared" si="27"/>
        <v>7.6923076923076872E-2</v>
      </c>
      <c r="AC227" s="3"/>
      <c r="AD227" s="3"/>
    </row>
    <row r="228" spans="1:30" ht="12.75" customHeight="1" x14ac:dyDescent="0.2">
      <c r="A228" s="25">
        <v>1101</v>
      </c>
      <c r="F228" s="25">
        <v>9</v>
      </c>
      <c r="K228" s="158"/>
      <c r="L228" s="1"/>
      <c r="M228" s="1"/>
      <c r="N228" s="1"/>
      <c r="O228" s="1">
        <f>F228/E227</f>
        <v>0.81818181818181823</v>
      </c>
      <c r="P228" s="21">
        <v>12</v>
      </c>
      <c r="Q228" s="26">
        <f t="shared" si="26"/>
        <v>1</v>
      </c>
      <c r="R228" s="1">
        <f t="shared" si="27"/>
        <v>0</v>
      </c>
      <c r="AC228" s="3"/>
      <c r="AD228" s="3"/>
    </row>
    <row r="229" spans="1:30" ht="12.75" customHeight="1" x14ac:dyDescent="0.2">
      <c r="A229" s="25">
        <v>1102</v>
      </c>
      <c r="G229" s="25">
        <v>8</v>
      </c>
      <c r="K229" s="158"/>
      <c r="L229" s="1"/>
      <c r="M229" s="1"/>
      <c r="N229" s="1"/>
      <c r="O229" s="1">
        <f>G229/F228</f>
        <v>0.88888888888888884</v>
      </c>
      <c r="P229" s="21">
        <v>10</v>
      </c>
      <c r="Q229" s="26">
        <f t="shared" si="26"/>
        <v>0.83333333333333337</v>
      </c>
      <c r="R229" s="1">
        <f t="shared" si="27"/>
        <v>0.16666666666666663</v>
      </c>
      <c r="AC229" s="3"/>
      <c r="AD229" s="3"/>
    </row>
    <row r="230" spans="1:30" ht="12.75" customHeight="1" x14ac:dyDescent="0.2">
      <c r="A230" s="25">
        <v>1201</v>
      </c>
      <c r="H230" s="25">
        <v>8</v>
      </c>
      <c r="K230" s="158"/>
      <c r="L230" s="1"/>
      <c r="M230" s="1"/>
      <c r="N230" s="1"/>
      <c r="O230" s="1">
        <f>H230/G229</f>
        <v>1</v>
      </c>
      <c r="P230" s="21">
        <v>10</v>
      </c>
      <c r="Q230" s="26">
        <f t="shared" si="26"/>
        <v>1</v>
      </c>
      <c r="R230" s="1">
        <f t="shared" si="27"/>
        <v>0</v>
      </c>
      <c r="AC230" s="3"/>
      <c r="AD230" s="3"/>
    </row>
    <row r="231" spans="1:30" ht="12.75" customHeight="1" x14ac:dyDescent="0.2">
      <c r="A231" s="25">
        <v>1202</v>
      </c>
      <c r="I231" s="25">
        <v>7</v>
      </c>
      <c r="K231" s="158">
        <v>7</v>
      </c>
      <c r="L231" s="1"/>
      <c r="M231" s="1"/>
      <c r="N231" s="1"/>
      <c r="O231" s="1">
        <f>I231/H230</f>
        <v>0.875</v>
      </c>
      <c r="P231" s="21">
        <v>11</v>
      </c>
      <c r="Q231" s="26">
        <f t="shared" si="26"/>
        <v>1.1000000000000001</v>
      </c>
      <c r="R231" s="1">
        <f t="shared" si="27"/>
        <v>-0.10000000000000009</v>
      </c>
      <c r="AC231" s="3"/>
      <c r="AD231" s="3"/>
    </row>
    <row r="232" spans="1:30" ht="12.75" customHeight="1" x14ac:dyDescent="0.2">
      <c r="A232" s="25">
        <v>1301</v>
      </c>
      <c r="I232" s="25">
        <v>1</v>
      </c>
      <c r="K232" s="158">
        <v>1</v>
      </c>
      <c r="L232" s="1"/>
      <c r="M232" s="1"/>
      <c r="N232" s="1"/>
      <c r="O232" s="1"/>
      <c r="P232" s="21">
        <v>4</v>
      </c>
      <c r="Q232" s="26"/>
      <c r="R232" s="1"/>
      <c r="AC232" s="3"/>
      <c r="AD232" s="3"/>
    </row>
    <row r="233" spans="1:30" ht="12.75" customHeight="1" x14ac:dyDescent="0.2">
      <c r="A233" s="25">
        <v>1302</v>
      </c>
      <c r="I233" s="25">
        <v>3</v>
      </c>
      <c r="K233" s="158"/>
      <c r="L233" s="1"/>
      <c r="M233" s="1"/>
      <c r="N233" s="1"/>
      <c r="O233" s="1"/>
      <c r="P233" s="21">
        <v>3</v>
      </c>
      <c r="Q233" s="26"/>
      <c r="R233" s="1"/>
      <c r="AC233" s="3"/>
      <c r="AD233" s="3"/>
    </row>
    <row r="234" spans="1:30" ht="12.75" customHeight="1" x14ac:dyDescent="0.2">
      <c r="A234" s="25">
        <v>1401</v>
      </c>
      <c r="I234" s="25">
        <v>3</v>
      </c>
      <c r="K234" s="158">
        <v>2</v>
      </c>
      <c r="L234" s="1"/>
      <c r="M234" s="1"/>
      <c r="N234" s="1"/>
      <c r="O234" s="1"/>
      <c r="P234" s="21">
        <v>3</v>
      </c>
      <c r="Q234" s="26"/>
      <c r="R234" s="1"/>
      <c r="AC234" s="3"/>
      <c r="AD234" s="3"/>
    </row>
    <row r="235" spans="1:30" ht="12.75" customHeight="1" x14ac:dyDescent="0.2">
      <c r="A235" s="25">
        <v>1501</v>
      </c>
      <c r="I235" s="25">
        <v>1</v>
      </c>
      <c r="K235" s="158">
        <v>1</v>
      </c>
      <c r="L235" s="1"/>
      <c r="M235" s="1"/>
      <c r="N235" s="1"/>
      <c r="O235" s="1"/>
      <c r="P235" s="21">
        <v>1</v>
      </c>
      <c r="Q235" s="26"/>
      <c r="R235" s="1"/>
      <c r="S235" s="43" t="s">
        <v>42</v>
      </c>
      <c r="T235" s="43"/>
      <c r="U235" s="43"/>
      <c r="V235" s="43"/>
      <c r="AC235" s="3"/>
      <c r="AD235" s="3"/>
    </row>
    <row r="236" spans="1:30" ht="12.75" customHeight="1" x14ac:dyDescent="0.2">
      <c r="K236" s="159">
        <f>SUM(K231:K235)</f>
        <v>11</v>
      </c>
      <c r="L236" s="1">
        <f>K231/B224</f>
        <v>0.36842105263157893</v>
      </c>
      <c r="M236" s="1">
        <f>K236/B224</f>
        <v>0.57894736842105265</v>
      </c>
      <c r="N236" s="1">
        <f>M236-L236</f>
        <v>0.21052631578947373</v>
      </c>
      <c r="P236" s="1"/>
      <c r="Q236" s="2"/>
      <c r="R236" s="2"/>
      <c r="S236" s="43" t="s">
        <v>43</v>
      </c>
      <c r="T236" s="44"/>
      <c r="U236" s="44"/>
      <c r="V236" s="43"/>
      <c r="AC236" s="3"/>
      <c r="AD236" s="3"/>
    </row>
    <row r="237" spans="1:30" ht="12.75" customHeight="1" x14ac:dyDescent="0.2">
      <c r="L237" s="1"/>
      <c r="M237" s="1"/>
      <c r="N237" s="1"/>
      <c r="P237" s="1"/>
      <c r="Q237" s="2"/>
      <c r="R237" s="2"/>
      <c r="AC237" s="3"/>
      <c r="AD237" s="3"/>
    </row>
    <row r="238" spans="1:30" ht="12.75" customHeight="1" x14ac:dyDescent="0.3">
      <c r="A238" s="4" t="s">
        <v>52</v>
      </c>
      <c r="K238" s="162"/>
      <c r="L238" s="1"/>
      <c r="M238" s="1"/>
      <c r="O238" s="1"/>
      <c r="P238" s="2"/>
      <c r="Q238" s="2"/>
      <c r="R238" s="1"/>
      <c r="AC238" s="3"/>
      <c r="AD238" s="3"/>
    </row>
    <row r="239" spans="1:30" ht="25.5" customHeight="1" x14ac:dyDescent="0.2">
      <c r="B239" s="6" t="s">
        <v>1</v>
      </c>
      <c r="C239" s="6"/>
      <c r="D239" s="6"/>
      <c r="E239" s="6"/>
      <c r="F239" s="6"/>
      <c r="G239" s="6"/>
      <c r="H239" s="6"/>
      <c r="I239" s="6"/>
      <c r="K239" s="163" t="s">
        <v>10</v>
      </c>
      <c r="L239" s="7" t="s">
        <v>2</v>
      </c>
      <c r="M239" s="7" t="s">
        <v>3</v>
      </c>
      <c r="N239" s="8" t="s">
        <v>4</v>
      </c>
      <c r="O239" s="7" t="s">
        <v>5</v>
      </c>
      <c r="P239" s="9" t="s">
        <v>6</v>
      </c>
      <c r="Q239" s="9" t="s">
        <v>7</v>
      </c>
      <c r="R239" s="10" t="s">
        <v>8</v>
      </c>
      <c r="AC239" s="3"/>
      <c r="AD239" s="3"/>
    </row>
    <row r="240" spans="1:30" ht="12.75" customHeight="1" x14ac:dyDescent="0.2">
      <c r="A240" s="12" t="s">
        <v>9</v>
      </c>
      <c r="B240" s="13">
        <v>1</v>
      </c>
      <c r="C240" s="13">
        <v>2</v>
      </c>
      <c r="D240" s="13">
        <v>3</v>
      </c>
      <c r="E240" s="13">
        <v>4</v>
      </c>
      <c r="F240" s="13">
        <v>5</v>
      </c>
      <c r="G240" s="13">
        <v>6</v>
      </c>
      <c r="H240" s="13">
        <v>7</v>
      </c>
      <c r="I240" s="13">
        <v>8</v>
      </c>
      <c r="J240" s="14" t="s">
        <v>10</v>
      </c>
      <c r="K240" s="158"/>
      <c r="L240" s="1"/>
      <c r="M240" s="16"/>
      <c r="N240" s="17"/>
      <c r="O240" s="18"/>
      <c r="P240" s="2"/>
      <c r="Q240" s="2"/>
      <c r="R240" s="1"/>
      <c r="AC240" s="3"/>
      <c r="AD240" s="3"/>
    </row>
    <row r="241" spans="1:30" ht="12.75" customHeight="1" x14ac:dyDescent="0.2">
      <c r="A241" s="20" t="s">
        <v>30</v>
      </c>
      <c r="B241" s="25">
        <v>25</v>
      </c>
      <c r="K241" s="158"/>
      <c r="L241" s="1"/>
      <c r="M241" s="1"/>
      <c r="O241" s="1"/>
      <c r="P241" s="21">
        <f>B241</f>
        <v>25</v>
      </c>
      <c r="Q241" s="2"/>
      <c r="R241" s="1"/>
      <c r="AC241" s="3"/>
      <c r="AD241" s="3"/>
    </row>
    <row r="242" spans="1:30" ht="12.75" customHeight="1" x14ac:dyDescent="0.2">
      <c r="A242" s="25">
        <v>1001</v>
      </c>
      <c r="C242" s="25">
        <v>20</v>
      </c>
      <c r="K242" s="158"/>
      <c r="L242" s="1"/>
      <c r="M242" s="1"/>
      <c r="O242" s="1">
        <f>C242/B241</f>
        <v>0.8</v>
      </c>
      <c r="P242" s="21">
        <v>20</v>
      </c>
      <c r="Q242" s="26">
        <f t="shared" ref="Q242:Q248" si="28">P242/P241</f>
        <v>0.8</v>
      </c>
      <c r="R242" s="1">
        <f t="shared" ref="R242:R248" si="29">100%-Q242</f>
        <v>0.19999999999999996</v>
      </c>
      <c r="AC242" s="3"/>
      <c r="AD242" s="3"/>
    </row>
    <row r="243" spans="1:30" ht="12.75" customHeight="1" x14ac:dyDescent="0.2">
      <c r="A243" s="25">
        <v>1002</v>
      </c>
      <c r="D243" s="25">
        <v>15</v>
      </c>
      <c r="K243" s="158"/>
      <c r="L243" s="1"/>
      <c r="M243" s="1"/>
      <c r="N243" s="1"/>
      <c r="O243" s="1">
        <f>D243/C242</f>
        <v>0.75</v>
      </c>
      <c r="P243" s="21">
        <v>20</v>
      </c>
      <c r="Q243" s="26">
        <f t="shared" si="28"/>
        <v>1</v>
      </c>
      <c r="R243" s="1">
        <f t="shared" si="29"/>
        <v>0</v>
      </c>
      <c r="T243" s="3"/>
      <c r="AC243" s="3"/>
      <c r="AD243" s="3"/>
    </row>
    <row r="244" spans="1:30" ht="12.75" customHeight="1" x14ac:dyDescent="0.2">
      <c r="A244" s="25">
        <v>1101</v>
      </c>
      <c r="E244" s="25">
        <v>14</v>
      </c>
      <c r="K244" s="158"/>
      <c r="L244" s="1"/>
      <c r="M244" s="1"/>
      <c r="N244" s="1"/>
      <c r="O244" s="1">
        <f>E244/D243</f>
        <v>0.93333333333333335</v>
      </c>
      <c r="P244" s="21">
        <v>18</v>
      </c>
      <c r="Q244" s="26">
        <f t="shared" si="28"/>
        <v>0.9</v>
      </c>
      <c r="R244" s="1">
        <f t="shared" si="29"/>
        <v>9.9999999999999978E-2</v>
      </c>
      <c r="AC244" s="3"/>
      <c r="AD244" s="3"/>
    </row>
    <row r="245" spans="1:30" ht="12.75" customHeight="1" x14ac:dyDescent="0.2">
      <c r="A245" s="25">
        <v>1102</v>
      </c>
      <c r="F245" s="25">
        <v>14</v>
      </c>
      <c r="K245" s="158"/>
      <c r="L245" s="1"/>
      <c r="M245" s="1"/>
      <c r="N245" s="1"/>
      <c r="O245" s="1">
        <f>F245/E244</f>
        <v>1</v>
      </c>
      <c r="P245" s="21">
        <v>17</v>
      </c>
      <c r="Q245" s="26">
        <f t="shared" si="28"/>
        <v>0.94444444444444442</v>
      </c>
      <c r="R245" s="1">
        <f t="shared" si="29"/>
        <v>5.555555555555558E-2</v>
      </c>
      <c r="AC245" s="3"/>
      <c r="AD245" s="3"/>
    </row>
    <row r="246" spans="1:30" ht="12.75" customHeight="1" x14ac:dyDescent="0.2">
      <c r="A246" s="25">
        <v>1201</v>
      </c>
      <c r="G246" s="25">
        <v>10</v>
      </c>
      <c r="K246" s="158"/>
      <c r="L246" s="1"/>
      <c r="M246" s="1"/>
      <c r="N246" s="1"/>
      <c r="O246" s="1">
        <f>G246/F245</f>
        <v>0.7142857142857143</v>
      </c>
      <c r="P246" s="21">
        <v>15</v>
      </c>
      <c r="Q246" s="26">
        <f t="shared" si="28"/>
        <v>0.88235294117647056</v>
      </c>
      <c r="R246" s="1">
        <f t="shared" si="29"/>
        <v>0.11764705882352944</v>
      </c>
      <c r="AC246" s="3"/>
      <c r="AD246" s="3"/>
    </row>
    <row r="247" spans="1:30" ht="12.75" customHeight="1" x14ac:dyDescent="0.2">
      <c r="A247" s="25">
        <v>1202</v>
      </c>
      <c r="H247" s="25">
        <v>9</v>
      </c>
      <c r="K247" s="158"/>
      <c r="L247" s="1"/>
      <c r="M247" s="1"/>
      <c r="N247" s="1"/>
      <c r="O247" s="1">
        <f>H247/G246</f>
        <v>0.9</v>
      </c>
      <c r="P247" s="21">
        <v>14</v>
      </c>
      <c r="Q247" s="26">
        <f t="shared" si="28"/>
        <v>0.93333333333333335</v>
      </c>
      <c r="R247" s="1">
        <f t="shared" si="29"/>
        <v>6.6666666666666652E-2</v>
      </c>
      <c r="AC247" s="3"/>
      <c r="AD247" s="3"/>
    </row>
    <row r="248" spans="1:30" ht="12.75" customHeight="1" x14ac:dyDescent="0.2">
      <c r="A248" s="25">
        <v>1301</v>
      </c>
      <c r="I248" s="25">
        <v>8</v>
      </c>
      <c r="K248" s="158">
        <v>6</v>
      </c>
      <c r="L248" s="1"/>
      <c r="M248" s="1"/>
      <c r="N248" s="1"/>
      <c r="O248" s="1">
        <f>I248/H247</f>
        <v>0.88888888888888884</v>
      </c>
      <c r="P248" s="21">
        <v>13</v>
      </c>
      <c r="Q248" s="26">
        <f t="shared" si="28"/>
        <v>0.9285714285714286</v>
      </c>
      <c r="R248" s="1">
        <f t="shared" si="29"/>
        <v>7.1428571428571397E-2</v>
      </c>
      <c r="AC248" s="3"/>
      <c r="AD248" s="3"/>
    </row>
    <row r="249" spans="1:30" ht="12.75" customHeight="1" x14ac:dyDescent="0.2">
      <c r="A249" s="25">
        <v>1302</v>
      </c>
      <c r="I249" s="25">
        <v>4</v>
      </c>
      <c r="K249" s="158">
        <v>2</v>
      </c>
      <c r="L249" s="1"/>
      <c r="M249" s="1"/>
      <c r="N249" s="1"/>
      <c r="O249" s="1"/>
      <c r="P249" s="21">
        <v>6</v>
      </c>
      <c r="Q249" s="26"/>
      <c r="R249" s="1"/>
      <c r="AC249" s="3"/>
      <c r="AD249" s="3"/>
    </row>
    <row r="250" spans="1:30" ht="12.75" customHeight="1" x14ac:dyDescent="0.2">
      <c r="A250" s="25">
        <v>1401</v>
      </c>
      <c r="I250" s="25">
        <v>3</v>
      </c>
      <c r="K250" s="158">
        <v>1</v>
      </c>
      <c r="L250" s="1"/>
      <c r="M250" s="1"/>
      <c r="N250" s="1"/>
      <c r="O250" s="1"/>
      <c r="P250" s="21">
        <v>4</v>
      </c>
      <c r="Q250" s="26"/>
      <c r="R250" s="1"/>
      <c r="S250" s="43" t="s">
        <v>42</v>
      </c>
      <c r="T250" s="43"/>
      <c r="U250" s="43"/>
      <c r="V250" s="43"/>
      <c r="AC250" s="3"/>
      <c r="AD250" s="3"/>
    </row>
    <row r="251" spans="1:30" ht="12.75" customHeight="1" x14ac:dyDescent="0.2">
      <c r="A251" s="25">
        <v>1402</v>
      </c>
      <c r="I251" s="25">
        <v>2</v>
      </c>
      <c r="K251" s="158">
        <v>1</v>
      </c>
      <c r="L251" s="1"/>
      <c r="M251" s="1"/>
      <c r="N251" s="1"/>
      <c r="O251" s="1"/>
      <c r="P251" s="21">
        <v>3</v>
      </c>
      <c r="Q251" s="26"/>
      <c r="R251" s="1"/>
      <c r="S251" s="43" t="s">
        <v>43</v>
      </c>
      <c r="T251" s="44"/>
      <c r="U251" s="44"/>
      <c r="V251" s="43"/>
      <c r="AC251" s="3"/>
      <c r="AD251" s="3"/>
    </row>
    <row r="252" spans="1:30" ht="12.75" customHeight="1" x14ac:dyDescent="0.2">
      <c r="A252" s="25">
        <v>1501</v>
      </c>
      <c r="I252" s="25">
        <v>1</v>
      </c>
      <c r="K252" s="158">
        <v>1</v>
      </c>
      <c r="L252" s="1"/>
      <c r="M252" s="1"/>
      <c r="N252" s="1"/>
      <c r="O252" s="1"/>
      <c r="P252" s="21">
        <v>1</v>
      </c>
      <c r="Q252" s="26"/>
      <c r="R252" s="1"/>
      <c r="AC252" s="3"/>
      <c r="AD252" s="3"/>
    </row>
    <row r="253" spans="1:30" ht="12.75" customHeight="1" x14ac:dyDescent="0.2">
      <c r="K253" s="159">
        <f>SUM(K248:K252)</f>
        <v>11</v>
      </c>
      <c r="L253" s="1">
        <f>K248/B241</f>
        <v>0.24</v>
      </c>
      <c r="M253" s="1">
        <f>K253/B241</f>
        <v>0.44</v>
      </c>
      <c r="N253" s="1">
        <f>M253-L253</f>
        <v>0.2</v>
      </c>
      <c r="P253" s="1"/>
      <c r="Q253" s="2"/>
      <c r="R253" s="2"/>
      <c r="AC253" s="3"/>
      <c r="AD253" s="3"/>
    </row>
    <row r="254" spans="1:30" ht="12.75" customHeight="1" x14ac:dyDescent="0.2">
      <c r="L254" s="1"/>
      <c r="M254" s="1"/>
      <c r="N254" s="1"/>
      <c r="P254" s="1"/>
      <c r="Q254" s="2"/>
      <c r="R254" s="2"/>
      <c r="AC254" s="3"/>
      <c r="AD254" s="3"/>
    </row>
    <row r="255" spans="1:30" ht="12.75" customHeight="1" x14ac:dyDescent="0.2">
      <c r="L255" s="1"/>
      <c r="M255" s="1"/>
      <c r="N255" s="1"/>
      <c r="AC255" s="3"/>
      <c r="AD255" s="3"/>
    </row>
    <row r="256" spans="1:30" ht="26.25" x14ac:dyDescent="0.4">
      <c r="A256" s="154"/>
      <c r="B256" s="179" t="s">
        <v>53</v>
      </c>
      <c r="C256" s="179"/>
      <c r="D256" s="179"/>
      <c r="E256" s="179"/>
      <c r="F256" s="179"/>
      <c r="G256" s="179"/>
      <c r="H256" s="179"/>
      <c r="I256" s="179"/>
      <c r="K256" s="153" t="s">
        <v>31</v>
      </c>
      <c r="L256" s="25"/>
      <c r="M256" s="1"/>
      <c r="N256" s="1"/>
      <c r="O256" s="25"/>
      <c r="P256" s="1"/>
      <c r="Q256" s="25"/>
      <c r="R256" s="25"/>
      <c r="S256" s="25"/>
      <c r="AC256" s="3"/>
      <c r="AD256" s="3"/>
    </row>
    <row r="257" spans="1:30" ht="20.25" x14ac:dyDescent="0.2">
      <c r="A257" s="183" t="s">
        <v>9</v>
      </c>
      <c r="B257" s="173" t="s">
        <v>54</v>
      </c>
      <c r="C257" s="174"/>
      <c r="D257" s="174"/>
      <c r="E257" s="174"/>
      <c r="F257" s="174"/>
      <c r="G257" s="174"/>
      <c r="H257" s="174"/>
      <c r="I257" s="175"/>
      <c r="J257" s="25"/>
      <c r="K257" s="176" t="s">
        <v>10</v>
      </c>
      <c r="L257" s="171" t="s">
        <v>2</v>
      </c>
      <c r="M257" s="171" t="s">
        <v>3</v>
      </c>
      <c r="N257" s="178" t="s">
        <v>4</v>
      </c>
      <c r="O257" s="171" t="s">
        <v>5</v>
      </c>
      <c r="P257" s="169" t="s">
        <v>6</v>
      </c>
      <c r="Q257" s="169" t="s">
        <v>7</v>
      </c>
      <c r="R257" s="171" t="s">
        <v>8</v>
      </c>
      <c r="AC257" s="3"/>
      <c r="AD257" s="3"/>
    </row>
    <row r="258" spans="1:30" ht="15.75" x14ac:dyDescent="0.25">
      <c r="A258" s="170"/>
      <c r="B258" s="49" t="s">
        <v>55</v>
      </c>
      <c r="C258" s="49" t="s">
        <v>56</v>
      </c>
      <c r="D258" s="49" t="s">
        <v>57</v>
      </c>
      <c r="E258" s="49" t="s">
        <v>58</v>
      </c>
      <c r="F258" s="49" t="s">
        <v>59</v>
      </c>
      <c r="G258" s="49" t="s">
        <v>60</v>
      </c>
      <c r="H258" s="49" t="s">
        <v>61</v>
      </c>
      <c r="I258" s="49" t="s">
        <v>62</v>
      </c>
      <c r="J258" s="25"/>
      <c r="K258" s="177"/>
      <c r="L258" s="170"/>
      <c r="M258" s="170"/>
      <c r="N258" s="170"/>
      <c r="O258" s="170"/>
      <c r="P258" s="170"/>
      <c r="Q258" s="170"/>
      <c r="R258" s="170"/>
      <c r="AC258" s="3"/>
      <c r="AD258" s="3"/>
    </row>
    <row r="259" spans="1:30" ht="15.75" x14ac:dyDescent="0.25">
      <c r="A259" s="49">
        <v>1001</v>
      </c>
      <c r="B259" s="50">
        <v>15</v>
      </c>
      <c r="C259" s="50"/>
      <c r="D259" s="50"/>
      <c r="E259" s="50"/>
      <c r="F259" s="50"/>
      <c r="G259" s="50"/>
      <c r="H259" s="50"/>
      <c r="I259" s="50"/>
      <c r="J259" s="64"/>
      <c r="K259" s="91"/>
      <c r="L259" s="51"/>
      <c r="M259" s="52"/>
      <c r="N259" s="53"/>
      <c r="O259" s="54"/>
      <c r="P259" s="55">
        <f>B259</f>
        <v>15</v>
      </c>
      <c r="Q259" s="56"/>
      <c r="R259" s="54"/>
      <c r="AC259" s="3"/>
      <c r="AD259" s="3"/>
    </row>
    <row r="260" spans="1:30" ht="15.75" x14ac:dyDescent="0.25">
      <c r="A260" s="49">
        <v>1002</v>
      </c>
      <c r="B260" s="50"/>
      <c r="C260" s="50">
        <v>15</v>
      </c>
      <c r="D260" s="50"/>
      <c r="E260" s="50"/>
      <c r="F260" s="50"/>
      <c r="G260" s="50"/>
      <c r="H260" s="50"/>
      <c r="I260" s="50"/>
      <c r="J260" s="64"/>
      <c r="K260" s="91"/>
      <c r="L260" s="57"/>
      <c r="M260" s="58"/>
      <c r="N260" s="59"/>
      <c r="O260" s="60">
        <f>IF(C260=0,"",C260/B259)</f>
        <v>1</v>
      </c>
      <c r="P260" s="61">
        <v>15</v>
      </c>
      <c r="Q260" s="62">
        <f t="shared" ref="Q260:Q266" si="30">IF(P260=0,"",P260/P259)</f>
        <v>1</v>
      </c>
      <c r="R260" s="62">
        <f t="shared" ref="R260:R266" si="31">IF(P260=0,"",100%-Q260)</f>
        <v>0</v>
      </c>
      <c r="AC260" s="3"/>
      <c r="AD260" s="3"/>
    </row>
    <row r="261" spans="1:30" ht="15.75" customHeight="1" x14ac:dyDescent="0.25">
      <c r="A261" s="49">
        <v>1101</v>
      </c>
      <c r="B261" s="50"/>
      <c r="C261" s="50"/>
      <c r="D261" s="50">
        <v>14</v>
      </c>
      <c r="E261" s="50"/>
      <c r="F261" s="50"/>
      <c r="G261" s="50"/>
      <c r="H261" s="50"/>
      <c r="I261" s="50"/>
      <c r="J261" s="64"/>
      <c r="K261" s="91"/>
      <c r="L261" s="57"/>
      <c r="M261" s="58"/>
      <c r="N261" s="59"/>
      <c r="O261" s="60">
        <f>IF(D261=0,"",D261/C260)</f>
        <v>0.93333333333333335</v>
      </c>
      <c r="P261" s="61">
        <v>15</v>
      </c>
      <c r="Q261" s="62">
        <f t="shared" si="30"/>
        <v>1</v>
      </c>
      <c r="R261" s="62">
        <f t="shared" si="31"/>
        <v>0</v>
      </c>
      <c r="S261" s="63">
        <f>P261/P259</f>
        <v>1</v>
      </c>
      <c r="AC261" s="3"/>
      <c r="AD261" s="3"/>
    </row>
    <row r="262" spans="1:30" ht="15.75" customHeight="1" x14ac:dyDescent="0.25">
      <c r="A262" s="49">
        <v>1102</v>
      </c>
      <c r="B262" s="50"/>
      <c r="C262" s="50"/>
      <c r="D262" s="50"/>
      <c r="E262" s="50">
        <v>14</v>
      </c>
      <c r="F262" s="50"/>
      <c r="G262" s="50"/>
      <c r="H262" s="50"/>
      <c r="I262" s="50"/>
      <c r="J262" s="64"/>
      <c r="K262" s="91"/>
      <c r="L262" s="57"/>
      <c r="M262" s="58"/>
      <c r="N262" s="59"/>
      <c r="O262" s="60">
        <f>IF(E262=0,"",E262/D261)</f>
        <v>1</v>
      </c>
      <c r="P262" s="61">
        <v>15</v>
      </c>
      <c r="Q262" s="62">
        <f t="shared" si="30"/>
        <v>1</v>
      </c>
      <c r="R262" s="62">
        <f t="shared" si="31"/>
        <v>0</v>
      </c>
      <c r="AC262" s="3"/>
      <c r="AD262" s="3"/>
    </row>
    <row r="263" spans="1:30" ht="15.75" customHeight="1" x14ac:dyDescent="0.25">
      <c r="A263" s="49">
        <v>1201</v>
      </c>
      <c r="B263" s="50"/>
      <c r="C263" s="50"/>
      <c r="D263" s="50"/>
      <c r="E263" s="50"/>
      <c r="F263" s="50">
        <v>11</v>
      </c>
      <c r="G263" s="50"/>
      <c r="H263" s="50"/>
      <c r="I263" s="50"/>
      <c r="J263" s="64"/>
      <c r="K263" s="91"/>
      <c r="L263" s="57"/>
      <c r="M263" s="58"/>
      <c r="N263" s="59"/>
      <c r="O263" s="60">
        <f>IF(F263=0,"",F263/E262)</f>
        <v>0.7857142857142857</v>
      </c>
      <c r="P263" s="61">
        <v>15</v>
      </c>
      <c r="Q263" s="62">
        <f t="shared" si="30"/>
        <v>1</v>
      </c>
      <c r="R263" s="62">
        <f t="shared" si="31"/>
        <v>0</v>
      </c>
      <c r="AC263" s="3"/>
      <c r="AD263" s="3"/>
    </row>
    <row r="264" spans="1:30" ht="15.75" customHeight="1" x14ac:dyDescent="0.25">
      <c r="A264" s="49">
        <v>1202</v>
      </c>
      <c r="B264" s="50"/>
      <c r="C264" s="50"/>
      <c r="D264" s="50"/>
      <c r="E264" s="50"/>
      <c r="F264" s="50"/>
      <c r="G264" s="50">
        <v>8</v>
      </c>
      <c r="H264" s="50"/>
      <c r="I264" s="50"/>
      <c r="J264" s="64"/>
      <c r="K264" s="91"/>
      <c r="L264" s="57"/>
      <c r="M264" s="58"/>
      <c r="N264" s="59"/>
      <c r="O264" s="60">
        <f>IF(G264=0,"",G264/F263)</f>
        <v>0.72727272727272729</v>
      </c>
      <c r="P264" s="61">
        <v>14</v>
      </c>
      <c r="Q264" s="62">
        <f t="shared" si="30"/>
        <v>0.93333333333333335</v>
      </c>
      <c r="R264" s="62">
        <f t="shared" si="31"/>
        <v>6.6666666666666652E-2</v>
      </c>
      <c r="AC264" s="3"/>
      <c r="AD264" s="3"/>
    </row>
    <row r="265" spans="1:30" ht="15.75" customHeight="1" x14ac:dyDescent="0.25">
      <c r="A265" s="49">
        <v>1301</v>
      </c>
      <c r="B265" s="50"/>
      <c r="C265" s="50"/>
      <c r="D265" s="50"/>
      <c r="E265" s="50"/>
      <c r="F265" s="50"/>
      <c r="G265" s="50"/>
      <c r="H265" s="50">
        <v>8</v>
      </c>
      <c r="I265" s="50"/>
      <c r="J265" s="64"/>
      <c r="K265" s="91"/>
      <c r="L265" s="57"/>
      <c r="M265" s="58"/>
      <c r="N265" s="59"/>
      <c r="O265" s="60">
        <f>IF(H265=0,"",H265/G264)</f>
        <v>1</v>
      </c>
      <c r="P265" s="61">
        <v>13</v>
      </c>
      <c r="Q265" s="62">
        <f t="shared" si="30"/>
        <v>0.9285714285714286</v>
      </c>
      <c r="R265" s="62">
        <f t="shared" si="31"/>
        <v>7.1428571428571397E-2</v>
      </c>
      <c r="AC265" s="3"/>
      <c r="AD265" s="3"/>
    </row>
    <row r="266" spans="1:30" ht="15.75" customHeight="1" x14ac:dyDescent="0.25">
      <c r="A266" s="49">
        <v>1302</v>
      </c>
      <c r="B266" s="50"/>
      <c r="C266" s="50"/>
      <c r="D266" s="50"/>
      <c r="E266" s="50"/>
      <c r="F266" s="50"/>
      <c r="G266" s="50"/>
      <c r="H266" s="50"/>
      <c r="I266" s="50">
        <v>7</v>
      </c>
      <c r="J266" s="64"/>
      <c r="K266" s="91">
        <v>4</v>
      </c>
      <c r="L266" s="57"/>
      <c r="M266" s="58"/>
      <c r="N266" s="59"/>
      <c r="O266" s="90">
        <f>IF(I266=0,"",I266/H265)</f>
        <v>0.875</v>
      </c>
      <c r="P266" s="61">
        <v>10</v>
      </c>
      <c r="Q266" s="62">
        <f t="shared" si="30"/>
        <v>0.76923076923076927</v>
      </c>
      <c r="R266" s="62">
        <f t="shared" si="31"/>
        <v>0.23076923076923073</v>
      </c>
      <c r="AC266" s="3"/>
      <c r="AD266" s="3"/>
    </row>
    <row r="267" spans="1:30" ht="15.75" customHeight="1" x14ac:dyDescent="0.25">
      <c r="A267" s="49">
        <v>1401</v>
      </c>
      <c r="B267" s="50"/>
      <c r="C267" s="50"/>
      <c r="D267" s="50"/>
      <c r="E267" s="50"/>
      <c r="F267" s="50"/>
      <c r="G267" s="50"/>
      <c r="H267" s="50"/>
      <c r="I267" s="50">
        <v>6</v>
      </c>
      <c r="J267" s="64"/>
      <c r="K267" s="91">
        <v>1</v>
      </c>
      <c r="L267" s="57"/>
      <c r="M267" s="58"/>
      <c r="N267" s="64"/>
      <c r="O267" s="65"/>
      <c r="P267" s="103">
        <v>8</v>
      </c>
      <c r="Q267" s="64"/>
      <c r="R267" s="65"/>
      <c r="AC267" s="3"/>
      <c r="AD267" s="3"/>
    </row>
    <row r="268" spans="1:30" ht="15.75" customHeight="1" x14ac:dyDescent="0.25">
      <c r="A268" s="49">
        <v>1402</v>
      </c>
      <c r="B268" s="50"/>
      <c r="C268" s="50"/>
      <c r="D268" s="50"/>
      <c r="E268" s="50"/>
      <c r="F268" s="50"/>
      <c r="G268" s="50"/>
      <c r="H268" s="50"/>
      <c r="I268" s="50">
        <v>4</v>
      </c>
      <c r="J268" s="64"/>
      <c r="K268" s="91">
        <v>4</v>
      </c>
      <c r="L268" s="57"/>
      <c r="M268" s="58"/>
      <c r="N268" s="64"/>
      <c r="O268" s="68"/>
      <c r="P268" s="103">
        <v>5</v>
      </c>
      <c r="Q268" s="143"/>
      <c r="R268" s="68"/>
      <c r="AC268" s="3"/>
      <c r="AD268" s="3"/>
    </row>
    <row r="269" spans="1:30" ht="15.75" customHeight="1" x14ac:dyDescent="0.25">
      <c r="A269" s="49">
        <v>1501</v>
      </c>
      <c r="B269" s="50"/>
      <c r="C269" s="50"/>
      <c r="D269" s="50"/>
      <c r="E269" s="50"/>
      <c r="F269" s="50"/>
      <c r="G269" s="50"/>
      <c r="H269" s="50"/>
      <c r="I269" s="50">
        <v>1</v>
      </c>
      <c r="J269" s="64"/>
      <c r="K269" s="91">
        <v>1</v>
      </c>
      <c r="L269" s="57"/>
      <c r="M269" s="58"/>
      <c r="N269" s="64"/>
      <c r="O269" s="68"/>
      <c r="P269" s="61">
        <v>1</v>
      </c>
      <c r="Q269" s="143"/>
      <c r="R269" s="68"/>
      <c r="AC269" s="3"/>
      <c r="AD269" s="3"/>
    </row>
    <row r="270" spans="1:30" ht="15.75" customHeight="1" x14ac:dyDescent="0.25">
      <c r="A270" s="49">
        <v>1502</v>
      </c>
      <c r="B270" s="50"/>
      <c r="C270" s="50"/>
      <c r="D270" s="50"/>
      <c r="E270" s="50"/>
      <c r="F270" s="50"/>
      <c r="G270" s="50"/>
      <c r="H270" s="50"/>
      <c r="I270" s="50"/>
      <c r="J270" s="64"/>
      <c r="K270" s="91"/>
      <c r="L270" s="57"/>
      <c r="M270" s="58"/>
      <c r="N270" s="64"/>
      <c r="O270" s="68"/>
      <c r="P270" s="66"/>
      <c r="Q270" s="69"/>
      <c r="R270" s="68"/>
      <c r="AC270" s="3"/>
      <c r="AD270" s="3"/>
    </row>
    <row r="271" spans="1:30" ht="15.75" customHeight="1" x14ac:dyDescent="0.25">
      <c r="A271" s="49">
        <v>1601</v>
      </c>
      <c r="B271" s="50"/>
      <c r="C271" s="50"/>
      <c r="D271" s="50"/>
      <c r="E271" s="50"/>
      <c r="F271" s="50"/>
      <c r="G271" s="50"/>
      <c r="H271" s="50"/>
      <c r="I271" s="50"/>
      <c r="J271" s="64"/>
      <c r="K271" s="91"/>
      <c r="L271" s="57"/>
      <c r="M271" s="58"/>
      <c r="N271" s="64"/>
      <c r="O271" s="68"/>
      <c r="P271" s="66"/>
      <c r="Q271" s="69"/>
      <c r="R271" s="68"/>
      <c r="AC271" s="3"/>
      <c r="AD271" s="3"/>
    </row>
    <row r="272" spans="1:30" ht="15.75" customHeight="1" x14ac:dyDescent="0.25">
      <c r="A272" s="49">
        <v>1602</v>
      </c>
      <c r="B272" s="50"/>
      <c r="C272" s="50"/>
      <c r="D272" s="50"/>
      <c r="E272" s="50"/>
      <c r="F272" s="50"/>
      <c r="G272" s="50"/>
      <c r="H272" s="50"/>
      <c r="I272" s="50"/>
      <c r="J272" s="64"/>
      <c r="K272" s="91"/>
      <c r="L272" s="57"/>
      <c r="M272" s="58"/>
      <c r="N272" s="64"/>
      <c r="O272" s="58"/>
      <c r="P272" s="64"/>
      <c r="Q272" s="106"/>
      <c r="R272" s="68"/>
      <c r="AC272" s="3"/>
      <c r="AD272" s="3"/>
    </row>
    <row r="273" spans="1:30" ht="15.75" customHeight="1" x14ac:dyDescent="0.25">
      <c r="A273" s="49">
        <v>1701</v>
      </c>
      <c r="B273" s="50"/>
      <c r="C273" s="50"/>
      <c r="D273" s="50"/>
      <c r="E273" s="50"/>
      <c r="F273" s="50"/>
      <c r="G273" s="50"/>
      <c r="H273" s="50"/>
      <c r="I273" s="50"/>
      <c r="J273" s="64"/>
      <c r="K273" s="91"/>
      <c r="L273" s="57"/>
      <c r="M273" s="58"/>
      <c r="N273" s="64"/>
      <c r="O273" s="137" t="s">
        <v>42</v>
      </c>
      <c r="P273" s="72">
        <v>10</v>
      </c>
      <c r="Q273" s="87">
        <f>K276</f>
        <v>10</v>
      </c>
      <c r="R273" s="139" t="s">
        <v>10</v>
      </c>
      <c r="AC273" s="3"/>
      <c r="AD273" s="3"/>
    </row>
    <row r="274" spans="1:30" ht="15.75" customHeight="1" x14ac:dyDescent="0.25">
      <c r="A274" s="49">
        <v>1702</v>
      </c>
      <c r="B274" s="50"/>
      <c r="C274" s="50"/>
      <c r="D274" s="50"/>
      <c r="E274" s="50"/>
      <c r="F274" s="50"/>
      <c r="G274" s="50"/>
      <c r="H274" s="50"/>
      <c r="I274" s="50"/>
      <c r="J274" s="64"/>
      <c r="K274" s="91"/>
      <c r="L274" s="57"/>
      <c r="M274" s="58"/>
      <c r="N274" s="64"/>
      <c r="O274" s="138" t="s">
        <v>43</v>
      </c>
      <c r="P274" s="76">
        <f>IF(P273/B259=0,"",P273/B259)</f>
        <v>0.66666666666666663</v>
      </c>
      <c r="Q274" s="89">
        <f>IF(P273/Q273=0,"",P273/Q273)</f>
        <v>1</v>
      </c>
      <c r="R274" s="140" t="s">
        <v>44</v>
      </c>
      <c r="AC274" s="3"/>
      <c r="AD274" s="3"/>
    </row>
    <row r="275" spans="1:30" ht="15.75" customHeight="1" x14ac:dyDescent="0.25">
      <c r="A275" s="49">
        <v>1801</v>
      </c>
      <c r="B275" s="142"/>
      <c r="C275" s="142"/>
      <c r="D275" s="142"/>
      <c r="E275" s="142"/>
      <c r="F275" s="142"/>
      <c r="G275" s="142"/>
      <c r="H275" s="142"/>
      <c r="I275" s="142"/>
      <c r="J275" s="64"/>
      <c r="K275" s="91"/>
      <c r="L275" s="79"/>
      <c r="M275" s="80"/>
      <c r="N275" s="81"/>
      <c r="O275" s="82"/>
      <c r="P275" s="83"/>
      <c r="Q275" s="83"/>
      <c r="R275" s="84"/>
      <c r="AC275" s="3"/>
      <c r="AD275" s="3"/>
    </row>
    <row r="276" spans="1:30" ht="18" customHeight="1" x14ac:dyDescent="0.25">
      <c r="A276" s="31"/>
      <c r="B276" s="182" t="s">
        <v>63</v>
      </c>
      <c r="C276" s="182"/>
      <c r="D276" s="182"/>
      <c r="E276" s="182"/>
      <c r="F276" s="182"/>
      <c r="G276" s="182"/>
      <c r="H276" s="182"/>
      <c r="I276" s="182"/>
      <c r="J276" s="25"/>
      <c r="K276" s="85">
        <f>SUM(K261:K272)</f>
        <v>10</v>
      </c>
      <c r="L276" s="86">
        <f>IF(K266=0,"",K266/B259)</f>
        <v>0.26666666666666666</v>
      </c>
      <c r="M276" s="86">
        <f>IF(K276=0,"",K276/B259)</f>
        <v>0.66666666666666663</v>
      </c>
      <c r="N276" s="86">
        <f>IF(K268=0,"",M276-L276)</f>
        <v>0.39999999999999997</v>
      </c>
      <c r="O276" s="1"/>
      <c r="P276" s="25"/>
      <c r="Q276" s="26"/>
      <c r="R276" s="1"/>
      <c r="AC276" s="3"/>
      <c r="AD276" s="3"/>
    </row>
    <row r="277" spans="1:30" ht="12.75" customHeight="1" x14ac:dyDescent="0.2">
      <c r="L277" s="1"/>
      <c r="M277" s="1"/>
      <c r="N277" s="1"/>
      <c r="AC277" s="3"/>
      <c r="AD277" s="3"/>
    </row>
    <row r="278" spans="1:30" ht="12.75" customHeight="1" x14ac:dyDescent="0.2">
      <c r="L278" s="1"/>
      <c r="M278" s="1"/>
      <c r="N278" s="1"/>
      <c r="O278" s="1"/>
      <c r="P278" s="2"/>
      <c r="Q278" s="2"/>
      <c r="R278" s="1"/>
    </row>
    <row r="279" spans="1:30" ht="26.25" x14ac:dyDescent="0.4">
      <c r="A279" s="154"/>
      <c r="B279" s="179" t="s">
        <v>53</v>
      </c>
      <c r="C279" s="179"/>
      <c r="D279" s="179"/>
      <c r="E279" s="179"/>
      <c r="F279" s="179"/>
      <c r="G279" s="179"/>
      <c r="H279" s="179"/>
      <c r="I279" s="179"/>
      <c r="K279" s="153" t="s">
        <v>32</v>
      </c>
      <c r="L279" s="25"/>
      <c r="M279" s="1"/>
      <c r="N279" s="1"/>
      <c r="O279" s="25"/>
      <c r="P279" s="1"/>
      <c r="Q279" s="25"/>
      <c r="R279" s="25"/>
      <c r="S279" s="25"/>
    </row>
    <row r="280" spans="1:30" ht="20.25" x14ac:dyDescent="0.2">
      <c r="A280" s="183" t="s">
        <v>9</v>
      </c>
      <c r="B280" s="173" t="s">
        <v>54</v>
      </c>
      <c r="C280" s="174"/>
      <c r="D280" s="174"/>
      <c r="E280" s="174"/>
      <c r="F280" s="174"/>
      <c r="G280" s="174"/>
      <c r="H280" s="174"/>
      <c r="I280" s="175"/>
      <c r="J280" s="25"/>
      <c r="K280" s="176" t="s">
        <v>10</v>
      </c>
      <c r="L280" s="171" t="s">
        <v>2</v>
      </c>
      <c r="M280" s="171" t="s">
        <v>3</v>
      </c>
      <c r="N280" s="178" t="s">
        <v>4</v>
      </c>
      <c r="O280" s="171" t="s">
        <v>5</v>
      </c>
      <c r="P280" s="169" t="s">
        <v>6</v>
      </c>
      <c r="Q280" s="169" t="s">
        <v>7</v>
      </c>
      <c r="R280" s="171" t="s">
        <v>8</v>
      </c>
    </row>
    <row r="281" spans="1:30" ht="15.75" x14ac:dyDescent="0.25">
      <c r="A281" s="170"/>
      <c r="B281" s="49" t="s">
        <v>55</v>
      </c>
      <c r="C281" s="49" t="s">
        <v>56</v>
      </c>
      <c r="D281" s="49" t="s">
        <v>57</v>
      </c>
      <c r="E281" s="49" t="s">
        <v>58</v>
      </c>
      <c r="F281" s="49" t="s">
        <v>59</v>
      </c>
      <c r="G281" s="49" t="s">
        <v>60</v>
      </c>
      <c r="H281" s="49" t="s">
        <v>61</v>
      </c>
      <c r="I281" s="49" t="s">
        <v>62</v>
      </c>
      <c r="J281" s="25"/>
      <c r="K281" s="177"/>
      <c r="L281" s="170"/>
      <c r="M281" s="170"/>
      <c r="N281" s="170"/>
      <c r="O281" s="170"/>
      <c r="P281" s="170"/>
      <c r="Q281" s="170"/>
      <c r="R281" s="170"/>
    </row>
    <row r="282" spans="1:30" ht="15.75" x14ac:dyDescent="0.25">
      <c r="A282" s="49">
        <v>1002</v>
      </c>
      <c r="B282" s="50">
        <v>19</v>
      </c>
      <c r="C282" s="50"/>
      <c r="D282" s="50"/>
      <c r="E282" s="50"/>
      <c r="F282" s="50"/>
      <c r="G282" s="50"/>
      <c r="H282" s="50"/>
      <c r="I282" s="50"/>
      <c r="J282" s="64"/>
      <c r="K282" s="91"/>
      <c r="L282" s="51"/>
      <c r="M282" s="52"/>
      <c r="N282" s="53"/>
      <c r="O282" s="54"/>
      <c r="P282" s="55">
        <f>B282</f>
        <v>19</v>
      </c>
      <c r="Q282" s="56"/>
      <c r="R282" s="54"/>
    </row>
    <row r="283" spans="1:30" ht="15.75" customHeight="1" x14ac:dyDescent="0.25">
      <c r="A283" s="49">
        <v>1101</v>
      </c>
      <c r="B283" s="50"/>
      <c r="C283" s="50">
        <v>19</v>
      </c>
      <c r="D283" s="50"/>
      <c r="E283" s="50"/>
      <c r="F283" s="50"/>
      <c r="G283" s="50"/>
      <c r="H283" s="50"/>
      <c r="I283" s="50"/>
      <c r="J283" s="64"/>
      <c r="K283" s="91"/>
      <c r="L283" s="57"/>
      <c r="M283" s="58"/>
      <c r="N283" s="59"/>
      <c r="O283" s="60">
        <f>IF(C283=0,"",C283/B282)</f>
        <v>1</v>
      </c>
      <c r="P283" s="61">
        <v>19</v>
      </c>
      <c r="Q283" s="62">
        <f t="shared" ref="Q283:Q289" si="32">IF(P283=0,"",P283/P282)</f>
        <v>1</v>
      </c>
      <c r="R283" s="62">
        <f t="shared" ref="R283:R289" si="33">IF(P283=0,"",100%-Q283)</f>
        <v>0</v>
      </c>
    </row>
    <row r="284" spans="1:30" ht="15.75" customHeight="1" x14ac:dyDescent="0.25">
      <c r="A284" s="49">
        <v>1102</v>
      </c>
      <c r="B284" s="50"/>
      <c r="C284" s="50"/>
      <c r="D284" s="50">
        <v>15</v>
      </c>
      <c r="E284" s="50"/>
      <c r="F284" s="50"/>
      <c r="G284" s="50"/>
      <c r="H284" s="50"/>
      <c r="I284" s="50"/>
      <c r="J284" s="64"/>
      <c r="K284" s="91"/>
      <c r="L284" s="57"/>
      <c r="M284" s="58"/>
      <c r="N284" s="59"/>
      <c r="O284" s="60">
        <f>IF(D284=0,"",D284/C283)</f>
        <v>0.78947368421052633</v>
      </c>
      <c r="P284" s="61">
        <v>17</v>
      </c>
      <c r="Q284" s="62">
        <f t="shared" si="32"/>
        <v>0.89473684210526316</v>
      </c>
      <c r="R284" s="62">
        <f t="shared" si="33"/>
        <v>0.10526315789473684</v>
      </c>
      <c r="S284" s="63">
        <f>P284/P282</f>
        <v>0.89473684210526316</v>
      </c>
    </row>
    <row r="285" spans="1:30" ht="15.75" customHeight="1" x14ac:dyDescent="0.25">
      <c r="A285" s="49">
        <v>1201</v>
      </c>
      <c r="B285" s="50"/>
      <c r="C285" s="50"/>
      <c r="D285" s="50"/>
      <c r="E285" s="50">
        <v>13</v>
      </c>
      <c r="F285" s="50"/>
      <c r="G285" s="50"/>
      <c r="H285" s="50"/>
      <c r="I285" s="50"/>
      <c r="J285" s="64"/>
      <c r="K285" s="91"/>
      <c r="L285" s="57"/>
      <c r="M285" s="58"/>
      <c r="N285" s="59"/>
      <c r="O285" s="60">
        <f>IF(E285=0,"",E285/D284)</f>
        <v>0.8666666666666667</v>
      </c>
      <c r="P285" s="61">
        <v>15</v>
      </c>
      <c r="Q285" s="62">
        <f t="shared" si="32"/>
        <v>0.88235294117647056</v>
      </c>
      <c r="R285" s="62">
        <f t="shared" si="33"/>
        <v>0.11764705882352944</v>
      </c>
    </row>
    <row r="286" spans="1:30" ht="15.75" customHeight="1" x14ac:dyDescent="0.25">
      <c r="A286" s="49">
        <v>1202</v>
      </c>
      <c r="B286" s="50"/>
      <c r="C286" s="50"/>
      <c r="D286" s="50"/>
      <c r="E286" s="50"/>
      <c r="F286" s="50">
        <v>11</v>
      </c>
      <c r="G286" s="50"/>
      <c r="H286" s="50"/>
      <c r="I286" s="50"/>
      <c r="J286" s="64"/>
      <c r="K286" s="91"/>
      <c r="L286" s="57"/>
      <c r="M286" s="58"/>
      <c r="N286" s="59"/>
      <c r="O286" s="60">
        <f>IF(F286=0,"",F286/E285)</f>
        <v>0.84615384615384615</v>
      </c>
      <c r="P286" s="61">
        <v>15</v>
      </c>
      <c r="Q286" s="62">
        <f t="shared" si="32"/>
        <v>1</v>
      </c>
      <c r="R286" s="62">
        <f t="shared" si="33"/>
        <v>0</v>
      </c>
    </row>
    <row r="287" spans="1:30" ht="15.75" customHeight="1" x14ac:dyDescent="0.25">
      <c r="A287" s="49">
        <v>1301</v>
      </c>
      <c r="B287" s="50"/>
      <c r="C287" s="50"/>
      <c r="D287" s="50"/>
      <c r="E287" s="50"/>
      <c r="F287" s="50"/>
      <c r="G287" s="50">
        <v>10</v>
      </c>
      <c r="H287" s="50"/>
      <c r="I287" s="50"/>
      <c r="J287" s="64"/>
      <c r="K287" s="91"/>
      <c r="L287" s="57"/>
      <c r="M287" s="58"/>
      <c r="N287" s="59"/>
      <c r="O287" s="60">
        <f>IF(G287=0,"",G287/F286)</f>
        <v>0.90909090909090906</v>
      </c>
      <c r="P287" s="61">
        <v>15</v>
      </c>
      <c r="Q287" s="62">
        <f t="shared" si="32"/>
        <v>1</v>
      </c>
      <c r="R287" s="62">
        <f t="shared" si="33"/>
        <v>0</v>
      </c>
    </row>
    <row r="288" spans="1:30" ht="15.75" customHeight="1" x14ac:dyDescent="0.25">
      <c r="A288" s="49">
        <v>1302</v>
      </c>
      <c r="B288" s="50"/>
      <c r="C288" s="50"/>
      <c r="D288" s="50"/>
      <c r="E288" s="104">
        <v>3</v>
      </c>
      <c r="F288" s="104"/>
      <c r="G288" s="104">
        <v>6</v>
      </c>
      <c r="H288" s="104">
        <v>6</v>
      </c>
      <c r="I288" s="104"/>
      <c r="J288" s="64"/>
      <c r="K288" s="91"/>
      <c r="L288" s="57"/>
      <c r="M288" s="58"/>
      <c r="N288" s="59"/>
      <c r="O288" s="60">
        <f>IF(H288=0,"",H288/G287)</f>
        <v>0.6</v>
      </c>
      <c r="P288" s="61">
        <v>15</v>
      </c>
      <c r="Q288" s="62">
        <f t="shared" si="32"/>
        <v>1</v>
      </c>
      <c r="R288" s="62">
        <f t="shared" si="33"/>
        <v>0</v>
      </c>
    </row>
    <row r="289" spans="1:19" ht="15.75" customHeight="1" x14ac:dyDescent="0.25">
      <c r="A289" s="49">
        <v>1401</v>
      </c>
      <c r="B289" s="50"/>
      <c r="C289" s="50"/>
      <c r="D289" s="50"/>
      <c r="E289" s="50"/>
      <c r="F289" s="50"/>
      <c r="G289" s="50"/>
      <c r="H289" s="50"/>
      <c r="I289" s="104">
        <v>6</v>
      </c>
      <c r="J289" s="64"/>
      <c r="K289" s="91">
        <v>3</v>
      </c>
      <c r="L289" s="57"/>
      <c r="M289" s="58"/>
      <c r="N289" s="59"/>
      <c r="O289" s="90">
        <f>IF(I289=0,"",I289/H288)</f>
        <v>1</v>
      </c>
      <c r="P289" s="61">
        <v>13</v>
      </c>
      <c r="Q289" s="62">
        <f t="shared" si="32"/>
        <v>0.8666666666666667</v>
      </c>
      <c r="R289" s="62">
        <f t="shared" si="33"/>
        <v>0.1333333333333333</v>
      </c>
    </row>
    <row r="290" spans="1:19" ht="15.75" customHeight="1" x14ac:dyDescent="0.25">
      <c r="A290" s="49">
        <v>1402</v>
      </c>
      <c r="B290" s="50"/>
      <c r="C290" s="50"/>
      <c r="D290" s="50"/>
      <c r="E290" s="50"/>
      <c r="F290" s="50"/>
      <c r="G290" s="50"/>
      <c r="H290" s="50"/>
      <c r="I290" s="104">
        <v>7</v>
      </c>
      <c r="J290" s="64"/>
      <c r="K290" s="91">
        <v>5</v>
      </c>
      <c r="L290" s="57"/>
      <c r="M290" s="58"/>
      <c r="N290" s="64"/>
      <c r="O290" s="65"/>
      <c r="P290" s="103">
        <v>10</v>
      </c>
      <c r="Q290" s="64"/>
      <c r="R290" s="65"/>
    </row>
    <row r="291" spans="1:19" ht="15.75" customHeight="1" x14ac:dyDescent="0.25">
      <c r="A291" s="49">
        <v>1501</v>
      </c>
      <c r="B291" s="50"/>
      <c r="C291" s="50"/>
      <c r="D291" s="50"/>
      <c r="E291" s="50"/>
      <c r="F291" s="50"/>
      <c r="G291" s="50"/>
      <c r="H291" s="50"/>
      <c r="I291" s="104">
        <v>3</v>
      </c>
      <c r="J291" s="64"/>
      <c r="K291" s="91"/>
      <c r="L291" s="57"/>
      <c r="M291" s="58"/>
      <c r="N291" s="64"/>
      <c r="O291" s="68"/>
      <c r="P291" s="103">
        <v>6</v>
      </c>
      <c r="Q291" s="143"/>
      <c r="R291" s="68"/>
    </row>
    <row r="292" spans="1:19" ht="15.75" customHeight="1" x14ac:dyDescent="0.25">
      <c r="A292" s="49">
        <v>1502</v>
      </c>
      <c r="B292" s="50"/>
      <c r="C292" s="50"/>
      <c r="D292" s="50"/>
      <c r="E292" s="50"/>
      <c r="F292" s="50"/>
      <c r="G292" s="50"/>
      <c r="H292" s="50"/>
      <c r="I292" s="104">
        <v>1</v>
      </c>
      <c r="J292" s="64"/>
      <c r="K292" s="91">
        <v>1</v>
      </c>
      <c r="L292" s="57"/>
      <c r="M292" s="58"/>
      <c r="N292" s="64"/>
      <c r="O292" s="68"/>
      <c r="P292" s="61">
        <v>4</v>
      </c>
      <c r="Q292" s="143"/>
      <c r="R292" s="68"/>
    </row>
    <row r="293" spans="1:19" ht="15.75" customHeight="1" x14ac:dyDescent="0.25">
      <c r="A293" s="49">
        <v>1601</v>
      </c>
      <c r="B293" s="50"/>
      <c r="C293" s="50"/>
      <c r="D293" s="50"/>
      <c r="E293" s="50"/>
      <c r="F293" s="50"/>
      <c r="G293" s="50"/>
      <c r="H293" s="50"/>
      <c r="I293" s="104">
        <v>2</v>
      </c>
      <c r="J293" s="64"/>
      <c r="K293" s="91">
        <v>2</v>
      </c>
      <c r="L293" s="57"/>
      <c r="M293" s="58"/>
      <c r="N293" s="64"/>
      <c r="O293" s="68"/>
      <c r="P293" s="66">
        <v>3</v>
      </c>
      <c r="Q293" s="69"/>
      <c r="R293" s="68"/>
    </row>
    <row r="294" spans="1:19" ht="15.75" customHeight="1" x14ac:dyDescent="0.25">
      <c r="A294" s="49">
        <v>1602</v>
      </c>
      <c r="B294" s="50"/>
      <c r="C294" s="50"/>
      <c r="D294" s="50"/>
      <c r="E294" s="50"/>
      <c r="F294" s="50"/>
      <c r="G294" s="50"/>
      <c r="H294" s="50"/>
      <c r="I294" s="50">
        <v>2</v>
      </c>
      <c r="J294" s="64"/>
      <c r="K294" s="91"/>
      <c r="L294" s="57"/>
      <c r="M294" s="58"/>
      <c r="N294" s="64"/>
      <c r="O294" s="68"/>
      <c r="P294" s="66">
        <v>1</v>
      </c>
      <c r="Q294" s="69"/>
      <c r="R294" s="68"/>
    </row>
    <row r="295" spans="1:19" ht="15.75" customHeight="1" x14ac:dyDescent="0.25">
      <c r="A295" s="49">
        <v>1701</v>
      </c>
      <c r="B295" s="50"/>
      <c r="C295" s="50"/>
      <c r="D295" s="50"/>
      <c r="E295" s="50"/>
      <c r="F295" s="50"/>
      <c r="G295" s="50"/>
      <c r="H295" s="50"/>
      <c r="I295" s="104">
        <v>1</v>
      </c>
      <c r="J295" s="64"/>
      <c r="K295" s="91"/>
      <c r="L295" s="57"/>
      <c r="M295" s="58"/>
      <c r="N295" s="64"/>
      <c r="O295" s="58"/>
      <c r="P295" s="61">
        <v>1</v>
      </c>
      <c r="Q295" s="106"/>
      <c r="R295" s="68"/>
    </row>
    <row r="296" spans="1:19" ht="15.75" customHeight="1" x14ac:dyDescent="0.25">
      <c r="A296" s="49">
        <v>1702</v>
      </c>
      <c r="B296" s="50"/>
      <c r="C296" s="50"/>
      <c r="D296" s="50"/>
      <c r="E296" s="50"/>
      <c r="F296" s="50"/>
      <c r="G296" s="50"/>
      <c r="H296" s="50"/>
      <c r="I296" s="50"/>
      <c r="J296" s="64"/>
      <c r="K296" s="91"/>
      <c r="L296" s="57"/>
      <c r="M296" s="58"/>
      <c r="N296" s="64"/>
      <c r="O296" s="137" t="s">
        <v>42</v>
      </c>
      <c r="P296" s="72">
        <v>7</v>
      </c>
      <c r="Q296" s="87">
        <f>K299</f>
        <v>11</v>
      </c>
      <c r="R296" s="139" t="s">
        <v>10</v>
      </c>
    </row>
    <row r="297" spans="1:19" ht="15.75" customHeight="1" x14ac:dyDescent="0.25">
      <c r="A297" s="49">
        <v>1801</v>
      </c>
      <c r="B297" s="50"/>
      <c r="C297" s="50"/>
      <c r="D297" s="50"/>
      <c r="E297" s="50"/>
      <c r="F297" s="50"/>
      <c r="G297" s="50"/>
      <c r="H297" s="50"/>
      <c r="I297" s="50"/>
      <c r="J297" s="64"/>
      <c r="K297" s="91"/>
      <c r="L297" s="57"/>
      <c r="M297" s="58"/>
      <c r="N297" s="64"/>
      <c r="O297" s="138" t="s">
        <v>43</v>
      </c>
      <c r="P297" s="76">
        <f>IF(P296/B282=0,"",P296/B282)</f>
        <v>0.36842105263157893</v>
      </c>
      <c r="Q297" s="89">
        <f>IF(P296/Q296=0,"",P296/Q296)</f>
        <v>0.63636363636363635</v>
      </c>
      <c r="R297" s="140" t="s">
        <v>44</v>
      </c>
    </row>
    <row r="298" spans="1:19" ht="15.75" customHeight="1" x14ac:dyDescent="0.25">
      <c r="A298" s="49">
        <v>1802</v>
      </c>
      <c r="B298" s="142"/>
      <c r="C298" s="142"/>
      <c r="D298" s="142"/>
      <c r="E298" s="142"/>
      <c r="F298" s="142"/>
      <c r="G298" s="142"/>
      <c r="H298" s="142"/>
      <c r="I298" s="142"/>
      <c r="J298" s="64"/>
      <c r="K298" s="91"/>
      <c r="L298" s="79"/>
      <c r="M298" s="80"/>
      <c r="N298" s="81"/>
      <c r="O298" s="82"/>
      <c r="P298" s="83"/>
      <c r="Q298" s="83"/>
      <c r="R298" s="84"/>
    </row>
    <row r="299" spans="1:19" ht="18" customHeight="1" x14ac:dyDescent="0.25">
      <c r="A299" s="31"/>
      <c r="B299" s="182" t="s">
        <v>63</v>
      </c>
      <c r="C299" s="182"/>
      <c r="D299" s="182"/>
      <c r="E299" s="182"/>
      <c r="F299" s="182"/>
      <c r="G299" s="182"/>
      <c r="H299" s="182"/>
      <c r="I299" s="182"/>
      <c r="J299" s="25"/>
      <c r="K299" s="85">
        <f>SUM(K284:K295)</f>
        <v>11</v>
      </c>
      <c r="L299" s="86">
        <f>IF(K289=0,"",K289/B282)</f>
        <v>0.15789473684210525</v>
      </c>
      <c r="M299" s="86">
        <f>IF(K299=0,"",K299/B282)</f>
        <v>0.57894736842105265</v>
      </c>
      <c r="N299" s="86">
        <f>IF(K289=0,"",M299-L299)</f>
        <v>0.4210526315789474</v>
      </c>
      <c r="O299" s="1"/>
      <c r="P299" s="25"/>
      <c r="Q299" s="26"/>
      <c r="R299" s="1"/>
    </row>
    <row r="300" spans="1:19" ht="12.75" customHeight="1" x14ac:dyDescent="0.2">
      <c r="L300" s="1"/>
      <c r="M300" s="1"/>
      <c r="N300" s="1"/>
      <c r="O300" s="1"/>
      <c r="P300" s="2"/>
      <c r="Q300" s="2"/>
      <c r="R300" s="1"/>
    </row>
    <row r="301" spans="1:19" ht="12.75" customHeight="1" x14ac:dyDescent="0.2">
      <c r="L301" s="1"/>
      <c r="M301" s="1"/>
      <c r="N301" s="1"/>
      <c r="O301" s="1"/>
      <c r="P301" s="2"/>
      <c r="Q301" s="2"/>
      <c r="R301" s="1"/>
    </row>
    <row r="302" spans="1:19" ht="26.25" x14ac:dyDescent="0.4">
      <c r="A302" s="154"/>
      <c r="B302" s="179" t="s">
        <v>53</v>
      </c>
      <c r="C302" s="179"/>
      <c r="D302" s="179"/>
      <c r="E302" s="179"/>
      <c r="F302" s="179"/>
      <c r="G302" s="179"/>
      <c r="H302" s="179"/>
      <c r="I302" s="179"/>
      <c r="K302" s="153" t="s">
        <v>33</v>
      </c>
      <c r="L302" s="25"/>
      <c r="M302" s="1"/>
      <c r="N302" s="1"/>
      <c r="O302" s="25"/>
      <c r="P302" s="1"/>
      <c r="Q302" s="25"/>
      <c r="R302" s="25"/>
      <c r="S302" s="25"/>
    </row>
    <row r="303" spans="1:19" ht="20.25" x14ac:dyDescent="0.2">
      <c r="A303" s="183" t="s">
        <v>9</v>
      </c>
      <c r="B303" s="173" t="s">
        <v>54</v>
      </c>
      <c r="C303" s="174"/>
      <c r="D303" s="174"/>
      <c r="E303" s="174"/>
      <c r="F303" s="174"/>
      <c r="G303" s="174"/>
      <c r="H303" s="174"/>
      <c r="I303" s="175"/>
      <c r="J303" s="25"/>
      <c r="K303" s="176" t="s">
        <v>10</v>
      </c>
      <c r="L303" s="171" t="s">
        <v>2</v>
      </c>
      <c r="M303" s="171" t="s">
        <v>3</v>
      </c>
      <c r="N303" s="178" t="s">
        <v>4</v>
      </c>
      <c r="O303" s="171" t="s">
        <v>5</v>
      </c>
      <c r="P303" s="169" t="s">
        <v>6</v>
      </c>
      <c r="Q303" s="169" t="s">
        <v>7</v>
      </c>
      <c r="R303" s="171" t="s">
        <v>8</v>
      </c>
    </row>
    <row r="304" spans="1:19" ht="15.75" x14ac:dyDescent="0.25">
      <c r="A304" s="170"/>
      <c r="B304" s="49" t="s">
        <v>55</v>
      </c>
      <c r="C304" s="49" t="s">
        <v>56</v>
      </c>
      <c r="D304" s="49" t="s">
        <v>57</v>
      </c>
      <c r="E304" s="49" t="s">
        <v>58</v>
      </c>
      <c r="F304" s="49" t="s">
        <v>59</v>
      </c>
      <c r="G304" s="49" t="s">
        <v>60</v>
      </c>
      <c r="H304" s="49" t="s">
        <v>61</v>
      </c>
      <c r="I304" s="49" t="s">
        <v>62</v>
      </c>
      <c r="J304" s="25"/>
      <c r="K304" s="177"/>
      <c r="L304" s="170"/>
      <c r="M304" s="170"/>
      <c r="N304" s="170"/>
      <c r="O304" s="170"/>
      <c r="P304" s="170"/>
      <c r="Q304" s="170"/>
      <c r="R304" s="170"/>
    </row>
    <row r="305" spans="1:19" ht="15.75" customHeight="1" x14ac:dyDescent="0.25">
      <c r="A305" s="49">
        <v>1101</v>
      </c>
      <c r="B305" s="50">
        <v>26</v>
      </c>
      <c r="C305" s="50"/>
      <c r="D305" s="50"/>
      <c r="E305" s="50"/>
      <c r="F305" s="50"/>
      <c r="G305" s="50"/>
      <c r="H305" s="50"/>
      <c r="I305" s="50"/>
      <c r="J305" s="64"/>
      <c r="K305" s="91"/>
      <c r="L305" s="51"/>
      <c r="M305" s="52"/>
      <c r="N305" s="53"/>
      <c r="O305" s="54"/>
      <c r="P305" s="55">
        <f>B305</f>
        <v>26</v>
      </c>
      <c r="Q305" s="56"/>
      <c r="R305" s="54"/>
    </row>
    <row r="306" spans="1:19" ht="15.75" customHeight="1" x14ac:dyDescent="0.25">
      <c r="A306" s="49">
        <v>1102</v>
      </c>
      <c r="B306" s="50"/>
      <c r="C306" s="50">
        <v>22</v>
      </c>
      <c r="D306" s="50"/>
      <c r="E306" s="50"/>
      <c r="F306" s="50"/>
      <c r="G306" s="50"/>
      <c r="H306" s="50"/>
      <c r="I306" s="50"/>
      <c r="J306" s="64"/>
      <c r="K306" s="91"/>
      <c r="L306" s="57"/>
      <c r="M306" s="58"/>
      <c r="N306" s="59"/>
      <c r="O306" s="60">
        <f>IF(C306=0,"",C306/B305)</f>
        <v>0.84615384615384615</v>
      </c>
      <c r="P306" s="61">
        <v>22</v>
      </c>
      <c r="Q306" s="62">
        <f t="shared" ref="Q306:Q312" si="34">IF(P306=0,"",P306/P305)</f>
        <v>0.84615384615384615</v>
      </c>
      <c r="R306" s="62">
        <f t="shared" ref="R306:R312" si="35">IF(P306=0,"",100%-Q306)</f>
        <v>0.15384615384615385</v>
      </c>
    </row>
    <row r="307" spans="1:19" ht="15.75" customHeight="1" x14ac:dyDescent="0.25">
      <c r="A307" s="49">
        <v>1201</v>
      </c>
      <c r="B307" s="50"/>
      <c r="C307" s="50"/>
      <c r="D307" s="50">
        <v>15</v>
      </c>
      <c r="E307" s="50"/>
      <c r="F307" s="50"/>
      <c r="G307" s="50"/>
      <c r="H307" s="50"/>
      <c r="I307" s="50"/>
      <c r="J307" s="64"/>
      <c r="K307" s="91"/>
      <c r="L307" s="57"/>
      <c r="M307" s="58"/>
      <c r="N307" s="59"/>
      <c r="O307" s="60">
        <f>IF(D307=0,"",D307/C306)</f>
        <v>0.68181818181818177</v>
      </c>
      <c r="P307" s="61">
        <v>21</v>
      </c>
      <c r="Q307" s="62">
        <f t="shared" si="34"/>
        <v>0.95454545454545459</v>
      </c>
      <c r="R307" s="62">
        <f t="shared" si="35"/>
        <v>4.5454545454545414E-2</v>
      </c>
      <c r="S307" s="63">
        <f>P307/P305</f>
        <v>0.80769230769230771</v>
      </c>
    </row>
    <row r="308" spans="1:19" ht="15.75" customHeight="1" x14ac:dyDescent="0.25">
      <c r="A308" s="49">
        <v>1202</v>
      </c>
      <c r="B308" s="50"/>
      <c r="C308" s="50"/>
      <c r="D308" s="50"/>
      <c r="E308" s="50">
        <v>15</v>
      </c>
      <c r="F308" s="50"/>
      <c r="G308" s="50"/>
      <c r="H308" s="50"/>
      <c r="I308" s="50"/>
      <c r="J308" s="64"/>
      <c r="K308" s="91"/>
      <c r="L308" s="57"/>
      <c r="M308" s="58"/>
      <c r="N308" s="59"/>
      <c r="O308" s="60">
        <f>IF(E308=0,"",E308/D307)</f>
        <v>1</v>
      </c>
      <c r="P308" s="61">
        <v>19</v>
      </c>
      <c r="Q308" s="62">
        <f t="shared" si="34"/>
        <v>0.90476190476190477</v>
      </c>
      <c r="R308" s="62">
        <f t="shared" si="35"/>
        <v>9.5238095238095233E-2</v>
      </c>
    </row>
    <row r="309" spans="1:19" ht="15.75" customHeight="1" x14ac:dyDescent="0.25">
      <c r="A309" s="49">
        <v>1301</v>
      </c>
      <c r="B309" s="50"/>
      <c r="C309" s="50"/>
      <c r="D309" s="50"/>
      <c r="E309" s="50"/>
      <c r="F309" s="50">
        <v>15</v>
      </c>
      <c r="G309" s="50"/>
      <c r="H309" s="50"/>
      <c r="I309" s="50"/>
      <c r="J309" s="64"/>
      <c r="K309" s="91"/>
      <c r="L309" s="57"/>
      <c r="M309" s="58"/>
      <c r="N309" s="59"/>
      <c r="O309" s="60">
        <f>IF(F309=0,"",F309/E308)</f>
        <v>1</v>
      </c>
      <c r="P309" s="61">
        <v>19</v>
      </c>
      <c r="Q309" s="62">
        <f t="shared" si="34"/>
        <v>1</v>
      </c>
      <c r="R309" s="62">
        <f t="shared" si="35"/>
        <v>0</v>
      </c>
    </row>
    <row r="310" spans="1:19" ht="15.75" customHeight="1" x14ac:dyDescent="0.25">
      <c r="A310" s="49">
        <v>1302</v>
      </c>
      <c r="B310" s="50"/>
      <c r="C310" s="50"/>
      <c r="D310" s="50"/>
      <c r="E310" s="50"/>
      <c r="F310" s="50"/>
      <c r="G310" s="50">
        <v>15</v>
      </c>
      <c r="H310" s="50"/>
      <c r="I310" s="50"/>
      <c r="J310" s="64"/>
      <c r="K310" s="91"/>
      <c r="L310" s="57"/>
      <c r="M310" s="58"/>
      <c r="N310" s="59"/>
      <c r="O310" s="60">
        <f>IF(G310=0,"",G310/F309)</f>
        <v>1</v>
      </c>
      <c r="P310" s="61">
        <v>17</v>
      </c>
      <c r="Q310" s="62">
        <f t="shared" si="34"/>
        <v>0.89473684210526316</v>
      </c>
      <c r="R310" s="62">
        <f t="shared" si="35"/>
        <v>0.10526315789473684</v>
      </c>
    </row>
    <row r="311" spans="1:19" ht="15.75" customHeight="1" x14ac:dyDescent="0.25">
      <c r="A311" s="49">
        <v>1401</v>
      </c>
      <c r="B311" s="50"/>
      <c r="C311" s="50"/>
      <c r="D311" s="50"/>
      <c r="E311" s="50"/>
      <c r="F311" s="50"/>
      <c r="G311" s="50"/>
      <c r="H311" s="50">
        <v>14</v>
      </c>
      <c r="I311" s="50"/>
      <c r="J311" s="64"/>
      <c r="K311" s="91"/>
      <c r="L311" s="57"/>
      <c r="M311" s="58"/>
      <c r="N311" s="59"/>
      <c r="O311" s="60">
        <f>IF(H311=0,"",H311/G310)</f>
        <v>0.93333333333333335</v>
      </c>
      <c r="P311" s="61">
        <v>17</v>
      </c>
      <c r="Q311" s="62">
        <f t="shared" si="34"/>
        <v>1</v>
      </c>
      <c r="R311" s="62">
        <f t="shared" si="35"/>
        <v>0</v>
      </c>
    </row>
    <row r="312" spans="1:19" ht="15.75" customHeight="1" x14ac:dyDescent="0.25">
      <c r="A312" s="49">
        <v>1402</v>
      </c>
      <c r="B312" s="50"/>
      <c r="C312" s="50"/>
      <c r="D312" s="50"/>
      <c r="E312" s="50"/>
      <c r="F312" s="50"/>
      <c r="G312" s="50"/>
      <c r="H312" s="50"/>
      <c r="I312" s="50">
        <v>13</v>
      </c>
      <c r="J312" s="64"/>
      <c r="K312" s="91">
        <v>6</v>
      </c>
      <c r="L312" s="57"/>
      <c r="M312" s="58"/>
      <c r="N312" s="59"/>
      <c r="O312" s="90">
        <f>IF(I312=0,"",I312/H311)</f>
        <v>0.9285714285714286</v>
      </c>
      <c r="P312" s="61">
        <v>16</v>
      </c>
      <c r="Q312" s="62">
        <f t="shared" si="34"/>
        <v>0.94117647058823528</v>
      </c>
      <c r="R312" s="62">
        <f t="shared" si="35"/>
        <v>5.8823529411764719E-2</v>
      </c>
    </row>
    <row r="313" spans="1:19" ht="15.75" customHeight="1" x14ac:dyDescent="0.25">
      <c r="A313" s="49">
        <v>1501</v>
      </c>
      <c r="B313" s="50"/>
      <c r="C313" s="50"/>
      <c r="D313" s="50"/>
      <c r="E313" s="50"/>
      <c r="F313" s="50"/>
      <c r="G313" s="50"/>
      <c r="H313" s="50"/>
      <c r="I313" s="50">
        <v>7</v>
      </c>
      <c r="J313" s="64"/>
      <c r="K313" s="91">
        <v>4</v>
      </c>
      <c r="L313" s="57"/>
      <c r="M313" s="58"/>
      <c r="N313" s="64"/>
      <c r="O313" s="65"/>
      <c r="P313" s="103">
        <v>9</v>
      </c>
      <c r="Q313" s="64"/>
      <c r="R313" s="65"/>
    </row>
    <row r="314" spans="1:19" ht="15.75" customHeight="1" x14ac:dyDescent="0.25">
      <c r="A314" s="49">
        <v>1502</v>
      </c>
      <c r="B314" s="50"/>
      <c r="C314" s="50"/>
      <c r="D314" s="50"/>
      <c r="E314" s="50"/>
      <c r="F314" s="50"/>
      <c r="G314" s="50"/>
      <c r="H314" s="50"/>
      <c r="I314" s="50">
        <v>3</v>
      </c>
      <c r="J314" s="64"/>
      <c r="K314" s="91">
        <v>1</v>
      </c>
      <c r="L314" s="57"/>
      <c r="M314" s="58"/>
      <c r="N314" s="64"/>
      <c r="O314" s="68"/>
      <c r="P314" s="103">
        <v>5</v>
      </c>
      <c r="Q314" s="143"/>
      <c r="R314" s="68"/>
    </row>
    <row r="315" spans="1:19" ht="15.75" customHeight="1" x14ac:dyDescent="0.25">
      <c r="A315" s="49">
        <v>1601</v>
      </c>
      <c r="B315" s="50"/>
      <c r="C315" s="50"/>
      <c r="D315" s="50"/>
      <c r="E315" s="50"/>
      <c r="F315" s="50"/>
      <c r="G315" s="50"/>
      <c r="H315" s="50"/>
      <c r="I315" s="50">
        <v>2</v>
      </c>
      <c r="J315" s="64"/>
      <c r="K315" s="91">
        <v>1</v>
      </c>
      <c r="L315" s="57"/>
      <c r="M315" s="58"/>
      <c r="N315" s="64"/>
      <c r="O315" s="68"/>
      <c r="P315" s="61">
        <v>3</v>
      </c>
      <c r="Q315" s="143"/>
      <c r="R315" s="68"/>
    </row>
    <row r="316" spans="1:19" ht="15.75" customHeight="1" x14ac:dyDescent="0.25">
      <c r="A316" s="49">
        <v>1602</v>
      </c>
      <c r="B316" s="50"/>
      <c r="C316" s="50"/>
      <c r="D316" s="50"/>
      <c r="E316" s="50"/>
      <c r="F316" s="50"/>
      <c r="G316" s="50"/>
      <c r="H316" s="50"/>
      <c r="I316" s="50"/>
      <c r="J316" s="64"/>
      <c r="K316" s="91"/>
      <c r="L316" s="57"/>
      <c r="M316" s="58"/>
      <c r="N316" s="64"/>
      <c r="O316" s="68"/>
      <c r="P316" s="66"/>
      <c r="Q316" s="69"/>
      <c r="R316" s="68"/>
    </row>
    <row r="317" spans="1:19" ht="15.75" customHeight="1" x14ac:dyDescent="0.25">
      <c r="A317" s="49">
        <v>1701</v>
      </c>
      <c r="B317" s="50"/>
      <c r="C317" s="50"/>
      <c r="D317" s="50"/>
      <c r="E317" s="50"/>
      <c r="F317" s="50"/>
      <c r="G317" s="50"/>
      <c r="H317" s="50"/>
      <c r="I317" s="50"/>
      <c r="J317" s="64"/>
      <c r="K317" s="91"/>
      <c r="L317" s="57"/>
      <c r="M317" s="58"/>
      <c r="N317" s="64"/>
      <c r="O317" s="68"/>
      <c r="P317" s="66"/>
      <c r="Q317" s="69"/>
      <c r="R317" s="68"/>
    </row>
    <row r="318" spans="1:19" ht="15.75" customHeight="1" x14ac:dyDescent="0.25">
      <c r="A318" s="49">
        <v>1702</v>
      </c>
      <c r="B318" s="50"/>
      <c r="C318" s="50"/>
      <c r="D318" s="50"/>
      <c r="E318" s="50"/>
      <c r="F318" s="50"/>
      <c r="G318" s="50"/>
      <c r="H318" s="50"/>
      <c r="I318" s="50"/>
      <c r="J318" s="64"/>
      <c r="K318" s="91"/>
      <c r="L318" s="57"/>
      <c r="M318" s="58"/>
      <c r="N318" s="64"/>
      <c r="O318" s="58"/>
      <c r="P318" s="64"/>
      <c r="Q318" s="106"/>
      <c r="R318" s="68"/>
    </row>
    <row r="319" spans="1:19" ht="15.75" customHeight="1" x14ac:dyDescent="0.25">
      <c r="A319" s="49">
        <v>1801</v>
      </c>
      <c r="B319" s="50"/>
      <c r="C319" s="50"/>
      <c r="D319" s="50"/>
      <c r="E319" s="50"/>
      <c r="F319" s="50"/>
      <c r="G319" s="50"/>
      <c r="H319" s="50"/>
      <c r="I319" s="50"/>
      <c r="J319" s="64"/>
      <c r="K319" s="91"/>
      <c r="L319" s="57"/>
      <c r="M319" s="58"/>
      <c r="N319" s="64"/>
      <c r="O319" s="137" t="s">
        <v>42</v>
      </c>
      <c r="P319" s="72">
        <v>11</v>
      </c>
      <c r="Q319" s="87">
        <f>K322</f>
        <v>12</v>
      </c>
      <c r="R319" s="139" t="s">
        <v>10</v>
      </c>
    </row>
    <row r="320" spans="1:19" ht="15.75" customHeight="1" x14ac:dyDescent="0.25">
      <c r="A320" s="49">
        <v>1802</v>
      </c>
      <c r="B320" s="50"/>
      <c r="C320" s="50"/>
      <c r="D320" s="50"/>
      <c r="E320" s="50"/>
      <c r="F320" s="50"/>
      <c r="G320" s="50"/>
      <c r="H320" s="50"/>
      <c r="I320" s="50"/>
      <c r="J320" s="64"/>
      <c r="K320" s="91"/>
      <c r="L320" s="57"/>
      <c r="M320" s="58"/>
      <c r="N320" s="64"/>
      <c r="O320" s="138" t="s">
        <v>43</v>
      </c>
      <c r="P320" s="76">
        <f>IF(P319/B305=0,"",P319/B305)</f>
        <v>0.42307692307692307</v>
      </c>
      <c r="Q320" s="89">
        <f>IF(P319/Q319=0,"",P319/Q319)</f>
        <v>0.91666666666666663</v>
      </c>
      <c r="R320" s="140" t="s">
        <v>44</v>
      </c>
    </row>
    <row r="321" spans="1:30" ht="15.75" customHeight="1" x14ac:dyDescent="0.25">
      <c r="A321" s="49">
        <v>1901</v>
      </c>
      <c r="B321" s="142"/>
      <c r="C321" s="142"/>
      <c r="D321" s="142"/>
      <c r="E321" s="142"/>
      <c r="F321" s="142"/>
      <c r="G321" s="142"/>
      <c r="H321" s="142"/>
      <c r="I321" s="142"/>
      <c r="J321" s="64"/>
      <c r="K321" s="91"/>
      <c r="L321" s="79"/>
      <c r="M321" s="80"/>
      <c r="N321" s="81"/>
      <c r="O321" s="82"/>
      <c r="P321" s="83"/>
      <c r="Q321" s="83"/>
      <c r="R321" s="84"/>
    </row>
    <row r="322" spans="1:30" ht="18" customHeight="1" x14ac:dyDescent="0.25">
      <c r="A322" s="31"/>
      <c r="B322" s="182" t="s">
        <v>63</v>
      </c>
      <c r="C322" s="182"/>
      <c r="D322" s="182"/>
      <c r="E322" s="182"/>
      <c r="F322" s="182"/>
      <c r="G322" s="182"/>
      <c r="H322" s="182"/>
      <c r="I322" s="182"/>
      <c r="J322" s="25"/>
      <c r="K322" s="85">
        <f>SUM(K307:K318)</f>
        <v>12</v>
      </c>
      <c r="L322" s="86">
        <f>IF(K312=0,"",K312/B305)</f>
        <v>0.23076923076923078</v>
      </c>
      <c r="M322" s="86">
        <f>IF(K322=0,"",K322/B305)</f>
        <v>0.46153846153846156</v>
      </c>
      <c r="N322" s="86">
        <f>IF(K314=0,"",M322-L322)</f>
        <v>0.23076923076923078</v>
      </c>
      <c r="O322" s="1"/>
      <c r="P322" s="25"/>
      <c r="Q322" s="26"/>
      <c r="R322" s="1"/>
    </row>
    <row r="323" spans="1:30" ht="12.75" customHeight="1" x14ac:dyDescent="0.2">
      <c r="L323" s="1"/>
      <c r="M323" s="1"/>
      <c r="N323" s="1"/>
      <c r="O323" s="1"/>
      <c r="P323" s="2"/>
      <c r="Q323" s="2"/>
      <c r="R323" s="1"/>
    </row>
    <row r="324" spans="1:30" ht="12.75" customHeight="1" x14ac:dyDescent="0.2">
      <c r="L324" s="1"/>
      <c r="M324" s="1"/>
      <c r="O324" s="1"/>
      <c r="P324" s="2"/>
      <c r="Q324" s="2"/>
      <c r="R324" s="1"/>
      <c r="AC324" s="3"/>
      <c r="AD324" s="3"/>
    </row>
    <row r="325" spans="1:30" ht="26.25" x14ac:dyDescent="0.4">
      <c r="A325" s="154"/>
      <c r="B325" s="179" t="s">
        <v>53</v>
      </c>
      <c r="C325" s="179"/>
      <c r="D325" s="179"/>
      <c r="E325" s="179"/>
      <c r="F325" s="179"/>
      <c r="G325" s="179"/>
      <c r="H325" s="179"/>
      <c r="I325" s="179"/>
      <c r="K325" s="153" t="s">
        <v>38</v>
      </c>
      <c r="L325" s="25"/>
      <c r="M325" s="1"/>
      <c r="N325" s="1"/>
      <c r="O325" s="25"/>
      <c r="P325" s="1"/>
      <c r="Q325" s="25"/>
      <c r="R325" s="25"/>
      <c r="S325" s="25"/>
      <c r="AC325" s="3"/>
      <c r="AD325" s="3"/>
    </row>
    <row r="326" spans="1:30" ht="20.25" x14ac:dyDescent="0.2">
      <c r="A326" s="183" t="s">
        <v>9</v>
      </c>
      <c r="B326" s="173" t="s">
        <v>54</v>
      </c>
      <c r="C326" s="174"/>
      <c r="D326" s="174"/>
      <c r="E326" s="174"/>
      <c r="F326" s="174"/>
      <c r="G326" s="174"/>
      <c r="H326" s="174"/>
      <c r="I326" s="175"/>
      <c r="J326" s="25"/>
      <c r="K326" s="176" t="s">
        <v>10</v>
      </c>
      <c r="L326" s="171" t="s">
        <v>2</v>
      </c>
      <c r="M326" s="171" t="s">
        <v>3</v>
      </c>
      <c r="N326" s="178" t="s">
        <v>4</v>
      </c>
      <c r="O326" s="171" t="s">
        <v>5</v>
      </c>
      <c r="P326" s="169" t="s">
        <v>6</v>
      </c>
      <c r="Q326" s="169" t="s">
        <v>7</v>
      </c>
      <c r="R326" s="171" t="s">
        <v>8</v>
      </c>
      <c r="AC326" s="3"/>
      <c r="AD326" s="3"/>
    </row>
    <row r="327" spans="1:30" ht="15.75" x14ac:dyDescent="0.25">
      <c r="A327" s="170"/>
      <c r="B327" s="49" t="s">
        <v>55</v>
      </c>
      <c r="C327" s="49" t="s">
        <v>56</v>
      </c>
      <c r="D327" s="49" t="s">
        <v>57</v>
      </c>
      <c r="E327" s="49" t="s">
        <v>58</v>
      </c>
      <c r="F327" s="49" t="s">
        <v>59</v>
      </c>
      <c r="G327" s="49" t="s">
        <v>60</v>
      </c>
      <c r="H327" s="49" t="s">
        <v>61</v>
      </c>
      <c r="I327" s="49" t="s">
        <v>62</v>
      </c>
      <c r="J327" s="25"/>
      <c r="K327" s="177"/>
      <c r="L327" s="170"/>
      <c r="M327" s="170"/>
      <c r="N327" s="170"/>
      <c r="O327" s="170"/>
      <c r="P327" s="170"/>
      <c r="Q327" s="170"/>
      <c r="R327" s="170"/>
      <c r="AC327" s="3"/>
      <c r="AD327" s="3"/>
    </row>
    <row r="328" spans="1:30" ht="15.75" customHeight="1" x14ac:dyDescent="0.25">
      <c r="A328" s="49">
        <v>1102</v>
      </c>
      <c r="B328" s="50">
        <v>19</v>
      </c>
      <c r="C328" s="50"/>
      <c r="D328" s="50"/>
      <c r="E328" s="50"/>
      <c r="F328" s="50"/>
      <c r="G328" s="50"/>
      <c r="H328" s="50"/>
      <c r="I328" s="50"/>
      <c r="J328" s="64"/>
      <c r="K328" s="91"/>
      <c r="L328" s="51"/>
      <c r="M328" s="52"/>
      <c r="N328" s="53"/>
      <c r="O328" s="54"/>
      <c r="P328" s="55">
        <f>B328</f>
        <v>19</v>
      </c>
      <c r="Q328" s="56"/>
      <c r="R328" s="54"/>
      <c r="AC328" s="3"/>
      <c r="AD328" s="3"/>
    </row>
    <row r="329" spans="1:30" ht="15.75" customHeight="1" x14ac:dyDescent="0.25">
      <c r="A329" s="49">
        <v>1201</v>
      </c>
      <c r="B329" s="50"/>
      <c r="C329" s="50">
        <v>16</v>
      </c>
      <c r="D329" s="50"/>
      <c r="E329" s="50"/>
      <c r="F329" s="50"/>
      <c r="G329" s="50"/>
      <c r="H329" s="50"/>
      <c r="I329" s="50"/>
      <c r="J329" s="64"/>
      <c r="K329" s="91"/>
      <c r="L329" s="57"/>
      <c r="M329" s="58"/>
      <c r="N329" s="59"/>
      <c r="O329" s="60">
        <f>IF(C329=0,"",C329/B328)</f>
        <v>0.84210526315789469</v>
      </c>
      <c r="P329" s="61">
        <v>18</v>
      </c>
      <c r="Q329" s="62">
        <f t="shared" ref="Q329:Q335" si="36">IF(P329=0,"",P329/P328)</f>
        <v>0.94736842105263153</v>
      </c>
      <c r="R329" s="62">
        <f t="shared" ref="R329:R335" si="37">IF(P329=0,"",100%-Q329)</f>
        <v>5.2631578947368474E-2</v>
      </c>
      <c r="AC329" s="3"/>
      <c r="AD329" s="3"/>
    </row>
    <row r="330" spans="1:30" ht="15.75" customHeight="1" x14ac:dyDescent="0.25">
      <c r="A330" s="49">
        <v>1202</v>
      </c>
      <c r="B330" s="50"/>
      <c r="C330" s="50"/>
      <c r="D330" s="50">
        <v>13</v>
      </c>
      <c r="E330" s="50"/>
      <c r="F330" s="50"/>
      <c r="G330" s="50"/>
      <c r="H330" s="50"/>
      <c r="I330" s="50"/>
      <c r="J330" s="64"/>
      <c r="K330" s="91"/>
      <c r="L330" s="57"/>
      <c r="M330" s="58"/>
      <c r="N330" s="59"/>
      <c r="O330" s="60">
        <f>IF(D330=0,"",D330/C329)</f>
        <v>0.8125</v>
      </c>
      <c r="P330" s="61">
        <v>14</v>
      </c>
      <c r="Q330" s="62">
        <f t="shared" si="36"/>
        <v>0.77777777777777779</v>
      </c>
      <c r="R330" s="62">
        <f t="shared" si="37"/>
        <v>0.22222222222222221</v>
      </c>
      <c r="S330" s="63">
        <f>P330/P328</f>
        <v>0.73684210526315785</v>
      </c>
      <c r="AC330" s="3"/>
      <c r="AD330" s="3"/>
    </row>
    <row r="331" spans="1:30" ht="15.75" customHeight="1" x14ac:dyDescent="0.25">
      <c r="A331" s="49">
        <v>1301</v>
      </c>
      <c r="B331" s="50"/>
      <c r="C331" s="50"/>
      <c r="D331" s="50"/>
      <c r="E331" s="50">
        <v>12</v>
      </c>
      <c r="F331" s="50"/>
      <c r="G331" s="50"/>
      <c r="H331" s="50"/>
      <c r="I331" s="50"/>
      <c r="J331" s="64"/>
      <c r="K331" s="91"/>
      <c r="L331" s="57"/>
      <c r="M331" s="58"/>
      <c r="N331" s="59"/>
      <c r="O331" s="60">
        <f>IF(E331=0,"",E331/D330)</f>
        <v>0.92307692307692313</v>
      </c>
      <c r="P331" s="61">
        <v>14</v>
      </c>
      <c r="Q331" s="62">
        <f t="shared" si="36"/>
        <v>1</v>
      </c>
      <c r="R331" s="62">
        <f t="shared" si="37"/>
        <v>0</v>
      </c>
      <c r="AC331" s="3"/>
      <c r="AD331" s="3"/>
    </row>
    <row r="332" spans="1:30" ht="15.75" customHeight="1" x14ac:dyDescent="0.25">
      <c r="A332" s="49">
        <v>1302</v>
      </c>
      <c r="B332" s="50"/>
      <c r="C332" s="50"/>
      <c r="D332" s="50"/>
      <c r="E332" s="50"/>
      <c r="F332" s="50">
        <v>12</v>
      </c>
      <c r="G332" s="50"/>
      <c r="H332" s="50"/>
      <c r="I332" s="50"/>
      <c r="J332" s="64"/>
      <c r="K332" s="91"/>
      <c r="L332" s="57"/>
      <c r="M332" s="58"/>
      <c r="N332" s="59"/>
      <c r="O332" s="60">
        <f>IF(F332=0,"",F332/E331)</f>
        <v>1</v>
      </c>
      <c r="P332" s="61">
        <v>14</v>
      </c>
      <c r="Q332" s="62">
        <f t="shared" si="36"/>
        <v>1</v>
      </c>
      <c r="R332" s="62">
        <f t="shared" si="37"/>
        <v>0</v>
      </c>
      <c r="AC332" s="3"/>
      <c r="AD332" s="3"/>
    </row>
    <row r="333" spans="1:30" ht="15.75" customHeight="1" x14ac:dyDescent="0.25">
      <c r="A333" s="49">
        <v>1401</v>
      </c>
      <c r="B333" s="50"/>
      <c r="C333" s="50"/>
      <c r="D333" s="50"/>
      <c r="E333" s="50"/>
      <c r="F333" s="50"/>
      <c r="G333" s="50">
        <v>9</v>
      </c>
      <c r="H333" s="50"/>
      <c r="I333" s="50"/>
      <c r="J333" s="64"/>
      <c r="K333" s="91"/>
      <c r="L333" s="57"/>
      <c r="M333" s="58"/>
      <c r="N333" s="59"/>
      <c r="O333" s="60">
        <f>IF(G333=0,"",G333/F332)</f>
        <v>0.75</v>
      </c>
      <c r="P333" s="61">
        <v>12</v>
      </c>
      <c r="Q333" s="62">
        <f t="shared" si="36"/>
        <v>0.8571428571428571</v>
      </c>
      <c r="R333" s="62">
        <f t="shared" si="37"/>
        <v>0.1428571428571429</v>
      </c>
      <c r="AC333" s="3"/>
      <c r="AD333" s="3"/>
    </row>
    <row r="334" spans="1:30" ht="15.75" customHeight="1" x14ac:dyDescent="0.25">
      <c r="A334" s="49">
        <v>1402</v>
      </c>
      <c r="B334" s="50"/>
      <c r="C334" s="50"/>
      <c r="D334" s="50"/>
      <c r="E334" s="50"/>
      <c r="F334" s="50"/>
      <c r="G334" s="50"/>
      <c r="H334" s="50">
        <v>9</v>
      </c>
      <c r="I334" s="50"/>
      <c r="J334" s="64"/>
      <c r="K334" s="91"/>
      <c r="L334" s="57"/>
      <c r="M334" s="58"/>
      <c r="N334" s="59"/>
      <c r="O334" s="60">
        <f>IF(H334=0,"",H334/G333)</f>
        <v>1</v>
      </c>
      <c r="P334" s="61">
        <v>12</v>
      </c>
      <c r="Q334" s="62">
        <f t="shared" si="36"/>
        <v>1</v>
      </c>
      <c r="R334" s="62">
        <f t="shared" si="37"/>
        <v>0</v>
      </c>
      <c r="AC334" s="3"/>
      <c r="AD334" s="3"/>
    </row>
    <row r="335" spans="1:30" ht="15.75" customHeight="1" x14ac:dyDescent="0.25">
      <c r="A335" s="49">
        <v>1501</v>
      </c>
      <c r="B335" s="50"/>
      <c r="C335" s="50"/>
      <c r="D335" s="50"/>
      <c r="E335" s="50"/>
      <c r="F335" s="50"/>
      <c r="G335" s="50"/>
      <c r="H335" s="50"/>
      <c r="I335" s="50">
        <v>9</v>
      </c>
      <c r="J335" s="64"/>
      <c r="K335" s="91">
        <v>4</v>
      </c>
      <c r="L335" s="57"/>
      <c r="M335" s="58"/>
      <c r="N335" s="59"/>
      <c r="O335" s="90">
        <f>IF(I335=0,"",I335/H334)</f>
        <v>1</v>
      </c>
      <c r="P335" s="61">
        <v>9</v>
      </c>
      <c r="Q335" s="62">
        <f t="shared" si="36"/>
        <v>0.75</v>
      </c>
      <c r="R335" s="62">
        <f t="shared" si="37"/>
        <v>0.25</v>
      </c>
      <c r="AC335" s="3"/>
      <c r="AD335" s="3"/>
    </row>
    <row r="336" spans="1:30" ht="15.75" customHeight="1" x14ac:dyDescent="0.25">
      <c r="A336" s="49">
        <v>1502</v>
      </c>
      <c r="B336" s="50"/>
      <c r="C336" s="50"/>
      <c r="D336" s="50"/>
      <c r="E336" s="50"/>
      <c r="F336" s="50"/>
      <c r="G336" s="50"/>
      <c r="H336" s="50"/>
      <c r="I336" s="50">
        <v>3</v>
      </c>
      <c r="J336" s="64"/>
      <c r="K336" s="91">
        <v>3</v>
      </c>
      <c r="L336" s="57"/>
      <c r="M336" s="58"/>
      <c r="N336" s="64"/>
      <c r="O336" s="65"/>
      <c r="P336" s="103">
        <v>5</v>
      </c>
      <c r="Q336" s="64"/>
      <c r="R336" s="65"/>
      <c r="AC336" s="3"/>
      <c r="AD336" s="3"/>
    </row>
    <row r="337" spans="1:30" ht="15.75" customHeight="1" x14ac:dyDescent="0.25">
      <c r="A337" s="49">
        <v>1601</v>
      </c>
      <c r="B337" s="50"/>
      <c r="C337" s="50"/>
      <c r="D337" s="50"/>
      <c r="E337" s="50"/>
      <c r="F337" s="50"/>
      <c r="G337" s="50"/>
      <c r="H337" s="50"/>
      <c r="I337" s="50">
        <v>1</v>
      </c>
      <c r="J337" s="64"/>
      <c r="K337" s="91"/>
      <c r="L337" s="57"/>
      <c r="M337" s="58"/>
      <c r="N337" s="64"/>
      <c r="O337" s="68"/>
      <c r="P337" s="103">
        <v>1</v>
      </c>
      <c r="Q337" s="143"/>
      <c r="R337" s="68"/>
      <c r="AC337" s="3"/>
      <c r="AD337" s="3"/>
    </row>
    <row r="338" spans="1:30" ht="15.75" customHeight="1" x14ac:dyDescent="0.25">
      <c r="A338" s="49">
        <v>1602</v>
      </c>
      <c r="B338" s="50"/>
      <c r="C338" s="50"/>
      <c r="D338" s="50"/>
      <c r="E338" s="50"/>
      <c r="F338" s="50"/>
      <c r="G338" s="50"/>
      <c r="H338" s="50"/>
      <c r="I338" s="50">
        <v>2</v>
      </c>
      <c r="J338" s="64"/>
      <c r="K338" s="91">
        <v>1</v>
      </c>
      <c r="L338" s="57"/>
      <c r="M338" s="58"/>
      <c r="N338" s="64"/>
      <c r="O338" s="68"/>
      <c r="P338" s="61">
        <v>1</v>
      </c>
      <c r="Q338" s="143"/>
      <c r="R338" s="68"/>
      <c r="AC338" s="3"/>
      <c r="AD338" s="3"/>
    </row>
    <row r="339" spans="1:30" ht="15.75" customHeight="1" x14ac:dyDescent="0.25">
      <c r="A339" s="49">
        <v>1701</v>
      </c>
      <c r="B339" s="50"/>
      <c r="C339" s="50"/>
      <c r="D339" s="50"/>
      <c r="E339" s="50"/>
      <c r="F339" s="50"/>
      <c r="G339" s="50"/>
      <c r="H339" s="50"/>
      <c r="I339" s="50"/>
      <c r="J339" s="64"/>
      <c r="K339" s="91"/>
      <c r="L339" s="57"/>
      <c r="M339" s="58"/>
      <c r="N339" s="64"/>
      <c r="O339" s="68"/>
      <c r="P339" s="66"/>
      <c r="Q339" s="69"/>
      <c r="R339" s="68"/>
      <c r="AC339" s="3"/>
      <c r="AD339" s="3"/>
    </row>
    <row r="340" spans="1:30" ht="15.75" customHeight="1" x14ac:dyDescent="0.25">
      <c r="A340" s="49">
        <v>1702</v>
      </c>
      <c r="B340" s="50"/>
      <c r="C340" s="50"/>
      <c r="D340" s="50"/>
      <c r="E340" s="50"/>
      <c r="F340" s="50"/>
      <c r="G340" s="50"/>
      <c r="H340" s="50"/>
      <c r="I340" s="50"/>
      <c r="J340" s="64"/>
      <c r="K340" s="91"/>
      <c r="L340" s="57"/>
      <c r="M340" s="58"/>
      <c r="N340" s="64"/>
      <c r="O340" s="68"/>
      <c r="P340" s="66"/>
      <c r="Q340" s="69"/>
      <c r="R340" s="68"/>
      <c r="AC340" s="3"/>
      <c r="AD340" s="3"/>
    </row>
    <row r="341" spans="1:30" ht="15.75" customHeight="1" x14ac:dyDescent="0.25">
      <c r="A341" s="49">
        <v>1801</v>
      </c>
      <c r="B341" s="50"/>
      <c r="C341" s="50"/>
      <c r="D341" s="50"/>
      <c r="E341" s="50"/>
      <c r="F341" s="50"/>
      <c r="G341" s="50"/>
      <c r="H341" s="50"/>
      <c r="I341" s="50"/>
      <c r="J341" s="64"/>
      <c r="K341" s="91"/>
      <c r="L341" s="57"/>
      <c r="M341" s="58"/>
      <c r="N341" s="64"/>
      <c r="O341" s="58"/>
      <c r="P341" s="64"/>
      <c r="Q341" s="106"/>
      <c r="R341" s="68"/>
      <c r="AC341" s="3"/>
      <c r="AD341" s="3"/>
    </row>
    <row r="342" spans="1:30" ht="15.75" customHeight="1" x14ac:dyDescent="0.25">
      <c r="A342" s="49">
        <v>1802</v>
      </c>
      <c r="B342" s="50"/>
      <c r="C342" s="50"/>
      <c r="D342" s="50"/>
      <c r="E342" s="50"/>
      <c r="F342" s="50"/>
      <c r="G342" s="50"/>
      <c r="H342" s="50"/>
      <c r="I342" s="50"/>
      <c r="J342" s="64"/>
      <c r="K342" s="91"/>
      <c r="L342" s="57"/>
      <c r="M342" s="58"/>
      <c r="N342" s="64"/>
      <c r="O342" s="137" t="s">
        <v>42</v>
      </c>
      <c r="P342" s="72">
        <v>3</v>
      </c>
      <c r="Q342" s="87">
        <f>K345</f>
        <v>8</v>
      </c>
      <c r="R342" s="139" t="s">
        <v>10</v>
      </c>
      <c r="AC342" s="3"/>
      <c r="AD342" s="3"/>
    </row>
    <row r="343" spans="1:30" ht="15.75" customHeight="1" x14ac:dyDescent="0.25">
      <c r="A343" s="49">
        <v>1901</v>
      </c>
      <c r="B343" s="50"/>
      <c r="C343" s="50"/>
      <c r="D343" s="50"/>
      <c r="E343" s="50"/>
      <c r="F343" s="50"/>
      <c r="G343" s="50"/>
      <c r="H343" s="50"/>
      <c r="I343" s="50"/>
      <c r="J343" s="64"/>
      <c r="K343" s="91"/>
      <c r="L343" s="57"/>
      <c r="M343" s="58"/>
      <c r="N343" s="64"/>
      <c r="O343" s="138" t="s">
        <v>43</v>
      </c>
      <c r="P343" s="76">
        <f>IF(P342/B328=0,"",P342/B328)</f>
        <v>0.15789473684210525</v>
      </c>
      <c r="Q343" s="89">
        <f>IF(P342/Q342=0,"",P342/Q342)</f>
        <v>0.375</v>
      </c>
      <c r="R343" s="140" t="s">
        <v>44</v>
      </c>
      <c r="AC343" s="3"/>
      <c r="AD343" s="3"/>
    </row>
    <row r="344" spans="1:30" ht="15.75" customHeight="1" x14ac:dyDescent="0.25">
      <c r="A344" s="49">
        <v>1902</v>
      </c>
      <c r="B344" s="142"/>
      <c r="C344" s="142"/>
      <c r="D344" s="142"/>
      <c r="E344" s="142"/>
      <c r="F344" s="142"/>
      <c r="G344" s="142"/>
      <c r="H344" s="142"/>
      <c r="I344" s="142"/>
      <c r="J344" s="64"/>
      <c r="K344" s="91"/>
      <c r="L344" s="79"/>
      <c r="M344" s="80"/>
      <c r="N344" s="81"/>
      <c r="O344" s="82"/>
      <c r="P344" s="83"/>
      <c r="Q344" s="83"/>
      <c r="R344" s="84"/>
      <c r="AC344" s="3"/>
      <c r="AD344" s="3"/>
    </row>
    <row r="345" spans="1:30" ht="18" customHeight="1" x14ac:dyDescent="0.25">
      <c r="A345" s="31"/>
      <c r="B345" s="182" t="s">
        <v>63</v>
      </c>
      <c r="C345" s="182"/>
      <c r="D345" s="182"/>
      <c r="E345" s="182"/>
      <c r="F345" s="182"/>
      <c r="G345" s="182"/>
      <c r="H345" s="182"/>
      <c r="I345" s="182"/>
      <c r="J345" s="25"/>
      <c r="K345" s="85">
        <f>SUM(K330:K341)</f>
        <v>8</v>
      </c>
      <c r="L345" s="86">
        <f>IF(K335=0,"",K335/B328)</f>
        <v>0.21052631578947367</v>
      </c>
      <c r="M345" s="86">
        <f>IF(K345=0,"",K345/B328)</f>
        <v>0.42105263157894735</v>
      </c>
      <c r="N345" s="86">
        <f>IF(K335=0,"",M345-L345)</f>
        <v>0.21052631578947367</v>
      </c>
      <c r="O345" s="1"/>
      <c r="P345" s="25"/>
      <c r="Q345" s="26"/>
      <c r="R345" s="1"/>
      <c r="AC345" s="3"/>
      <c r="AD345" s="3"/>
    </row>
    <row r="346" spans="1:30" ht="12.75" customHeight="1" x14ac:dyDescent="0.2">
      <c r="L346" s="1"/>
      <c r="M346" s="1"/>
      <c r="O346" s="1"/>
      <c r="P346" s="2"/>
      <c r="Q346" s="2"/>
      <c r="R346" s="1"/>
      <c r="AC346" s="3"/>
      <c r="AD346" s="3"/>
    </row>
    <row r="347" spans="1:30" ht="12.75" customHeight="1" x14ac:dyDescent="0.2">
      <c r="L347" s="1"/>
      <c r="M347" s="1"/>
      <c r="N347" s="1"/>
      <c r="O347" s="1"/>
      <c r="P347" s="2"/>
      <c r="Q347" s="2"/>
      <c r="R347" s="1"/>
      <c r="AC347" s="3"/>
      <c r="AD347" s="3"/>
    </row>
    <row r="348" spans="1:30" ht="26.25" x14ac:dyDescent="0.4">
      <c r="A348" s="154"/>
      <c r="B348" s="179" t="s">
        <v>53</v>
      </c>
      <c r="C348" s="179"/>
      <c r="D348" s="179"/>
      <c r="E348" s="179"/>
      <c r="F348" s="179"/>
      <c r="G348" s="179"/>
      <c r="H348" s="179"/>
      <c r="I348" s="179"/>
      <c r="K348" s="153" t="s">
        <v>39</v>
      </c>
      <c r="L348" s="25"/>
      <c r="M348" s="1"/>
      <c r="N348" s="1"/>
      <c r="O348" s="25"/>
      <c r="P348" s="1"/>
      <c r="Q348" s="25"/>
      <c r="R348" s="25"/>
      <c r="S348" s="25"/>
      <c r="AC348" s="3"/>
      <c r="AD348" s="3"/>
    </row>
    <row r="349" spans="1:30" ht="20.25" x14ac:dyDescent="0.2">
      <c r="A349" s="183" t="s">
        <v>9</v>
      </c>
      <c r="B349" s="173" t="s">
        <v>54</v>
      </c>
      <c r="C349" s="174"/>
      <c r="D349" s="174"/>
      <c r="E349" s="174"/>
      <c r="F349" s="174"/>
      <c r="G349" s="174"/>
      <c r="H349" s="174"/>
      <c r="I349" s="175"/>
      <c r="J349" s="25"/>
      <c r="K349" s="176" t="s">
        <v>10</v>
      </c>
      <c r="L349" s="171" t="s">
        <v>2</v>
      </c>
      <c r="M349" s="171" t="s">
        <v>3</v>
      </c>
      <c r="N349" s="178" t="s">
        <v>4</v>
      </c>
      <c r="O349" s="171" t="s">
        <v>5</v>
      </c>
      <c r="P349" s="169" t="s">
        <v>6</v>
      </c>
      <c r="Q349" s="169" t="s">
        <v>7</v>
      </c>
      <c r="R349" s="171" t="s">
        <v>8</v>
      </c>
      <c r="AC349" s="3"/>
      <c r="AD349" s="3"/>
    </row>
    <row r="350" spans="1:30" ht="15.75" x14ac:dyDescent="0.25">
      <c r="A350" s="170"/>
      <c r="B350" s="49" t="s">
        <v>55</v>
      </c>
      <c r="C350" s="49" t="s">
        <v>56</v>
      </c>
      <c r="D350" s="49" t="s">
        <v>57</v>
      </c>
      <c r="E350" s="49" t="s">
        <v>58</v>
      </c>
      <c r="F350" s="49" t="s">
        <v>59</v>
      </c>
      <c r="G350" s="49" t="s">
        <v>60</v>
      </c>
      <c r="H350" s="49" t="s">
        <v>61</v>
      </c>
      <c r="I350" s="49" t="s">
        <v>62</v>
      </c>
      <c r="J350" s="25"/>
      <c r="K350" s="177"/>
      <c r="L350" s="170"/>
      <c r="M350" s="170"/>
      <c r="N350" s="170"/>
      <c r="O350" s="170"/>
      <c r="P350" s="170"/>
      <c r="Q350" s="170"/>
      <c r="R350" s="170"/>
      <c r="AC350" s="3"/>
      <c r="AD350" s="3"/>
    </row>
    <row r="351" spans="1:30" ht="15.75" customHeight="1" x14ac:dyDescent="0.25">
      <c r="A351" s="49">
        <v>1201</v>
      </c>
      <c r="B351" s="50">
        <v>22</v>
      </c>
      <c r="C351" s="50"/>
      <c r="D351" s="50"/>
      <c r="E351" s="50"/>
      <c r="F351" s="50"/>
      <c r="G351" s="50"/>
      <c r="H351" s="50"/>
      <c r="I351" s="50"/>
      <c r="J351" s="64"/>
      <c r="K351" s="91"/>
      <c r="L351" s="51"/>
      <c r="M351" s="52"/>
      <c r="N351" s="53"/>
      <c r="O351" s="54"/>
      <c r="P351" s="55">
        <f>B351</f>
        <v>22</v>
      </c>
      <c r="Q351" s="56"/>
      <c r="R351" s="54"/>
      <c r="AC351" s="3"/>
      <c r="AD351" s="3"/>
    </row>
    <row r="352" spans="1:30" ht="15.75" customHeight="1" x14ac:dyDescent="0.25">
      <c r="A352" s="49" t="s">
        <v>46</v>
      </c>
      <c r="B352" s="50"/>
      <c r="C352" s="50">
        <v>18</v>
      </c>
      <c r="D352" s="50"/>
      <c r="E352" s="50"/>
      <c r="F352" s="50"/>
      <c r="G352" s="50"/>
      <c r="H352" s="50"/>
      <c r="I352" s="50"/>
      <c r="J352" s="64"/>
      <c r="K352" s="91"/>
      <c r="L352" s="57"/>
      <c r="M352" s="58"/>
      <c r="N352" s="59"/>
      <c r="O352" s="60">
        <f>IF(C352=0,"",C352/B351)</f>
        <v>0.81818181818181823</v>
      </c>
      <c r="P352" s="61">
        <v>21</v>
      </c>
      <c r="Q352" s="62">
        <f t="shared" ref="Q352:Q358" si="38">IF(P352=0,"",P352/P351)</f>
        <v>0.95454545454545459</v>
      </c>
      <c r="R352" s="62">
        <f t="shared" ref="R352:R358" si="39">IF(P352=0,"",100%-Q352)</f>
        <v>4.5454545454545414E-2</v>
      </c>
      <c r="AC352" s="3"/>
      <c r="AD352" s="3"/>
    </row>
    <row r="353" spans="1:30" ht="15.75" customHeight="1" x14ac:dyDescent="0.25">
      <c r="A353" s="49">
        <v>1301</v>
      </c>
      <c r="B353" s="50"/>
      <c r="C353" s="50"/>
      <c r="D353" s="50">
        <v>16</v>
      </c>
      <c r="E353" s="50"/>
      <c r="F353" s="50"/>
      <c r="G353" s="50"/>
      <c r="H353" s="50"/>
      <c r="I353" s="50"/>
      <c r="J353" s="64"/>
      <c r="K353" s="91"/>
      <c r="L353" s="57"/>
      <c r="M353" s="58"/>
      <c r="N353" s="59"/>
      <c r="O353" s="60">
        <f>IF(D353=0,"",D353/C352)</f>
        <v>0.88888888888888884</v>
      </c>
      <c r="P353" s="61">
        <v>20</v>
      </c>
      <c r="Q353" s="62">
        <f t="shared" si="38"/>
        <v>0.95238095238095233</v>
      </c>
      <c r="R353" s="62">
        <f t="shared" si="39"/>
        <v>4.7619047619047672E-2</v>
      </c>
      <c r="S353" s="63">
        <f>P353/P351</f>
        <v>0.90909090909090906</v>
      </c>
      <c r="AC353" s="3"/>
      <c r="AD353" s="3"/>
    </row>
    <row r="354" spans="1:30" ht="15.75" customHeight="1" x14ac:dyDescent="0.25">
      <c r="A354" s="49">
        <v>1302</v>
      </c>
      <c r="B354" s="50"/>
      <c r="C354" s="50"/>
      <c r="D354" s="50"/>
      <c r="E354" s="50">
        <v>16</v>
      </c>
      <c r="F354" s="50"/>
      <c r="G354" s="50"/>
      <c r="H354" s="50"/>
      <c r="I354" s="50"/>
      <c r="J354" s="64"/>
      <c r="K354" s="91"/>
      <c r="L354" s="57"/>
      <c r="M354" s="58"/>
      <c r="N354" s="59"/>
      <c r="O354" s="60">
        <f>IF(E354=0,"",E354/D353)</f>
        <v>1</v>
      </c>
      <c r="P354" s="61">
        <v>20</v>
      </c>
      <c r="Q354" s="62">
        <f t="shared" si="38"/>
        <v>1</v>
      </c>
      <c r="R354" s="62">
        <f t="shared" si="39"/>
        <v>0</v>
      </c>
      <c r="AC354" s="3"/>
      <c r="AD354" s="3"/>
    </row>
    <row r="355" spans="1:30" ht="15.75" customHeight="1" x14ac:dyDescent="0.25">
      <c r="A355" s="49">
        <v>1401</v>
      </c>
      <c r="B355" s="50"/>
      <c r="C355" s="50"/>
      <c r="D355" s="50"/>
      <c r="E355" s="50"/>
      <c r="F355" s="50">
        <v>15</v>
      </c>
      <c r="G355" s="50"/>
      <c r="H355" s="50"/>
      <c r="I355" s="50"/>
      <c r="J355" s="64"/>
      <c r="K355" s="91"/>
      <c r="L355" s="57"/>
      <c r="M355" s="58"/>
      <c r="N355" s="59"/>
      <c r="O355" s="60">
        <f>IF(F355=0,"",F355/E354)</f>
        <v>0.9375</v>
      </c>
      <c r="P355" s="61">
        <v>18</v>
      </c>
      <c r="Q355" s="62">
        <f t="shared" si="38"/>
        <v>0.9</v>
      </c>
      <c r="R355" s="62">
        <f t="shared" si="39"/>
        <v>9.9999999999999978E-2</v>
      </c>
      <c r="AC355" s="3"/>
      <c r="AD355" s="3"/>
    </row>
    <row r="356" spans="1:30" ht="15.75" customHeight="1" x14ac:dyDescent="0.25">
      <c r="A356" s="49">
        <v>1402</v>
      </c>
      <c r="B356" s="50"/>
      <c r="C356" s="50"/>
      <c r="D356" s="50"/>
      <c r="E356" s="50"/>
      <c r="F356" s="50"/>
      <c r="G356" s="50">
        <v>14</v>
      </c>
      <c r="H356" s="50"/>
      <c r="I356" s="50"/>
      <c r="J356" s="64"/>
      <c r="K356" s="91"/>
      <c r="L356" s="57"/>
      <c r="M356" s="58"/>
      <c r="N356" s="59"/>
      <c r="O356" s="60">
        <f>IF(G356=0,"",G356/F355)</f>
        <v>0.93333333333333335</v>
      </c>
      <c r="P356" s="61">
        <v>17</v>
      </c>
      <c r="Q356" s="62">
        <f t="shared" si="38"/>
        <v>0.94444444444444442</v>
      </c>
      <c r="R356" s="62">
        <f t="shared" si="39"/>
        <v>5.555555555555558E-2</v>
      </c>
      <c r="AC356" s="3"/>
      <c r="AD356" s="3"/>
    </row>
    <row r="357" spans="1:30" ht="15.75" customHeight="1" x14ac:dyDescent="0.25">
      <c r="A357" s="49">
        <v>1501</v>
      </c>
      <c r="B357" s="50"/>
      <c r="C357" s="50"/>
      <c r="D357" s="50"/>
      <c r="E357" s="50"/>
      <c r="F357" s="50"/>
      <c r="G357" s="50"/>
      <c r="H357" s="50">
        <v>9</v>
      </c>
      <c r="I357" s="50"/>
      <c r="J357" s="64"/>
      <c r="K357" s="91"/>
      <c r="L357" s="57"/>
      <c r="M357" s="58"/>
      <c r="N357" s="59"/>
      <c r="O357" s="60">
        <f>IF(H357=0,"",H357/G356)</f>
        <v>0.6428571428571429</v>
      </c>
      <c r="P357" s="61">
        <v>17</v>
      </c>
      <c r="Q357" s="62">
        <f t="shared" si="38"/>
        <v>1</v>
      </c>
      <c r="R357" s="62">
        <f t="shared" si="39"/>
        <v>0</v>
      </c>
      <c r="AC357" s="3"/>
      <c r="AD357" s="3"/>
    </row>
    <row r="358" spans="1:30" ht="15.75" customHeight="1" x14ac:dyDescent="0.25">
      <c r="A358" s="49">
        <v>1502</v>
      </c>
      <c r="B358" s="50"/>
      <c r="C358" s="50"/>
      <c r="D358" s="50"/>
      <c r="E358" s="50"/>
      <c r="F358" s="50"/>
      <c r="G358" s="50"/>
      <c r="H358" s="50"/>
      <c r="I358" s="50">
        <v>9</v>
      </c>
      <c r="J358" s="64"/>
      <c r="K358" s="91">
        <v>3</v>
      </c>
      <c r="L358" s="57"/>
      <c r="M358" s="58"/>
      <c r="N358" s="59"/>
      <c r="O358" s="90">
        <f>IF(I358=0,"",I358/H357)</f>
        <v>1</v>
      </c>
      <c r="P358" s="61">
        <v>16</v>
      </c>
      <c r="Q358" s="62">
        <f t="shared" si="38"/>
        <v>0.94117647058823528</v>
      </c>
      <c r="R358" s="62">
        <f t="shared" si="39"/>
        <v>5.8823529411764719E-2</v>
      </c>
      <c r="AC358" s="3"/>
      <c r="AD358" s="3"/>
    </row>
    <row r="359" spans="1:30" ht="15.75" customHeight="1" x14ac:dyDescent="0.25">
      <c r="A359" s="49">
        <v>1601</v>
      </c>
      <c r="B359" s="50"/>
      <c r="C359" s="50"/>
      <c r="D359" s="50"/>
      <c r="E359" s="50"/>
      <c r="F359" s="50"/>
      <c r="G359" s="50"/>
      <c r="H359" s="50"/>
      <c r="I359" s="50">
        <v>6</v>
      </c>
      <c r="J359" s="64"/>
      <c r="K359" s="91">
        <v>4</v>
      </c>
      <c r="L359" s="57"/>
      <c r="M359" s="58"/>
      <c r="N359" s="64"/>
      <c r="O359" s="65"/>
      <c r="P359" s="103">
        <v>10</v>
      </c>
      <c r="Q359" s="64"/>
      <c r="R359" s="65"/>
      <c r="AC359" s="3"/>
      <c r="AD359" s="3"/>
    </row>
    <row r="360" spans="1:30" ht="15.75" customHeight="1" x14ac:dyDescent="0.25">
      <c r="A360" s="49">
        <v>1602</v>
      </c>
      <c r="B360" s="50"/>
      <c r="C360" s="50"/>
      <c r="D360" s="50"/>
      <c r="E360" s="50"/>
      <c r="F360" s="50"/>
      <c r="G360" s="50"/>
      <c r="H360" s="50"/>
      <c r="I360" s="50">
        <v>3</v>
      </c>
      <c r="J360" s="64"/>
      <c r="K360" s="91">
        <v>2</v>
      </c>
      <c r="L360" s="57"/>
      <c r="M360" s="58"/>
      <c r="N360" s="64"/>
      <c r="O360" s="68"/>
      <c r="P360" s="103">
        <v>6</v>
      </c>
      <c r="Q360" s="143"/>
      <c r="R360" s="68"/>
      <c r="AC360" s="3"/>
      <c r="AD360" s="3"/>
    </row>
    <row r="361" spans="1:30" ht="15.75" customHeight="1" x14ac:dyDescent="0.25">
      <c r="A361" s="49">
        <v>1701</v>
      </c>
      <c r="B361" s="50"/>
      <c r="C361" s="50"/>
      <c r="D361" s="50"/>
      <c r="E361" s="50"/>
      <c r="F361" s="50"/>
      <c r="G361" s="50"/>
      <c r="H361" s="50"/>
      <c r="I361" s="50">
        <v>2</v>
      </c>
      <c r="J361" s="64"/>
      <c r="K361" s="91">
        <v>1</v>
      </c>
      <c r="L361" s="57"/>
      <c r="M361" s="58"/>
      <c r="N361" s="64"/>
      <c r="O361" s="68"/>
      <c r="P361" s="61">
        <v>3</v>
      </c>
      <c r="Q361" s="143"/>
      <c r="R361" s="68"/>
      <c r="AC361" s="3"/>
      <c r="AD361" s="3"/>
    </row>
    <row r="362" spans="1:30" ht="15.75" customHeight="1" x14ac:dyDescent="0.25">
      <c r="A362" s="49">
        <v>1702</v>
      </c>
      <c r="B362" s="50"/>
      <c r="C362" s="50"/>
      <c r="D362" s="50"/>
      <c r="E362" s="50"/>
      <c r="F362" s="50"/>
      <c r="G362" s="50"/>
      <c r="H362" s="50"/>
      <c r="I362" s="50">
        <v>0</v>
      </c>
      <c r="J362" s="64"/>
      <c r="K362" s="91">
        <v>1</v>
      </c>
      <c r="L362" s="57"/>
      <c r="M362" s="58"/>
      <c r="N362" s="64"/>
      <c r="O362" s="68"/>
      <c r="P362" s="66">
        <v>3</v>
      </c>
      <c r="Q362" s="69"/>
      <c r="R362" s="68"/>
      <c r="AC362" s="3"/>
      <c r="AD362" s="3"/>
    </row>
    <row r="363" spans="1:30" ht="15.75" customHeight="1" x14ac:dyDescent="0.25">
      <c r="A363" s="49">
        <v>1801</v>
      </c>
      <c r="B363" s="50"/>
      <c r="C363" s="50"/>
      <c r="D363" s="50"/>
      <c r="E363" s="50"/>
      <c r="F363" s="50"/>
      <c r="G363" s="50"/>
      <c r="H363" s="50"/>
      <c r="I363" s="50">
        <v>0</v>
      </c>
      <c r="J363" s="64"/>
      <c r="K363" s="91"/>
      <c r="L363" s="57"/>
      <c r="M363" s="58"/>
      <c r="N363" s="64"/>
      <c r="O363" s="68"/>
      <c r="P363" s="66">
        <v>1</v>
      </c>
      <c r="Q363" s="69"/>
      <c r="R363" s="68"/>
      <c r="AC363" s="3"/>
      <c r="AD363" s="3"/>
    </row>
    <row r="364" spans="1:30" ht="15.75" customHeight="1" x14ac:dyDescent="0.25">
      <c r="A364" s="49">
        <v>1802</v>
      </c>
      <c r="B364" s="50"/>
      <c r="C364" s="50"/>
      <c r="D364" s="50"/>
      <c r="E364" s="50"/>
      <c r="F364" s="50"/>
      <c r="G364" s="50"/>
      <c r="H364" s="50"/>
      <c r="I364" s="50"/>
      <c r="J364" s="64"/>
      <c r="K364" s="91"/>
      <c r="L364" s="57"/>
      <c r="M364" s="58"/>
      <c r="N364" s="64"/>
      <c r="O364" s="58"/>
      <c r="P364" s="64"/>
      <c r="Q364" s="106"/>
      <c r="R364" s="68"/>
      <c r="AC364" s="3"/>
      <c r="AD364" s="3"/>
    </row>
    <row r="365" spans="1:30" ht="15.75" customHeight="1" x14ac:dyDescent="0.25">
      <c r="A365" s="49">
        <v>1901</v>
      </c>
      <c r="B365" s="50"/>
      <c r="C365" s="50"/>
      <c r="D365" s="50"/>
      <c r="E365" s="50"/>
      <c r="F365" s="50"/>
      <c r="G365" s="50"/>
      <c r="H365" s="50"/>
      <c r="I365" s="50"/>
      <c r="J365" s="64"/>
      <c r="K365" s="91"/>
      <c r="L365" s="57"/>
      <c r="M365" s="58"/>
      <c r="N365" s="64"/>
      <c r="O365" s="137" t="s">
        <v>42</v>
      </c>
      <c r="P365" s="72">
        <v>11</v>
      </c>
      <c r="Q365" s="87">
        <f>K368</f>
        <v>11</v>
      </c>
      <c r="R365" s="139" t="s">
        <v>10</v>
      </c>
      <c r="AC365" s="3"/>
      <c r="AD365" s="3"/>
    </row>
    <row r="366" spans="1:30" ht="15.75" customHeight="1" x14ac:dyDescent="0.25">
      <c r="A366" s="49">
        <v>1902</v>
      </c>
      <c r="B366" s="50"/>
      <c r="C366" s="50"/>
      <c r="D366" s="50"/>
      <c r="E366" s="50"/>
      <c r="F366" s="50"/>
      <c r="G366" s="50"/>
      <c r="H366" s="50"/>
      <c r="I366" s="50"/>
      <c r="J366" s="64"/>
      <c r="K366" s="91"/>
      <c r="L366" s="57"/>
      <c r="M366" s="58"/>
      <c r="N366" s="64"/>
      <c r="O366" s="138" t="s">
        <v>43</v>
      </c>
      <c r="P366" s="76">
        <f>IF(P365/B351=0,"",P365/B351)</f>
        <v>0.5</v>
      </c>
      <c r="Q366" s="89">
        <f>IF(P365/Q365=0,"",P365/Q365)</f>
        <v>1</v>
      </c>
      <c r="R366" s="140" t="s">
        <v>44</v>
      </c>
      <c r="AC366" s="3"/>
      <c r="AD366" s="3"/>
    </row>
    <row r="367" spans="1:30" ht="15.75" customHeight="1" x14ac:dyDescent="0.25">
      <c r="A367" s="49">
        <v>2001</v>
      </c>
      <c r="B367" s="142"/>
      <c r="C367" s="142"/>
      <c r="D367" s="142"/>
      <c r="E367" s="142"/>
      <c r="F367" s="142"/>
      <c r="G367" s="142"/>
      <c r="H367" s="142"/>
      <c r="I367" s="142"/>
      <c r="J367" s="64"/>
      <c r="K367" s="91"/>
      <c r="L367" s="79"/>
      <c r="M367" s="80"/>
      <c r="N367" s="81"/>
      <c r="O367" s="82"/>
      <c r="P367" s="83"/>
      <c r="Q367" s="83"/>
      <c r="R367" s="84"/>
      <c r="AC367" s="3"/>
      <c r="AD367" s="3"/>
    </row>
    <row r="368" spans="1:30" ht="18" customHeight="1" x14ac:dyDescent="0.25">
      <c r="A368" s="31"/>
      <c r="B368" s="182" t="s">
        <v>63</v>
      </c>
      <c r="C368" s="182"/>
      <c r="D368" s="182"/>
      <c r="E368" s="182"/>
      <c r="F368" s="182"/>
      <c r="G368" s="182"/>
      <c r="H368" s="182"/>
      <c r="I368" s="182"/>
      <c r="J368" s="25"/>
      <c r="K368" s="85">
        <f>SUM(K353:K364)</f>
        <v>11</v>
      </c>
      <c r="L368" s="86">
        <f>IF(K358=0,"",K358/B351)</f>
        <v>0.13636363636363635</v>
      </c>
      <c r="M368" s="86">
        <f>IF(K368=0,"",K368/B351)</f>
        <v>0.5</v>
      </c>
      <c r="N368" s="86">
        <f>IF(K360=0,"",M368-L368)</f>
        <v>0.36363636363636365</v>
      </c>
      <c r="O368" s="1"/>
      <c r="P368" s="25"/>
      <c r="Q368" s="26"/>
      <c r="R368" s="1"/>
      <c r="AC368" s="3"/>
      <c r="AD368" s="3"/>
    </row>
    <row r="369" spans="1:30" ht="12.75" customHeight="1" x14ac:dyDescent="0.2">
      <c r="L369" s="1"/>
      <c r="M369" s="1"/>
      <c r="N369" s="1"/>
      <c r="O369" s="1"/>
      <c r="P369" s="2"/>
      <c r="Q369" s="2"/>
      <c r="R369" s="1"/>
      <c r="AC369" s="3"/>
      <c r="AD369" s="3"/>
    </row>
    <row r="370" spans="1:30" ht="12.75" customHeight="1" x14ac:dyDescent="0.2">
      <c r="L370" s="1"/>
      <c r="M370" s="1"/>
      <c r="O370" s="1"/>
      <c r="P370" s="2"/>
      <c r="Q370" s="2"/>
      <c r="R370" s="1"/>
      <c r="AC370" s="3"/>
      <c r="AD370" s="3"/>
    </row>
    <row r="371" spans="1:30" ht="26.25" x14ac:dyDescent="0.4">
      <c r="A371" s="154"/>
      <c r="B371" s="179" t="s">
        <v>53</v>
      </c>
      <c r="C371" s="179"/>
      <c r="D371" s="179"/>
      <c r="E371" s="179"/>
      <c r="F371" s="179"/>
      <c r="G371" s="179"/>
      <c r="H371" s="179"/>
      <c r="I371" s="179"/>
      <c r="K371" s="153" t="s">
        <v>46</v>
      </c>
      <c r="L371" s="25"/>
      <c r="M371" s="1"/>
      <c r="N371" s="1"/>
      <c r="O371" s="25"/>
      <c r="P371" s="1"/>
      <c r="Q371" s="25"/>
      <c r="R371" s="25"/>
      <c r="S371" s="25"/>
      <c r="AC371" s="3"/>
      <c r="AD371" s="3"/>
    </row>
    <row r="372" spans="1:30" ht="20.25" x14ac:dyDescent="0.2">
      <c r="A372" s="183" t="s">
        <v>9</v>
      </c>
      <c r="B372" s="173" t="s">
        <v>54</v>
      </c>
      <c r="C372" s="174"/>
      <c r="D372" s="174"/>
      <c r="E372" s="174"/>
      <c r="F372" s="174"/>
      <c r="G372" s="174"/>
      <c r="H372" s="174"/>
      <c r="I372" s="175"/>
      <c r="J372" s="25"/>
      <c r="K372" s="176" t="s">
        <v>10</v>
      </c>
      <c r="L372" s="171" t="s">
        <v>2</v>
      </c>
      <c r="M372" s="171" t="s">
        <v>3</v>
      </c>
      <c r="N372" s="178" t="s">
        <v>4</v>
      </c>
      <c r="O372" s="171" t="s">
        <v>5</v>
      </c>
      <c r="P372" s="169" t="s">
        <v>6</v>
      </c>
      <c r="Q372" s="169" t="s">
        <v>7</v>
      </c>
      <c r="R372" s="171" t="s">
        <v>8</v>
      </c>
      <c r="AC372" s="3"/>
      <c r="AD372" s="3"/>
    </row>
    <row r="373" spans="1:30" ht="15.75" customHeight="1" x14ac:dyDescent="0.25">
      <c r="A373" s="170"/>
      <c r="B373" s="49" t="s">
        <v>55</v>
      </c>
      <c r="C373" s="49" t="s">
        <v>56</v>
      </c>
      <c r="D373" s="49" t="s">
        <v>57</v>
      </c>
      <c r="E373" s="49" t="s">
        <v>58</v>
      </c>
      <c r="F373" s="49" t="s">
        <v>59</v>
      </c>
      <c r="G373" s="49" t="s">
        <v>60</v>
      </c>
      <c r="H373" s="49" t="s">
        <v>61</v>
      </c>
      <c r="I373" s="49" t="s">
        <v>62</v>
      </c>
      <c r="J373" s="25"/>
      <c r="K373" s="177"/>
      <c r="L373" s="170"/>
      <c r="M373" s="170"/>
      <c r="N373" s="170"/>
      <c r="O373" s="170"/>
      <c r="P373" s="170"/>
      <c r="Q373" s="170"/>
      <c r="R373" s="170"/>
      <c r="AC373" s="3"/>
      <c r="AD373" s="3"/>
    </row>
    <row r="374" spans="1:30" ht="15.75" customHeight="1" x14ac:dyDescent="0.25">
      <c r="A374" s="49" t="s">
        <v>46</v>
      </c>
      <c r="B374" s="50">
        <v>24</v>
      </c>
      <c r="C374" s="50"/>
      <c r="D374" s="50"/>
      <c r="E374" s="50"/>
      <c r="F374" s="50"/>
      <c r="G374" s="50"/>
      <c r="H374" s="50"/>
      <c r="I374" s="50"/>
      <c r="J374" s="64"/>
      <c r="K374" s="91"/>
      <c r="L374" s="51"/>
      <c r="M374" s="52"/>
      <c r="N374" s="53"/>
      <c r="O374" s="54"/>
      <c r="P374" s="55">
        <f>B374</f>
        <v>24</v>
      </c>
      <c r="Q374" s="56"/>
      <c r="R374" s="54"/>
      <c r="AC374" s="3"/>
      <c r="AD374" s="3"/>
    </row>
    <row r="375" spans="1:30" ht="15.75" customHeight="1" x14ac:dyDescent="0.25">
      <c r="A375" s="49">
        <v>1301</v>
      </c>
      <c r="B375" s="50"/>
      <c r="C375" s="50">
        <v>22</v>
      </c>
      <c r="D375" s="50"/>
      <c r="E375" s="50"/>
      <c r="F375" s="50"/>
      <c r="G375" s="50"/>
      <c r="H375" s="50"/>
      <c r="I375" s="50"/>
      <c r="J375" s="64"/>
      <c r="K375" s="91"/>
      <c r="L375" s="57"/>
      <c r="M375" s="58"/>
      <c r="N375" s="59"/>
      <c r="O375" s="60">
        <f>IF(C375=0,"",C375/B374)</f>
        <v>0.91666666666666663</v>
      </c>
      <c r="P375" s="61">
        <v>22</v>
      </c>
      <c r="Q375" s="62">
        <f t="shared" ref="Q375:Q381" si="40">IF(P375=0,"",P375/P374)</f>
        <v>0.91666666666666663</v>
      </c>
      <c r="R375" s="62">
        <f t="shared" ref="R375:R381" si="41">IF(P375=0,"",100%-Q375)</f>
        <v>8.333333333333337E-2</v>
      </c>
      <c r="AC375" s="3"/>
      <c r="AD375" s="3"/>
    </row>
    <row r="376" spans="1:30" ht="15.75" customHeight="1" x14ac:dyDescent="0.25">
      <c r="A376" s="49">
        <v>1302</v>
      </c>
      <c r="B376" s="50"/>
      <c r="C376" s="50"/>
      <c r="D376" s="50">
        <v>19</v>
      </c>
      <c r="E376" s="50"/>
      <c r="F376" s="50"/>
      <c r="G376" s="50"/>
      <c r="H376" s="50"/>
      <c r="I376" s="50"/>
      <c r="J376" s="64"/>
      <c r="K376" s="91"/>
      <c r="L376" s="57"/>
      <c r="M376" s="58"/>
      <c r="N376" s="59"/>
      <c r="O376" s="60">
        <f>IF(D376=0,"",D376/C375)</f>
        <v>0.86363636363636365</v>
      </c>
      <c r="P376" s="61">
        <v>19</v>
      </c>
      <c r="Q376" s="62">
        <f t="shared" si="40"/>
        <v>0.86363636363636365</v>
      </c>
      <c r="R376" s="62">
        <f t="shared" si="41"/>
        <v>0.13636363636363635</v>
      </c>
      <c r="S376" s="63">
        <f>P376/P374</f>
        <v>0.79166666666666663</v>
      </c>
      <c r="AC376" s="3"/>
      <c r="AD376" s="3"/>
    </row>
    <row r="377" spans="1:30" ht="15.75" customHeight="1" x14ac:dyDescent="0.25">
      <c r="A377" s="49">
        <v>1401</v>
      </c>
      <c r="B377" s="50"/>
      <c r="C377" s="50"/>
      <c r="D377" s="50"/>
      <c r="E377" s="50">
        <v>19</v>
      </c>
      <c r="F377" s="50"/>
      <c r="G377" s="50"/>
      <c r="H377" s="50"/>
      <c r="I377" s="50"/>
      <c r="J377" s="64"/>
      <c r="K377" s="91"/>
      <c r="L377" s="57"/>
      <c r="M377" s="58"/>
      <c r="N377" s="59"/>
      <c r="O377" s="60">
        <f>IF(E377=0,"",E377/D376)</f>
        <v>1</v>
      </c>
      <c r="P377" s="61">
        <v>19</v>
      </c>
      <c r="Q377" s="62">
        <f t="shared" si="40"/>
        <v>1</v>
      </c>
      <c r="R377" s="62">
        <f t="shared" si="41"/>
        <v>0</v>
      </c>
      <c r="AC377" s="3"/>
      <c r="AD377" s="3"/>
    </row>
    <row r="378" spans="1:30" ht="15.75" customHeight="1" x14ac:dyDescent="0.25">
      <c r="A378" s="49">
        <v>1402</v>
      </c>
      <c r="B378" s="50"/>
      <c r="C378" s="50"/>
      <c r="D378" s="50"/>
      <c r="E378" s="50"/>
      <c r="F378" s="50">
        <v>17</v>
      </c>
      <c r="G378" s="50"/>
      <c r="H378" s="50"/>
      <c r="I378" s="50"/>
      <c r="J378" s="64"/>
      <c r="K378" s="91"/>
      <c r="L378" s="57"/>
      <c r="M378" s="58"/>
      <c r="N378" s="59"/>
      <c r="O378" s="60">
        <f>IF(F378=0,"",F378/E377)</f>
        <v>0.89473684210526316</v>
      </c>
      <c r="P378" s="61">
        <v>17</v>
      </c>
      <c r="Q378" s="62">
        <f t="shared" si="40"/>
        <v>0.89473684210526316</v>
      </c>
      <c r="R378" s="62">
        <f t="shared" si="41"/>
        <v>0.10526315789473684</v>
      </c>
      <c r="AC378" s="3"/>
      <c r="AD378" s="3"/>
    </row>
    <row r="379" spans="1:30" ht="15.75" customHeight="1" x14ac:dyDescent="0.25">
      <c r="A379" s="49">
        <v>1501</v>
      </c>
      <c r="B379" s="50"/>
      <c r="C379" s="50"/>
      <c r="D379" s="50"/>
      <c r="E379" s="50"/>
      <c r="F379" s="50"/>
      <c r="G379" s="50">
        <v>16</v>
      </c>
      <c r="H379" s="50"/>
      <c r="I379" s="50"/>
      <c r="J379" s="64"/>
      <c r="K379" s="91"/>
      <c r="L379" s="57"/>
      <c r="M379" s="58"/>
      <c r="N379" s="59"/>
      <c r="O379" s="60">
        <f>IF(G379=0,"",G379/F378)</f>
        <v>0.94117647058823528</v>
      </c>
      <c r="P379" s="61">
        <v>17</v>
      </c>
      <c r="Q379" s="62">
        <f t="shared" si="40"/>
        <v>1</v>
      </c>
      <c r="R379" s="62">
        <f t="shared" si="41"/>
        <v>0</v>
      </c>
      <c r="AC379" s="3"/>
      <c r="AD379" s="3"/>
    </row>
    <row r="380" spans="1:30" ht="15.75" customHeight="1" x14ac:dyDescent="0.25">
      <c r="A380" s="49">
        <v>1502</v>
      </c>
      <c r="B380" s="50"/>
      <c r="C380" s="50"/>
      <c r="D380" s="50"/>
      <c r="E380" s="50"/>
      <c r="F380" s="50"/>
      <c r="G380" s="50"/>
      <c r="H380" s="50">
        <v>13</v>
      </c>
      <c r="I380" s="50"/>
      <c r="J380" s="64"/>
      <c r="K380" s="91"/>
      <c r="L380" s="57"/>
      <c r="M380" s="58"/>
      <c r="N380" s="59"/>
      <c r="O380" s="60">
        <f>IF(H380=0,"",H380/G379)</f>
        <v>0.8125</v>
      </c>
      <c r="P380" s="61">
        <v>16</v>
      </c>
      <c r="Q380" s="62">
        <f t="shared" si="40"/>
        <v>0.94117647058823528</v>
      </c>
      <c r="R380" s="62">
        <f t="shared" si="41"/>
        <v>5.8823529411764719E-2</v>
      </c>
      <c r="AC380" s="3"/>
      <c r="AD380" s="3"/>
    </row>
    <row r="381" spans="1:30" ht="15.75" customHeight="1" x14ac:dyDescent="0.25">
      <c r="A381" s="49">
        <v>1601</v>
      </c>
      <c r="B381" s="50"/>
      <c r="C381" s="50"/>
      <c r="D381" s="50"/>
      <c r="E381" s="50"/>
      <c r="F381" s="50"/>
      <c r="G381" s="50"/>
      <c r="H381" s="50"/>
      <c r="I381" s="50">
        <v>11</v>
      </c>
      <c r="J381" s="64"/>
      <c r="K381" s="91">
        <v>9</v>
      </c>
      <c r="L381" s="57"/>
      <c r="M381" s="58"/>
      <c r="N381" s="59"/>
      <c r="O381" s="60">
        <f>IF(I381=0,"",I381/H380)</f>
        <v>0.84615384615384615</v>
      </c>
      <c r="P381" s="61">
        <v>16</v>
      </c>
      <c r="Q381" s="62">
        <f t="shared" si="40"/>
        <v>1</v>
      </c>
      <c r="R381" s="62">
        <f t="shared" si="41"/>
        <v>0</v>
      </c>
      <c r="AC381" s="3"/>
      <c r="AD381" s="3"/>
    </row>
    <row r="382" spans="1:30" ht="15.75" customHeight="1" x14ac:dyDescent="0.25">
      <c r="A382" s="49">
        <v>1602</v>
      </c>
      <c r="B382" s="50"/>
      <c r="C382" s="50"/>
      <c r="D382" s="50"/>
      <c r="E382" s="50"/>
      <c r="F382" s="50"/>
      <c r="G382" s="50"/>
      <c r="H382" s="50"/>
      <c r="I382" s="50">
        <v>3</v>
      </c>
      <c r="J382" s="64"/>
      <c r="K382" s="91">
        <v>2</v>
      </c>
      <c r="L382" s="57"/>
      <c r="M382" s="58"/>
      <c r="N382" s="58"/>
      <c r="O382" s="68"/>
      <c r="P382" s="61">
        <v>8</v>
      </c>
      <c r="Q382" s="69"/>
      <c r="R382" s="68"/>
      <c r="AC382" s="3"/>
      <c r="AD382" s="3"/>
    </row>
    <row r="383" spans="1:30" ht="15.75" customHeight="1" x14ac:dyDescent="0.25">
      <c r="A383" s="49">
        <v>1701</v>
      </c>
      <c r="B383" s="50"/>
      <c r="C383" s="50"/>
      <c r="D383" s="50"/>
      <c r="E383" s="50"/>
      <c r="F383" s="50"/>
      <c r="G383" s="50"/>
      <c r="H383" s="50"/>
      <c r="I383" s="50">
        <v>3</v>
      </c>
      <c r="J383" s="64"/>
      <c r="K383" s="91">
        <v>1</v>
      </c>
      <c r="L383" s="57"/>
      <c r="M383" s="58"/>
      <c r="N383" s="58"/>
      <c r="O383" s="68"/>
      <c r="P383" s="61">
        <v>5</v>
      </c>
      <c r="Q383" s="69"/>
      <c r="R383" s="68"/>
      <c r="AC383" s="3"/>
      <c r="AD383" s="3"/>
    </row>
    <row r="384" spans="1:30" ht="15.75" customHeight="1" x14ac:dyDescent="0.25">
      <c r="A384" s="49">
        <v>1702</v>
      </c>
      <c r="B384" s="50"/>
      <c r="C384" s="50"/>
      <c r="D384" s="50"/>
      <c r="E384" s="50"/>
      <c r="F384" s="50"/>
      <c r="G384" s="50"/>
      <c r="H384" s="50"/>
      <c r="I384" s="50">
        <v>2</v>
      </c>
      <c r="J384" s="64"/>
      <c r="K384" s="91">
        <v>1</v>
      </c>
      <c r="L384" s="57"/>
      <c r="M384" s="58"/>
      <c r="N384" s="58"/>
      <c r="O384" s="68"/>
      <c r="P384" s="66">
        <v>4</v>
      </c>
      <c r="Q384" s="69"/>
      <c r="R384" s="68"/>
      <c r="AC384" s="3"/>
      <c r="AD384" s="3"/>
    </row>
    <row r="385" spans="1:30" ht="15.75" customHeight="1" x14ac:dyDescent="0.25">
      <c r="A385" s="49">
        <v>1801</v>
      </c>
      <c r="B385" s="50"/>
      <c r="C385" s="50"/>
      <c r="D385" s="50"/>
      <c r="E385" s="50"/>
      <c r="F385" s="50"/>
      <c r="G385" s="50"/>
      <c r="H385" s="50"/>
      <c r="I385" s="50">
        <v>5</v>
      </c>
      <c r="J385" s="64"/>
      <c r="K385" s="91">
        <v>2</v>
      </c>
      <c r="L385" s="57"/>
      <c r="M385" s="58"/>
      <c r="N385" s="64"/>
      <c r="O385" s="68"/>
      <c r="P385" s="66">
        <v>5</v>
      </c>
      <c r="Q385" s="69"/>
      <c r="R385" s="68"/>
      <c r="AC385" s="3"/>
      <c r="AD385" s="3"/>
    </row>
    <row r="386" spans="1:30" ht="15.75" customHeight="1" x14ac:dyDescent="0.25">
      <c r="A386" s="49">
        <v>1802</v>
      </c>
      <c r="B386" s="50"/>
      <c r="C386" s="50"/>
      <c r="D386" s="50"/>
      <c r="E386" s="50"/>
      <c r="F386" s="50"/>
      <c r="G386" s="50"/>
      <c r="H386" s="50"/>
      <c r="I386" s="50">
        <v>0</v>
      </c>
      <c r="J386" s="64"/>
      <c r="K386" s="91">
        <v>2</v>
      </c>
      <c r="L386" s="57"/>
      <c r="M386" s="58"/>
      <c r="N386" s="64"/>
      <c r="O386" s="68"/>
      <c r="P386" s="66">
        <v>2</v>
      </c>
      <c r="Q386" s="69"/>
      <c r="R386" s="68"/>
      <c r="AC386" s="3"/>
      <c r="AD386" s="3"/>
    </row>
    <row r="387" spans="1:30" ht="15.75" customHeight="1" x14ac:dyDescent="0.25">
      <c r="A387" s="49">
        <v>1901</v>
      </c>
      <c r="B387" s="50"/>
      <c r="C387" s="50"/>
      <c r="D387" s="50"/>
      <c r="E387" s="50"/>
      <c r="F387" s="50"/>
      <c r="G387" s="50"/>
      <c r="H387" s="50"/>
      <c r="I387" s="50"/>
      <c r="J387" s="64"/>
      <c r="K387" s="91"/>
      <c r="L387" s="57"/>
      <c r="M387" s="58"/>
      <c r="N387" s="64"/>
      <c r="O387" s="58"/>
      <c r="P387" s="64"/>
      <c r="Q387" s="106"/>
      <c r="R387" s="68"/>
      <c r="AC387" s="3"/>
      <c r="AD387" s="3"/>
    </row>
    <row r="388" spans="1:30" ht="15.75" customHeight="1" x14ac:dyDescent="0.25">
      <c r="A388" s="49">
        <v>1902</v>
      </c>
      <c r="B388" s="50"/>
      <c r="C388" s="50"/>
      <c r="D388" s="50"/>
      <c r="E388" s="50"/>
      <c r="F388" s="50"/>
      <c r="G388" s="50"/>
      <c r="H388" s="50"/>
      <c r="I388" s="50"/>
      <c r="J388" s="64"/>
      <c r="K388" s="91"/>
      <c r="L388" s="57"/>
      <c r="M388" s="58"/>
      <c r="N388" s="64"/>
      <c r="O388" s="137" t="s">
        <v>42</v>
      </c>
      <c r="P388" s="72">
        <v>15</v>
      </c>
      <c r="Q388" s="87">
        <f>K391</f>
        <v>17</v>
      </c>
      <c r="R388" s="139" t="s">
        <v>10</v>
      </c>
      <c r="AC388" s="3"/>
      <c r="AD388" s="3"/>
    </row>
    <row r="389" spans="1:30" ht="15.75" customHeight="1" x14ac:dyDescent="0.25">
      <c r="A389" s="49">
        <v>2001</v>
      </c>
      <c r="B389" s="50"/>
      <c r="C389" s="50"/>
      <c r="D389" s="50"/>
      <c r="E389" s="50"/>
      <c r="F389" s="50"/>
      <c r="G389" s="50"/>
      <c r="H389" s="50"/>
      <c r="I389" s="50"/>
      <c r="J389" s="64"/>
      <c r="K389" s="91"/>
      <c r="L389" s="57"/>
      <c r="M389" s="58"/>
      <c r="N389" s="64"/>
      <c r="O389" s="138" t="s">
        <v>43</v>
      </c>
      <c r="P389" s="76">
        <f>IF(P388/B374=0,"0%",P388/B374)</f>
        <v>0.625</v>
      </c>
      <c r="Q389" s="89">
        <f>IF(P388/Q388=0,"",P388/Q388)</f>
        <v>0.88235294117647056</v>
      </c>
      <c r="R389" s="140" t="s">
        <v>44</v>
      </c>
      <c r="AC389" s="3"/>
      <c r="AD389" s="3"/>
    </row>
    <row r="390" spans="1:30" ht="15.75" customHeight="1" x14ac:dyDescent="0.25">
      <c r="A390" s="49">
        <v>2002</v>
      </c>
      <c r="B390" s="142"/>
      <c r="C390" s="142"/>
      <c r="D390" s="142"/>
      <c r="E390" s="142"/>
      <c r="F390" s="142"/>
      <c r="G390" s="142"/>
      <c r="H390" s="142"/>
      <c r="I390" s="142"/>
      <c r="J390" s="64"/>
      <c r="K390" s="91"/>
      <c r="L390" s="79"/>
      <c r="M390" s="80"/>
      <c r="N390" s="81"/>
      <c r="O390" s="82"/>
      <c r="P390" s="83"/>
      <c r="Q390" s="83"/>
      <c r="R390" s="84"/>
      <c r="AC390" s="3"/>
      <c r="AD390" s="3"/>
    </row>
    <row r="391" spans="1:30" ht="18" customHeight="1" x14ac:dyDescent="0.25">
      <c r="A391" s="31"/>
      <c r="B391" s="182" t="s">
        <v>63</v>
      </c>
      <c r="C391" s="182"/>
      <c r="D391" s="182"/>
      <c r="E391" s="182"/>
      <c r="F391" s="182"/>
      <c r="G391" s="182"/>
      <c r="H391" s="182"/>
      <c r="I391" s="182"/>
      <c r="J391" s="25"/>
      <c r="K391" s="85">
        <f>SUM(K376:K387)</f>
        <v>17</v>
      </c>
      <c r="L391" s="86">
        <f>IF(K381=0,"",K381/B374)</f>
        <v>0.375</v>
      </c>
      <c r="M391" s="86">
        <f>IF(K391=0,"",K391/B374)</f>
        <v>0.70833333333333337</v>
      </c>
      <c r="N391" s="86">
        <f>IF(K383=0,"",M391-L391)</f>
        <v>0.33333333333333337</v>
      </c>
      <c r="O391" s="1"/>
      <c r="P391" s="25"/>
      <c r="Q391" s="26"/>
      <c r="R391" s="1"/>
      <c r="AC391" s="3"/>
      <c r="AD391" s="3"/>
    </row>
    <row r="392" spans="1:30" ht="12.75" customHeight="1" x14ac:dyDescent="0.2">
      <c r="L392" s="1"/>
      <c r="M392" s="1"/>
      <c r="O392" s="1"/>
      <c r="P392" s="2"/>
      <c r="Q392" s="2"/>
      <c r="R392" s="1"/>
      <c r="AC392" s="3"/>
      <c r="AD392" s="3"/>
    </row>
    <row r="393" spans="1:30" ht="12.75" customHeight="1" x14ac:dyDescent="0.2">
      <c r="L393" s="1"/>
      <c r="M393" s="1"/>
      <c r="O393" s="1"/>
      <c r="P393" s="2"/>
      <c r="Q393" s="2"/>
      <c r="R393" s="1"/>
      <c r="AC393" s="3"/>
      <c r="AD393" s="3"/>
    </row>
    <row r="394" spans="1:30" ht="26.25" customHeight="1" x14ac:dyDescent="0.4">
      <c r="A394" s="154"/>
      <c r="B394" s="179" t="s">
        <v>53</v>
      </c>
      <c r="C394" s="179"/>
      <c r="D394" s="179"/>
      <c r="E394" s="179"/>
      <c r="F394" s="179"/>
      <c r="G394" s="179"/>
      <c r="H394" s="179"/>
      <c r="I394" s="179"/>
      <c r="K394" s="153" t="s">
        <v>47</v>
      </c>
      <c r="L394" s="25"/>
      <c r="M394" s="1"/>
      <c r="N394" s="1"/>
      <c r="O394" s="25"/>
      <c r="P394" s="1"/>
      <c r="Q394" s="25"/>
      <c r="R394" s="25"/>
      <c r="S394" s="25"/>
      <c r="AC394" s="3"/>
      <c r="AD394" s="3"/>
    </row>
    <row r="395" spans="1:30" ht="20.25" customHeight="1" x14ac:dyDescent="0.2">
      <c r="A395" s="183" t="s">
        <v>9</v>
      </c>
      <c r="B395" s="173" t="s">
        <v>54</v>
      </c>
      <c r="C395" s="174"/>
      <c r="D395" s="174"/>
      <c r="E395" s="174"/>
      <c r="F395" s="174"/>
      <c r="G395" s="174"/>
      <c r="H395" s="174"/>
      <c r="I395" s="175"/>
      <c r="J395" s="25"/>
      <c r="K395" s="176" t="s">
        <v>10</v>
      </c>
      <c r="L395" s="171" t="s">
        <v>2</v>
      </c>
      <c r="M395" s="171" t="s">
        <v>3</v>
      </c>
      <c r="N395" s="178" t="s">
        <v>4</v>
      </c>
      <c r="O395" s="171" t="s">
        <v>5</v>
      </c>
      <c r="P395" s="169" t="s">
        <v>6</v>
      </c>
      <c r="Q395" s="169" t="s">
        <v>7</v>
      </c>
      <c r="R395" s="171" t="s">
        <v>8</v>
      </c>
      <c r="AC395" s="3"/>
      <c r="AD395" s="3"/>
    </row>
    <row r="396" spans="1:30" ht="15.75" customHeight="1" x14ac:dyDescent="0.25">
      <c r="A396" s="170"/>
      <c r="B396" s="49" t="s">
        <v>55</v>
      </c>
      <c r="C396" s="49" t="s">
        <v>56</v>
      </c>
      <c r="D396" s="49" t="s">
        <v>57</v>
      </c>
      <c r="E396" s="49" t="s">
        <v>58</v>
      </c>
      <c r="F396" s="49" t="s">
        <v>59</v>
      </c>
      <c r="G396" s="49" t="s">
        <v>60</v>
      </c>
      <c r="H396" s="49" t="s">
        <v>61</v>
      </c>
      <c r="I396" s="49" t="s">
        <v>62</v>
      </c>
      <c r="J396" s="25"/>
      <c r="K396" s="177"/>
      <c r="L396" s="170"/>
      <c r="M396" s="170"/>
      <c r="N396" s="170"/>
      <c r="O396" s="170"/>
      <c r="P396" s="170"/>
      <c r="Q396" s="170"/>
      <c r="R396" s="170"/>
      <c r="AC396" s="3"/>
      <c r="AD396" s="3"/>
    </row>
    <row r="397" spans="1:30" ht="15.75" customHeight="1" x14ac:dyDescent="0.25">
      <c r="A397" s="49">
        <v>1301</v>
      </c>
      <c r="B397" s="50">
        <v>27</v>
      </c>
      <c r="C397" s="50"/>
      <c r="D397" s="50"/>
      <c r="E397" s="50"/>
      <c r="F397" s="50"/>
      <c r="G397" s="50"/>
      <c r="H397" s="50"/>
      <c r="I397" s="50"/>
      <c r="J397" s="64"/>
      <c r="K397" s="91"/>
      <c r="L397" s="51"/>
      <c r="M397" s="52"/>
      <c r="N397" s="53"/>
      <c r="O397" s="54"/>
      <c r="P397" s="55">
        <f>B397</f>
        <v>27</v>
      </c>
      <c r="Q397" s="56"/>
      <c r="R397" s="54"/>
      <c r="AC397" s="3"/>
      <c r="AD397" s="3"/>
    </row>
    <row r="398" spans="1:30" ht="15.75" customHeight="1" x14ac:dyDescent="0.25">
      <c r="A398" s="49">
        <v>1302</v>
      </c>
      <c r="B398" s="50"/>
      <c r="C398" s="50">
        <v>24</v>
      </c>
      <c r="D398" s="50"/>
      <c r="E398" s="50"/>
      <c r="F398" s="50"/>
      <c r="G398" s="50"/>
      <c r="H398" s="50"/>
      <c r="I398" s="50"/>
      <c r="J398" s="64"/>
      <c r="K398" s="91"/>
      <c r="L398" s="57"/>
      <c r="M398" s="58"/>
      <c r="N398" s="59"/>
      <c r="O398" s="60">
        <f>IF(C398=0,"",C398/B397)</f>
        <v>0.88888888888888884</v>
      </c>
      <c r="P398" s="61">
        <v>25</v>
      </c>
      <c r="Q398" s="62">
        <f t="shared" ref="Q398:Q404" si="42">IF(P398=0,"",P398/P397)</f>
        <v>0.92592592592592593</v>
      </c>
      <c r="R398" s="62">
        <f t="shared" ref="R398:R404" si="43">IF(P398=0,"",100%-Q398)</f>
        <v>7.407407407407407E-2</v>
      </c>
      <c r="AC398" s="3"/>
      <c r="AD398" s="3"/>
    </row>
    <row r="399" spans="1:30" ht="15.75" customHeight="1" x14ac:dyDescent="0.25">
      <c r="A399" s="49">
        <v>1401</v>
      </c>
      <c r="B399" s="50"/>
      <c r="C399" s="50"/>
      <c r="D399" s="50">
        <v>24</v>
      </c>
      <c r="E399" s="50"/>
      <c r="F399" s="50"/>
      <c r="G399" s="50"/>
      <c r="H399" s="50"/>
      <c r="I399" s="50"/>
      <c r="J399" s="64"/>
      <c r="K399" s="91"/>
      <c r="L399" s="57"/>
      <c r="M399" s="58"/>
      <c r="N399" s="59"/>
      <c r="O399" s="60">
        <f>IF(D399=0,"",D399/C398)</f>
        <v>1</v>
      </c>
      <c r="P399" s="61">
        <v>25</v>
      </c>
      <c r="Q399" s="62">
        <f t="shared" si="42"/>
        <v>1</v>
      </c>
      <c r="R399" s="62">
        <f t="shared" si="43"/>
        <v>0</v>
      </c>
      <c r="S399" s="63">
        <f>P399/P397</f>
        <v>0.92592592592592593</v>
      </c>
      <c r="AC399" s="3"/>
      <c r="AD399" s="3"/>
    </row>
    <row r="400" spans="1:30" ht="15.75" customHeight="1" x14ac:dyDescent="0.25">
      <c r="A400" s="49">
        <v>1402</v>
      </c>
      <c r="B400" s="50"/>
      <c r="C400" s="50"/>
      <c r="D400" s="50"/>
      <c r="E400" s="50">
        <v>21</v>
      </c>
      <c r="F400" s="50"/>
      <c r="G400" s="50"/>
      <c r="H400" s="50"/>
      <c r="I400" s="50"/>
      <c r="J400" s="64"/>
      <c r="K400" s="91"/>
      <c r="L400" s="57"/>
      <c r="M400" s="58"/>
      <c r="N400" s="59"/>
      <c r="O400" s="60">
        <f>IF(E400=0,"",E400/D399)</f>
        <v>0.875</v>
      </c>
      <c r="P400" s="61">
        <v>22</v>
      </c>
      <c r="Q400" s="62">
        <f t="shared" si="42"/>
        <v>0.88</v>
      </c>
      <c r="R400" s="62">
        <f t="shared" si="43"/>
        <v>0.12</v>
      </c>
      <c r="AC400" s="3"/>
      <c r="AD400" s="3"/>
    </row>
    <row r="401" spans="1:30" ht="15.75" customHeight="1" x14ac:dyDescent="0.25">
      <c r="A401" s="49">
        <v>1501</v>
      </c>
      <c r="B401" s="50"/>
      <c r="C401" s="50"/>
      <c r="D401" s="50"/>
      <c r="E401" s="50"/>
      <c r="F401" s="50">
        <v>18</v>
      </c>
      <c r="G401" s="50"/>
      <c r="H401" s="50"/>
      <c r="I401" s="50"/>
      <c r="J401" s="64"/>
      <c r="K401" s="91"/>
      <c r="L401" s="57"/>
      <c r="M401" s="58"/>
      <c r="N401" s="59"/>
      <c r="O401" s="60">
        <f>IF(F401=0,"",F401/E400)</f>
        <v>0.8571428571428571</v>
      </c>
      <c r="P401" s="61">
        <v>22</v>
      </c>
      <c r="Q401" s="62">
        <f t="shared" si="42"/>
        <v>1</v>
      </c>
      <c r="R401" s="62">
        <f t="shared" si="43"/>
        <v>0</v>
      </c>
      <c r="AC401" s="3"/>
      <c r="AD401" s="3"/>
    </row>
    <row r="402" spans="1:30" ht="15.75" customHeight="1" x14ac:dyDescent="0.25">
      <c r="A402" s="49">
        <v>1502</v>
      </c>
      <c r="B402" s="50"/>
      <c r="C402" s="50"/>
      <c r="D402" s="50"/>
      <c r="E402" s="50"/>
      <c r="F402" s="50"/>
      <c r="G402" s="50">
        <v>17</v>
      </c>
      <c r="H402" s="50"/>
      <c r="I402" s="50"/>
      <c r="J402" s="64"/>
      <c r="K402" s="91">
        <v>1</v>
      </c>
      <c r="L402" s="57"/>
      <c r="M402" s="58"/>
      <c r="N402" s="59"/>
      <c r="O402" s="60">
        <f>IF(G402=0,"",G402/F401)</f>
        <v>0.94444444444444442</v>
      </c>
      <c r="P402" s="61">
        <v>19</v>
      </c>
      <c r="Q402" s="62">
        <f t="shared" si="42"/>
        <v>0.86363636363636365</v>
      </c>
      <c r="R402" s="62">
        <f t="shared" si="43"/>
        <v>0.13636363636363635</v>
      </c>
      <c r="AC402" s="3"/>
      <c r="AD402" s="3"/>
    </row>
    <row r="403" spans="1:30" ht="15.75" customHeight="1" x14ac:dyDescent="0.25">
      <c r="A403" s="49">
        <v>1601</v>
      </c>
      <c r="B403" s="50"/>
      <c r="C403" s="50"/>
      <c r="D403" s="50"/>
      <c r="E403" s="50"/>
      <c r="F403" s="50"/>
      <c r="G403" s="50"/>
      <c r="H403" s="50">
        <v>15</v>
      </c>
      <c r="I403" s="50"/>
      <c r="J403" s="64"/>
      <c r="K403" s="91"/>
      <c r="L403" s="57"/>
      <c r="M403" s="58"/>
      <c r="N403" s="59"/>
      <c r="O403" s="60">
        <f>IF(H403=0,"",H403/G402)</f>
        <v>0.88235294117647056</v>
      </c>
      <c r="P403" s="61">
        <v>19</v>
      </c>
      <c r="Q403" s="62">
        <f t="shared" si="42"/>
        <v>1</v>
      </c>
      <c r="R403" s="62">
        <f t="shared" si="43"/>
        <v>0</v>
      </c>
      <c r="AC403" s="3"/>
      <c r="AD403" s="3"/>
    </row>
    <row r="404" spans="1:30" ht="15.75" customHeight="1" x14ac:dyDescent="0.25">
      <c r="A404" s="49">
        <v>1602</v>
      </c>
      <c r="B404" s="50"/>
      <c r="C404" s="50"/>
      <c r="D404" s="50"/>
      <c r="E404" s="50"/>
      <c r="F404" s="50"/>
      <c r="G404" s="50"/>
      <c r="H404" s="50"/>
      <c r="I404" s="50">
        <v>15</v>
      </c>
      <c r="J404" s="64"/>
      <c r="K404" s="91">
        <v>12</v>
      </c>
      <c r="L404" s="57"/>
      <c r="M404" s="58"/>
      <c r="N404" s="59"/>
      <c r="O404" s="90">
        <f>IF(I404=0,"",I404/H403)</f>
        <v>1</v>
      </c>
      <c r="P404" s="61">
        <v>19</v>
      </c>
      <c r="Q404" s="62">
        <f t="shared" si="42"/>
        <v>1</v>
      </c>
      <c r="R404" s="62">
        <f t="shared" si="43"/>
        <v>0</v>
      </c>
      <c r="AC404" s="3"/>
      <c r="AD404" s="3"/>
    </row>
    <row r="405" spans="1:30" ht="15.75" customHeight="1" x14ac:dyDescent="0.25">
      <c r="A405" s="49">
        <v>1701</v>
      </c>
      <c r="B405" s="50"/>
      <c r="C405" s="50"/>
      <c r="D405" s="50"/>
      <c r="E405" s="50"/>
      <c r="F405" s="50"/>
      <c r="G405" s="50"/>
      <c r="H405" s="50"/>
      <c r="I405" s="50">
        <v>0</v>
      </c>
      <c r="J405" s="64"/>
      <c r="K405" s="91"/>
      <c r="L405" s="57"/>
      <c r="M405" s="58"/>
      <c r="N405" s="64"/>
      <c r="O405" s="65"/>
      <c r="P405" s="103">
        <v>3</v>
      </c>
      <c r="Q405" s="64"/>
      <c r="R405" s="65"/>
      <c r="AC405" s="3"/>
      <c r="AD405" s="3"/>
    </row>
    <row r="406" spans="1:30" ht="15.75" customHeight="1" x14ac:dyDescent="0.25">
      <c r="A406" s="49">
        <v>1702</v>
      </c>
      <c r="B406" s="50"/>
      <c r="C406" s="50"/>
      <c r="D406" s="50"/>
      <c r="E406" s="50"/>
      <c r="F406" s="50"/>
      <c r="G406" s="50"/>
      <c r="H406" s="50"/>
      <c r="I406" s="50">
        <v>0</v>
      </c>
      <c r="J406" s="64"/>
      <c r="K406" s="91">
        <v>2</v>
      </c>
      <c r="L406" s="57"/>
      <c r="M406" s="58"/>
      <c r="N406" s="64"/>
      <c r="O406" s="68"/>
      <c r="P406" s="103">
        <v>5</v>
      </c>
      <c r="Q406" s="143"/>
      <c r="R406" s="68"/>
      <c r="AC406" s="3"/>
      <c r="AD406" s="3"/>
    </row>
    <row r="407" spans="1:30" ht="15.75" customHeight="1" x14ac:dyDescent="0.25">
      <c r="A407" s="49">
        <v>1801</v>
      </c>
      <c r="B407" s="50"/>
      <c r="C407" s="50"/>
      <c r="D407" s="50"/>
      <c r="E407" s="50"/>
      <c r="F407" s="50"/>
      <c r="G407" s="50"/>
      <c r="H407" s="50"/>
      <c r="I407" s="50">
        <v>3</v>
      </c>
      <c r="J407" s="64"/>
      <c r="K407" s="91">
        <v>1</v>
      </c>
      <c r="L407" s="57"/>
      <c r="M407" s="58"/>
      <c r="N407" s="64"/>
      <c r="O407" s="68"/>
      <c r="P407" s="61">
        <v>4</v>
      </c>
      <c r="Q407" s="143"/>
      <c r="R407" s="68"/>
      <c r="AC407" s="3"/>
      <c r="AD407" s="3"/>
    </row>
    <row r="408" spans="1:30" ht="15.75" customHeight="1" x14ac:dyDescent="0.25">
      <c r="A408" s="49">
        <v>1802</v>
      </c>
      <c r="B408" s="50"/>
      <c r="C408" s="50"/>
      <c r="D408" s="50"/>
      <c r="E408" s="50"/>
      <c r="F408" s="50"/>
      <c r="G408" s="50"/>
      <c r="H408" s="50"/>
      <c r="I408" s="50">
        <v>1</v>
      </c>
      <c r="J408" s="64"/>
      <c r="K408" s="91">
        <v>1</v>
      </c>
      <c r="L408" s="57"/>
      <c r="M408" s="58"/>
      <c r="N408" s="64"/>
      <c r="O408" s="68"/>
      <c r="P408" s="66">
        <v>1</v>
      </c>
      <c r="Q408" s="69"/>
      <c r="R408" s="68"/>
      <c r="AC408" s="3"/>
      <c r="AD408" s="3"/>
    </row>
    <row r="409" spans="1:30" ht="15.75" customHeight="1" x14ac:dyDescent="0.25">
      <c r="A409" s="49">
        <v>1901</v>
      </c>
      <c r="B409" s="50"/>
      <c r="C409" s="50"/>
      <c r="D409" s="50"/>
      <c r="E409" s="50"/>
      <c r="F409" s="50"/>
      <c r="G409" s="50"/>
      <c r="H409" s="50"/>
      <c r="I409" s="50">
        <v>1</v>
      </c>
      <c r="J409" s="64"/>
      <c r="K409" s="91">
        <v>1</v>
      </c>
      <c r="L409" s="57"/>
      <c r="M409" s="58"/>
      <c r="N409" s="64"/>
      <c r="O409" s="68"/>
      <c r="P409" s="66">
        <v>1</v>
      </c>
      <c r="Q409" s="69"/>
      <c r="R409" s="68"/>
      <c r="AC409" s="3"/>
      <c r="AD409" s="3"/>
    </row>
    <row r="410" spans="1:30" ht="15.75" customHeight="1" x14ac:dyDescent="0.25">
      <c r="A410" s="49">
        <v>1902</v>
      </c>
      <c r="B410" s="50"/>
      <c r="C410" s="50"/>
      <c r="D410" s="50"/>
      <c r="E410" s="50"/>
      <c r="F410" s="50"/>
      <c r="G410" s="50"/>
      <c r="H410" s="50"/>
      <c r="I410" s="50"/>
      <c r="J410" s="64"/>
      <c r="K410" s="91"/>
      <c r="L410" s="57"/>
      <c r="M410" s="58"/>
      <c r="N410" s="64"/>
      <c r="O410" s="58"/>
      <c r="P410" s="64"/>
      <c r="Q410" s="106"/>
      <c r="R410" s="68"/>
      <c r="AC410" s="3"/>
      <c r="AD410" s="3"/>
    </row>
    <row r="411" spans="1:30" ht="15.75" customHeight="1" x14ac:dyDescent="0.25">
      <c r="A411" s="49">
        <v>2001</v>
      </c>
      <c r="B411" s="50"/>
      <c r="C411" s="50"/>
      <c r="D411" s="50"/>
      <c r="E411" s="50"/>
      <c r="F411" s="50"/>
      <c r="G411" s="50"/>
      <c r="H411" s="50"/>
      <c r="I411" s="50"/>
      <c r="J411" s="64"/>
      <c r="K411" s="91"/>
      <c r="L411" s="57"/>
      <c r="M411" s="58"/>
      <c r="N411" s="64"/>
      <c r="O411" s="137" t="s">
        <v>42</v>
      </c>
      <c r="P411" s="72">
        <v>18</v>
      </c>
      <c r="Q411" s="87">
        <f>K414</f>
        <v>18</v>
      </c>
      <c r="R411" s="139" t="s">
        <v>10</v>
      </c>
      <c r="AC411" s="3"/>
      <c r="AD411" s="3"/>
    </row>
    <row r="412" spans="1:30" ht="15.75" customHeight="1" x14ac:dyDescent="0.25">
      <c r="A412" s="49">
        <v>2002</v>
      </c>
      <c r="B412" s="50"/>
      <c r="C412" s="50"/>
      <c r="D412" s="50"/>
      <c r="E412" s="50"/>
      <c r="F412" s="50"/>
      <c r="G412" s="50"/>
      <c r="H412" s="50"/>
      <c r="I412" s="50"/>
      <c r="J412" s="64"/>
      <c r="K412" s="91"/>
      <c r="L412" s="57"/>
      <c r="M412" s="58"/>
      <c r="N412" s="64"/>
      <c r="O412" s="138" t="s">
        <v>43</v>
      </c>
      <c r="P412" s="76">
        <f>IF(P411/B397=0,"",P411/B397)</f>
        <v>0.66666666666666663</v>
      </c>
      <c r="Q412" s="89">
        <f>IF(P411/Q411=0,"",P411/Q411)</f>
        <v>1</v>
      </c>
      <c r="R412" s="140" t="s">
        <v>44</v>
      </c>
      <c r="AC412" s="3"/>
      <c r="AD412" s="3"/>
    </row>
    <row r="413" spans="1:30" ht="15.75" customHeight="1" x14ac:dyDescent="0.25">
      <c r="A413" s="49">
        <v>2101</v>
      </c>
      <c r="B413" s="142"/>
      <c r="C413" s="142"/>
      <c r="D413" s="142"/>
      <c r="E413" s="142"/>
      <c r="F413" s="142"/>
      <c r="G413" s="142"/>
      <c r="H413" s="142"/>
      <c r="I413" s="142"/>
      <c r="J413" s="64"/>
      <c r="K413" s="91"/>
      <c r="L413" s="79"/>
      <c r="M413" s="80"/>
      <c r="N413" s="81"/>
      <c r="O413" s="82"/>
      <c r="P413" s="83"/>
      <c r="Q413" s="83"/>
      <c r="R413" s="84"/>
      <c r="AC413" s="3"/>
      <c r="AD413" s="3"/>
    </row>
    <row r="414" spans="1:30" ht="18" customHeight="1" x14ac:dyDescent="0.25">
      <c r="A414" s="31"/>
      <c r="B414" s="182" t="s">
        <v>63</v>
      </c>
      <c r="C414" s="182"/>
      <c r="D414" s="182"/>
      <c r="E414" s="182"/>
      <c r="F414" s="182"/>
      <c r="G414" s="182"/>
      <c r="H414" s="182"/>
      <c r="I414" s="182"/>
      <c r="J414" s="25"/>
      <c r="K414" s="85">
        <f>SUM(K399:K410)</f>
        <v>18</v>
      </c>
      <c r="L414" s="86">
        <f>IF(K404=0,"",K404/B397)</f>
        <v>0.44444444444444442</v>
      </c>
      <c r="M414" s="86">
        <f>IF(K414=0,"",K414/B397)</f>
        <v>0.66666666666666663</v>
      </c>
      <c r="N414" s="86">
        <f>IF(K406=0,"",M414-L414)</f>
        <v>0.22222222222222221</v>
      </c>
      <c r="O414" s="1"/>
      <c r="P414" s="25"/>
      <c r="Q414" s="26"/>
      <c r="R414" s="1"/>
      <c r="AC414" s="3"/>
      <c r="AD414" s="3"/>
    </row>
    <row r="415" spans="1:30" ht="12.75" customHeight="1" x14ac:dyDescent="0.2">
      <c r="L415" s="1"/>
      <c r="M415" s="1"/>
      <c r="O415" s="1"/>
      <c r="P415" s="2"/>
      <c r="Q415" s="2"/>
      <c r="R415" s="1"/>
      <c r="AC415" s="3"/>
      <c r="AD415" s="3"/>
    </row>
    <row r="416" spans="1:30" ht="12.75" customHeight="1" x14ac:dyDescent="0.2">
      <c r="L416" s="1"/>
      <c r="M416" s="1"/>
      <c r="O416" s="1"/>
      <c r="P416" s="2"/>
      <c r="Q416" s="2"/>
      <c r="R416" s="1"/>
      <c r="AC416" s="3"/>
      <c r="AD416" s="3"/>
    </row>
    <row r="417" spans="1:30" ht="26.25" x14ac:dyDescent="0.4">
      <c r="A417" s="154"/>
      <c r="B417" s="179" t="s">
        <v>53</v>
      </c>
      <c r="C417" s="179"/>
      <c r="D417" s="179"/>
      <c r="E417" s="179"/>
      <c r="F417" s="179"/>
      <c r="G417" s="179"/>
      <c r="H417" s="179"/>
      <c r="I417" s="179"/>
      <c r="K417" s="153" t="s">
        <v>48</v>
      </c>
      <c r="L417" s="25"/>
      <c r="M417" s="1"/>
      <c r="N417" s="1"/>
      <c r="O417" s="25"/>
      <c r="P417" s="1"/>
      <c r="Q417" s="25"/>
      <c r="R417" s="25"/>
      <c r="S417" s="25"/>
      <c r="AC417" s="3"/>
      <c r="AD417" s="3"/>
    </row>
    <row r="418" spans="1:30" ht="20.25" x14ac:dyDescent="0.2">
      <c r="A418" s="183" t="s">
        <v>9</v>
      </c>
      <c r="B418" s="173" t="s">
        <v>54</v>
      </c>
      <c r="C418" s="174"/>
      <c r="D418" s="174"/>
      <c r="E418" s="174"/>
      <c r="F418" s="174"/>
      <c r="G418" s="174"/>
      <c r="H418" s="174"/>
      <c r="I418" s="175"/>
      <c r="J418" s="25"/>
      <c r="K418" s="176" t="s">
        <v>10</v>
      </c>
      <c r="L418" s="171" t="s">
        <v>2</v>
      </c>
      <c r="M418" s="171" t="s">
        <v>3</v>
      </c>
      <c r="N418" s="178" t="s">
        <v>4</v>
      </c>
      <c r="O418" s="171" t="s">
        <v>5</v>
      </c>
      <c r="P418" s="169" t="s">
        <v>6</v>
      </c>
      <c r="Q418" s="169" t="s">
        <v>7</v>
      </c>
      <c r="R418" s="171" t="s">
        <v>8</v>
      </c>
      <c r="AC418" s="3"/>
      <c r="AD418" s="3"/>
    </row>
    <row r="419" spans="1:30" ht="15.75" customHeight="1" x14ac:dyDescent="0.25">
      <c r="A419" s="170"/>
      <c r="B419" s="49" t="s">
        <v>55</v>
      </c>
      <c r="C419" s="49" t="s">
        <v>56</v>
      </c>
      <c r="D419" s="49" t="s">
        <v>57</v>
      </c>
      <c r="E419" s="49" t="s">
        <v>58</v>
      </c>
      <c r="F419" s="49" t="s">
        <v>59</v>
      </c>
      <c r="G419" s="49" t="s">
        <v>60</v>
      </c>
      <c r="H419" s="49" t="s">
        <v>61</v>
      </c>
      <c r="I419" s="49" t="s">
        <v>62</v>
      </c>
      <c r="J419" s="25"/>
      <c r="K419" s="177"/>
      <c r="L419" s="170"/>
      <c r="M419" s="170"/>
      <c r="N419" s="170"/>
      <c r="O419" s="170"/>
      <c r="P419" s="170"/>
      <c r="Q419" s="170"/>
      <c r="R419" s="170"/>
      <c r="AC419" s="3"/>
      <c r="AD419" s="3"/>
    </row>
    <row r="420" spans="1:30" ht="15.75" customHeight="1" x14ac:dyDescent="0.25">
      <c r="A420" s="49">
        <v>1302</v>
      </c>
      <c r="B420" s="50">
        <v>21</v>
      </c>
      <c r="C420" s="50"/>
      <c r="D420" s="50"/>
      <c r="E420" s="50"/>
      <c r="F420" s="50"/>
      <c r="G420" s="50"/>
      <c r="H420" s="50"/>
      <c r="I420" s="50"/>
      <c r="J420" s="64"/>
      <c r="K420" s="91"/>
      <c r="L420" s="51"/>
      <c r="M420" s="52"/>
      <c r="N420" s="53"/>
      <c r="O420" s="54"/>
      <c r="P420" s="55">
        <f>B420</f>
        <v>21</v>
      </c>
      <c r="Q420" s="56"/>
      <c r="R420" s="54"/>
      <c r="AC420" s="3"/>
      <c r="AD420" s="3"/>
    </row>
    <row r="421" spans="1:30" ht="15.75" customHeight="1" x14ac:dyDescent="0.25">
      <c r="A421" s="49">
        <v>1401</v>
      </c>
      <c r="B421" s="50"/>
      <c r="C421" s="50">
        <v>20</v>
      </c>
      <c r="D421" s="50"/>
      <c r="E421" s="50"/>
      <c r="F421" s="50"/>
      <c r="G421" s="50"/>
      <c r="H421" s="50"/>
      <c r="I421" s="50"/>
      <c r="J421" s="64"/>
      <c r="K421" s="91"/>
      <c r="L421" s="57"/>
      <c r="M421" s="58"/>
      <c r="N421" s="59"/>
      <c r="O421" s="60">
        <f>IF(C421=0,"",C421/B420)</f>
        <v>0.95238095238095233</v>
      </c>
      <c r="P421" s="61">
        <v>20</v>
      </c>
      <c r="Q421" s="62">
        <f t="shared" ref="Q421:Q427" si="44">IF(P421=0,"",P421/P420)</f>
        <v>0.95238095238095233</v>
      </c>
      <c r="R421" s="62">
        <f t="shared" ref="R421:R427" si="45">IF(P421=0,"",100%-Q421)</f>
        <v>4.7619047619047672E-2</v>
      </c>
      <c r="AC421" s="3"/>
      <c r="AD421" s="3"/>
    </row>
    <row r="422" spans="1:30" ht="15.75" customHeight="1" x14ac:dyDescent="0.25">
      <c r="A422" s="49">
        <v>1402</v>
      </c>
      <c r="B422" s="50"/>
      <c r="C422" s="50"/>
      <c r="D422" s="50">
        <v>17</v>
      </c>
      <c r="E422" s="50"/>
      <c r="F422" s="50"/>
      <c r="G422" s="50"/>
      <c r="H422" s="50"/>
      <c r="I422" s="50"/>
      <c r="J422" s="64"/>
      <c r="K422" s="91"/>
      <c r="L422" s="57"/>
      <c r="M422" s="58"/>
      <c r="N422" s="59"/>
      <c r="O422" s="60">
        <f>IF(D422=0,"",D422/C421)</f>
        <v>0.85</v>
      </c>
      <c r="P422" s="61">
        <v>19</v>
      </c>
      <c r="Q422" s="62">
        <f t="shared" si="44"/>
        <v>0.95</v>
      </c>
      <c r="R422" s="62">
        <f t="shared" si="45"/>
        <v>5.0000000000000044E-2</v>
      </c>
      <c r="S422" s="63">
        <f>P422/P420</f>
        <v>0.90476190476190477</v>
      </c>
      <c r="AC422" s="3"/>
      <c r="AD422" s="3"/>
    </row>
    <row r="423" spans="1:30" ht="15.75" customHeight="1" x14ac:dyDescent="0.25">
      <c r="A423" s="49">
        <v>1501</v>
      </c>
      <c r="B423" s="50"/>
      <c r="C423" s="50"/>
      <c r="D423" s="50"/>
      <c r="E423" s="50">
        <v>12</v>
      </c>
      <c r="F423" s="50"/>
      <c r="G423" s="50"/>
      <c r="H423" s="50"/>
      <c r="I423" s="50"/>
      <c r="J423" s="64"/>
      <c r="K423" s="91"/>
      <c r="L423" s="57"/>
      <c r="M423" s="58"/>
      <c r="N423" s="59"/>
      <c r="O423" s="60">
        <f>IF(E423=0,"",E423/D422)</f>
        <v>0.70588235294117652</v>
      </c>
      <c r="P423" s="61">
        <v>17</v>
      </c>
      <c r="Q423" s="62">
        <f t="shared" si="44"/>
        <v>0.89473684210526316</v>
      </c>
      <c r="R423" s="62">
        <f t="shared" si="45"/>
        <v>0.10526315789473684</v>
      </c>
      <c r="AC423" s="3"/>
      <c r="AD423" s="3"/>
    </row>
    <row r="424" spans="1:30" ht="15.75" customHeight="1" x14ac:dyDescent="0.25">
      <c r="A424" s="49">
        <v>1502</v>
      </c>
      <c r="B424" s="50"/>
      <c r="C424" s="50"/>
      <c r="D424" s="50"/>
      <c r="E424" s="50"/>
      <c r="F424" s="50">
        <v>10</v>
      </c>
      <c r="G424" s="50"/>
      <c r="H424" s="50"/>
      <c r="I424" s="50"/>
      <c r="J424" s="64"/>
      <c r="K424" s="91"/>
      <c r="L424" s="57"/>
      <c r="M424" s="58"/>
      <c r="N424" s="59"/>
      <c r="O424" s="60">
        <f>IF(F424=0,"",F424/E423)</f>
        <v>0.83333333333333337</v>
      </c>
      <c r="P424" s="61">
        <v>16</v>
      </c>
      <c r="Q424" s="62">
        <f t="shared" si="44"/>
        <v>0.94117647058823528</v>
      </c>
      <c r="R424" s="62">
        <f t="shared" si="45"/>
        <v>5.8823529411764719E-2</v>
      </c>
      <c r="AC424" s="3"/>
      <c r="AD424" s="3"/>
    </row>
    <row r="425" spans="1:30" ht="15.75" customHeight="1" x14ac:dyDescent="0.25">
      <c r="A425" s="49">
        <v>1601</v>
      </c>
      <c r="B425" s="50"/>
      <c r="C425" s="50"/>
      <c r="D425" s="50"/>
      <c r="E425" s="50"/>
      <c r="F425" s="50"/>
      <c r="G425" s="50">
        <v>9</v>
      </c>
      <c r="H425" s="50"/>
      <c r="I425" s="50"/>
      <c r="J425" s="64"/>
      <c r="K425" s="91"/>
      <c r="L425" s="57"/>
      <c r="M425" s="58"/>
      <c r="N425" s="59"/>
      <c r="O425" s="60">
        <f>IF(G425=0,"",G425/F424)</f>
        <v>0.9</v>
      </c>
      <c r="P425" s="61">
        <v>14</v>
      </c>
      <c r="Q425" s="62">
        <f t="shared" si="44"/>
        <v>0.875</v>
      </c>
      <c r="R425" s="62">
        <f t="shared" si="45"/>
        <v>0.125</v>
      </c>
      <c r="AC425" s="3"/>
      <c r="AD425" s="3"/>
    </row>
    <row r="426" spans="1:30" ht="15.75" customHeight="1" x14ac:dyDescent="0.25">
      <c r="A426" s="49">
        <v>1602</v>
      </c>
      <c r="B426" s="50"/>
      <c r="C426" s="50"/>
      <c r="D426" s="50"/>
      <c r="E426" s="50"/>
      <c r="F426" s="50"/>
      <c r="G426" s="50"/>
      <c r="H426" s="50">
        <v>8</v>
      </c>
      <c r="I426" s="50"/>
      <c r="J426" s="64"/>
      <c r="K426" s="91"/>
      <c r="L426" s="57"/>
      <c r="M426" s="58"/>
      <c r="N426" s="59"/>
      <c r="O426" s="60">
        <f>IF(H426=0,"",H426/G425)</f>
        <v>0.88888888888888884</v>
      </c>
      <c r="P426" s="61">
        <v>11</v>
      </c>
      <c r="Q426" s="62">
        <f t="shared" si="44"/>
        <v>0.7857142857142857</v>
      </c>
      <c r="R426" s="62">
        <f t="shared" si="45"/>
        <v>0.2142857142857143</v>
      </c>
      <c r="AC426" s="3"/>
      <c r="AD426" s="3"/>
    </row>
    <row r="427" spans="1:30" ht="15.75" customHeight="1" x14ac:dyDescent="0.25">
      <c r="A427" s="49">
        <v>1701</v>
      </c>
      <c r="B427" s="50"/>
      <c r="C427" s="50"/>
      <c r="D427" s="50"/>
      <c r="E427" s="50"/>
      <c r="F427" s="50"/>
      <c r="G427" s="50"/>
      <c r="H427" s="50"/>
      <c r="I427" s="50">
        <v>8</v>
      </c>
      <c r="J427" s="64"/>
      <c r="K427" s="91">
        <v>5</v>
      </c>
      <c r="L427" s="57"/>
      <c r="M427" s="58"/>
      <c r="N427" s="59"/>
      <c r="O427" s="90">
        <f>IF(I427=0,"",I427/H426)</f>
        <v>1</v>
      </c>
      <c r="P427" s="61">
        <v>11</v>
      </c>
      <c r="Q427" s="62">
        <f t="shared" si="44"/>
        <v>1</v>
      </c>
      <c r="R427" s="62">
        <f t="shared" si="45"/>
        <v>0</v>
      </c>
      <c r="AC427" s="3"/>
      <c r="AD427" s="3"/>
    </row>
    <row r="428" spans="1:30" ht="15.75" customHeight="1" x14ac:dyDescent="0.25">
      <c r="A428" s="49">
        <v>1702</v>
      </c>
      <c r="B428" s="50"/>
      <c r="C428" s="50"/>
      <c r="D428" s="50"/>
      <c r="E428" s="50"/>
      <c r="F428" s="50"/>
      <c r="G428" s="50"/>
      <c r="H428" s="50"/>
      <c r="I428" s="50">
        <v>1</v>
      </c>
      <c r="J428" s="64"/>
      <c r="K428" s="91">
        <v>2</v>
      </c>
      <c r="L428" s="57"/>
      <c r="M428" s="58"/>
      <c r="N428" s="64"/>
      <c r="O428" s="65"/>
      <c r="P428" s="103">
        <v>6</v>
      </c>
      <c r="Q428" s="64"/>
      <c r="R428" s="65"/>
      <c r="AC428" s="3"/>
      <c r="AD428" s="3"/>
    </row>
    <row r="429" spans="1:30" ht="15.75" customHeight="1" x14ac:dyDescent="0.25">
      <c r="A429" s="49">
        <v>1801</v>
      </c>
      <c r="B429" s="50"/>
      <c r="C429" s="50"/>
      <c r="D429" s="50"/>
      <c r="E429" s="50"/>
      <c r="F429" s="50"/>
      <c r="G429" s="50"/>
      <c r="H429" s="50"/>
      <c r="I429" s="50">
        <v>4</v>
      </c>
      <c r="J429" s="64"/>
      <c r="K429" s="91"/>
      <c r="L429" s="57"/>
      <c r="M429" s="58"/>
      <c r="N429" s="64"/>
      <c r="O429" s="68"/>
      <c r="P429" s="103">
        <v>6</v>
      </c>
      <c r="Q429" s="143"/>
      <c r="R429" s="68"/>
      <c r="AC429" s="3"/>
      <c r="AD429" s="3"/>
    </row>
    <row r="430" spans="1:30" ht="15.75" customHeight="1" x14ac:dyDescent="0.25">
      <c r="A430" s="49">
        <v>1802</v>
      </c>
      <c r="B430" s="50"/>
      <c r="C430" s="50"/>
      <c r="D430" s="50"/>
      <c r="E430" s="50"/>
      <c r="F430" s="50"/>
      <c r="G430" s="50"/>
      <c r="H430" s="50"/>
      <c r="I430" s="50">
        <v>4</v>
      </c>
      <c r="J430" s="64"/>
      <c r="K430" s="91">
        <v>4</v>
      </c>
      <c r="L430" s="57"/>
      <c r="M430" s="58"/>
      <c r="N430" s="64"/>
      <c r="O430" s="68"/>
      <c r="P430" s="61">
        <v>6</v>
      </c>
      <c r="Q430" s="143"/>
      <c r="R430" s="68"/>
      <c r="AC430" s="3"/>
      <c r="AD430" s="3"/>
    </row>
    <row r="431" spans="1:30" ht="15.75" customHeight="1" x14ac:dyDescent="0.25">
      <c r="A431" s="49">
        <v>1901</v>
      </c>
      <c r="B431" s="50"/>
      <c r="C431" s="50"/>
      <c r="D431" s="50"/>
      <c r="E431" s="50"/>
      <c r="F431" s="50"/>
      <c r="G431" s="50"/>
      <c r="H431" s="50"/>
      <c r="I431" s="50">
        <v>1</v>
      </c>
      <c r="J431" s="64"/>
      <c r="K431" s="91"/>
      <c r="L431" s="57"/>
      <c r="M431" s="58"/>
      <c r="N431" s="64"/>
      <c r="O431" s="68"/>
      <c r="P431" s="66">
        <v>2</v>
      </c>
      <c r="Q431" s="69"/>
      <c r="R431" s="68"/>
      <c r="AC431" s="3"/>
      <c r="AD431" s="3"/>
    </row>
    <row r="432" spans="1:30" ht="15.75" customHeight="1" x14ac:dyDescent="0.25">
      <c r="A432" s="49">
        <v>1902</v>
      </c>
      <c r="B432" s="50"/>
      <c r="C432" s="50"/>
      <c r="D432" s="50"/>
      <c r="E432" s="50"/>
      <c r="F432" s="50"/>
      <c r="G432" s="50"/>
      <c r="H432" s="50"/>
      <c r="I432" s="50"/>
      <c r="J432" s="64"/>
      <c r="K432" s="91"/>
      <c r="L432" s="57"/>
      <c r="M432" s="58"/>
      <c r="N432" s="64"/>
      <c r="O432" s="68"/>
      <c r="P432" s="66"/>
      <c r="Q432" s="69"/>
      <c r="R432" s="68"/>
      <c r="AC432" s="3"/>
      <c r="AD432" s="3"/>
    </row>
    <row r="433" spans="1:30" ht="15.75" customHeight="1" x14ac:dyDescent="0.25">
      <c r="A433" s="49">
        <v>2001</v>
      </c>
      <c r="B433" s="50"/>
      <c r="C433" s="50"/>
      <c r="D433" s="50"/>
      <c r="E433" s="50"/>
      <c r="F433" s="50"/>
      <c r="G433" s="50"/>
      <c r="H433" s="50"/>
      <c r="I433" s="50"/>
      <c r="J433" s="64"/>
      <c r="K433" s="91"/>
      <c r="L433" s="57"/>
      <c r="M433" s="58"/>
      <c r="N433" s="64"/>
      <c r="O433" s="58"/>
      <c r="P433" s="64"/>
      <c r="Q433" s="106"/>
      <c r="R433" s="68"/>
      <c r="AC433" s="3"/>
      <c r="AD433" s="3"/>
    </row>
    <row r="434" spans="1:30" ht="15.75" customHeight="1" x14ac:dyDescent="0.25">
      <c r="A434" s="49">
        <v>2002</v>
      </c>
      <c r="B434" s="50"/>
      <c r="C434" s="50"/>
      <c r="D434" s="50"/>
      <c r="E434" s="50"/>
      <c r="F434" s="50"/>
      <c r="G434" s="50"/>
      <c r="H434" s="50"/>
      <c r="I434" s="50"/>
      <c r="J434" s="64"/>
      <c r="K434" s="91"/>
      <c r="L434" s="57"/>
      <c r="M434" s="58"/>
      <c r="N434" s="64"/>
      <c r="O434" s="137" t="s">
        <v>42</v>
      </c>
      <c r="P434" s="72">
        <v>6</v>
      </c>
      <c r="Q434" s="87">
        <f>K437</f>
        <v>11</v>
      </c>
      <c r="R434" s="139" t="s">
        <v>10</v>
      </c>
      <c r="AC434" s="3"/>
      <c r="AD434" s="3"/>
    </row>
    <row r="435" spans="1:30" ht="15.75" customHeight="1" x14ac:dyDescent="0.25">
      <c r="A435" s="49">
        <v>2101</v>
      </c>
      <c r="B435" s="50"/>
      <c r="C435" s="50"/>
      <c r="D435" s="50"/>
      <c r="E435" s="50"/>
      <c r="F435" s="50"/>
      <c r="G435" s="50"/>
      <c r="H435" s="50"/>
      <c r="I435" s="50"/>
      <c r="J435" s="64"/>
      <c r="K435" s="91"/>
      <c r="L435" s="57"/>
      <c r="M435" s="58"/>
      <c r="N435" s="64"/>
      <c r="O435" s="138" t="s">
        <v>43</v>
      </c>
      <c r="P435" s="76">
        <f>IF(P434/B420=0,"",P434/B420)</f>
        <v>0.2857142857142857</v>
      </c>
      <c r="Q435" s="89">
        <f>IF(P434/Q434=0,"",P434/Q434)</f>
        <v>0.54545454545454541</v>
      </c>
      <c r="R435" s="140" t="s">
        <v>44</v>
      </c>
      <c r="AC435" s="3"/>
      <c r="AD435" s="3"/>
    </row>
    <row r="436" spans="1:30" ht="15.75" customHeight="1" x14ac:dyDescent="0.25">
      <c r="A436" s="49">
        <v>2102</v>
      </c>
      <c r="B436" s="142"/>
      <c r="C436" s="142"/>
      <c r="D436" s="142"/>
      <c r="E436" s="142"/>
      <c r="F436" s="142"/>
      <c r="G436" s="142"/>
      <c r="H436" s="142"/>
      <c r="I436" s="142"/>
      <c r="J436" s="64"/>
      <c r="K436" s="91"/>
      <c r="L436" s="79"/>
      <c r="M436" s="80"/>
      <c r="N436" s="81"/>
      <c r="O436" s="82"/>
      <c r="P436" s="83"/>
      <c r="Q436" s="83"/>
      <c r="R436" s="84"/>
      <c r="AC436" s="3"/>
      <c r="AD436" s="3"/>
    </row>
    <row r="437" spans="1:30" ht="18" customHeight="1" x14ac:dyDescent="0.25">
      <c r="A437" s="31"/>
      <c r="B437" s="182" t="s">
        <v>63</v>
      </c>
      <c r="C437" s="182"/>
      <c r="D437" s="182"/>
      <c r="E437" s="182"/>
      <c r="F437" s="182"/>
      <c r="G437" s="182"/>
      <c r="H437" s="182"/>
      <c r="I437" s="182"/>
      <c r="J437" s="25"/>
      <c r="K437" s="85">
        <f>SUM(K422:K433)</f>
        <v>11</v>
      </c>
      <c r="L437" s="86">
        <f>IF(K427=0,"",K427/B420)</f>
        <v>0.23809523809523808</v>
      </c>
      <c r="M437" s="86">
        <f>IF(K437=0,"",K437/B420)</f>
        <v>0.52380952380952384</v>
      </c>
      <c r="N437" s="86">
        <f>IF(K427=0,"",M437-L437)</f>
        <v>0.28571428571428575</v>
      </c>
      <c r="O437" s="1"/>
      <c r="P437" s="25"/>
      <c r="Q437" s="26"/>
      <c r="R437" s="1"/>
      <c r="AC437" s="3"/>
      <c r="AD437" s="3"/>
    </row>
    <row r="438" spans="1:30" ht="12.75" customHeight="1" x14ac:dyDescent="0.2">
      <c r="L438" s="1"/>
      <c r="M438" s="1"/>
      <c r="O438" s="1"/>
      <c r="P438" s="2"/>
      <c r="Q438" s="2"/>
      <c r="R438" s="1"/>
      <c r="AC438" s="3"/>
      <c r="AD438" s="3"/>
    </row>
    <row r="439" spans="1:30" ht="12.75" customHeight="1" x14ac:dyDescent="0.2">
      <c r="L439" s="1"/>
      <c r="M439" s="1"/>
      <c r="O439" s="1"/>
      <c r="P439" s="2"/>
      <c r="Q439" s="2"/>
      <c r="R439" s="1"/>
      <c r="AC439" s="3"/>
      <c r="AD439" s="3"/>
    </row>
    <row r="440" spans="1:30" ht="26.25" customHeight="1" x14ac:dyDescent="0.4">
      <c r="A440" s="154"/>
      <c r="B440" s="179" t="s">
        <v>53</v>
      </c>
      <c r="C440" s="179"/>
      <c r="D440" s="179"/>
      <c r="E440" s="179"/>
      <c r="F440" s="179"/>
      <c r="G440" s="179"/>
      <c r="H440" s="179"/>
      <c r="I440" s="179"/>
      <c r="K440" s="153" t="s">
        <v>49</v>
      </c>
      <c r="L440" s="25"/>
      <c r="M440" s="1"/>
      <c r="N440" s="1"/>
      <c r="O440" s="25"/>
      <c r="P440" s="1"/>
      <c r="Q440" s="25"/>
      <c r="R440" s="25"/>
      <c r="S440" s="25"/>
      <c r="AC440" s="3"/>
      <c r="AD440" s="3"/>
    </row>
    <row r="441" spans="1:30" ht="20.25" x14ac:dyDescent="0.2">
      <c r="A441" s="183" t="s">
        <v>9</v>
      </c>
      <c r="B441" s="173" t="s">
        <v>54</v>
      </c>
      <c r="C441" s="174"/>
      <c r="D441" s="174"/>
      <c r="E441" s="174"/>
      <c r="F441" s="174"/>
      <c r="G441" s="174"/>
      <c r="H441" s="174"/>
      <c r="I441" s="175"/>
      <c r="J441" s="25"/>
      <c r="K441" s="176" t="s">
        <v>10</v>
      </c>
      <c r="L441" s="171" t="s">
        <v>2</v>
      </c>
      <c r="M441" s="171" t="s">
        <v>3</v>
      </c>
      <c r="N441" s="178" t="s">
        <v>4</v>
      </c>
      <c r="O441" s="171" t="s">
        <v>5</v>
      </c>
      <c r="P441" s="169" t="s">
        <v>6</v>
      </c>
      <c r="Q441" s="169" t="s">
        <v>7</v>
      </c>
      <c r="R441" s="171" t="s">
        <v>8</v>
      </c>
      <c r="AC441" s="3"/>
      <c r="AD441" s="3"/>
    </row>
    <row r="442" spans="1:30" ht="15.75" x14ac:dyDescent="0.25">
      <c r="A442" s="170"/>
      <c r="B442" s="49" t="s">
        <v>55</v>
      </c>
      <c r="C442" s="49" t="s">
        <v>56</v>
      </c>
      <c r="D442" s="49" t="s">
        <v>57</v>
      </c>
      <c r="E442" s="49" t="s">
        <v>58</v>
      </c>
      <c r="F442" s="49" t="s">
        <v>59</v>
      </c>
      <c r="G442" s="49" t="s">
        <v>60</v>
      </c>
      <c r="H442" s="49" t="s">
        <v>61</v>
      </c>
      <c r="I442" s="49" t="s">
        <v>62</v>
      </c>
      <c r="J442" s="25"/>
      <c r="K442" s="177"/>
      <c r="L442" s="170"/>
      <c r="M442" s="170"/>
      <c r="N442" s="170"/>
      <c r="O442" s="170"/>
      <c r="P442" s="170"/>
      <c r="Q442" s="170"/>
      <c r="R442" s="170"/>
      <c r="AC442" s="3"/>
      <c r="AD442" s="3"/>
    </row>
    <row r="443" spans="1:30" ht="15.75" customHeight="1" x14ac:dyDescent="0.25">
      <c r="A443" s="49">
        <v>1401</v>
      </c>
      <c r="B443" s="50">
        <v>25</v>
      </c>
      <c r="C443" s="50"/>
      <c r="D443" s="50"/>
      <c r="E443" s="50"/>
      <c r="F443" s="50"/>
      <c r="G443" s="50"/>
      <c r="H443" s="50"/>
      <c r="I443" s="50"/>
      <c r="J443" s="64"/>
      <c r="K443" s="91"/>
      <c r="L443" s="51"/>
      <c r="M443" s="52"/>
      <c r="N443" s="53"/>
      <c r="O443" s="54"/>
      <c r="P443" s="55">
        <f>B443</f>
        <v>25</v>
      </c>
      <c r="Q443" s="56"/>
      <c r="R443" s="54"/>
      <c r="AC443" s="3"/>
      <c r="AD443" s="3"/>
    </row>
    <row r="444" spans="1:30" ht="15.75" customHeight="1" x14ac:dyDescent="0.25">
      <c r="A444" s="49">
        <v>1402</v>
      </c>
      <c r="B444" s="50"/>
      <c r="C444" s="50">
        <v>24</v>
      </c>
      <c r="D444" s="50"/>
      <c r="E444" s="50"/>
      <c r="F444" s="50"/>
      <c r="G444" s="50"/>
      <c r="H444" s="50"/>
      <c r="I444" s="50"/>
      <c r="J444" s="64"/>
      <c r="K444" s="91"/>
      <c r="L444" s="57"/>
      <c r="M444" s="58"/>
      <c r="N444" s="59"/>
      <c r="O444" s="60">
        <f>IF(C444=0,"",C444/B443)</f>
        <v>0.96</v>
      </c>
      <c r="P444" s="61">
        <v>25</v>
      </c>
      <c r="Q444" s="62">
        <f t="shared" ref="Q444:Q450" si="46">IF(P444=0,"",P444/P443)</f>
        <v>1</v>
      </c>
      <c r="R444" s="62">
        <f t="shared" ref="R444:R450" si="47">IF(P444=0,"",100%-Q444)</f>
        <v>0</v>
      </c>
      <c r="AC444" s="3"/>
      <c r="AD444" s="3"/>
    </row>
    <row r="445" spans="1:30" ht="15.75" customHeight="1" x14ac:dyDescent="0.25">
      <c r="A445" s="49">
        <v>1501</v>
      </c>
      <c r="B445" s="50"/>
      <c r="C445" s="50"/>
      <c r="D445" s="50">
        <v>21</v>
      </c>
      <c r="E445" s="50"/>
      <c r="F445" s="50"/>
      <c r="G445" s="50"/>
      <c r="H445" s="50"/>
      <c r="I445" s="50"/>
      <c r="J445" s="64"/>
      <c r="K445" s="91"/>
      <c r="L445" s="57"/>
      <c r="M445" s="58"/>
      <c r="N445" s="59"/>
      <c r="O445" s="60">
        <f>IF(D445=0,"",D445/C444)</f>
        <v>0.875</v>
      </c>
      <c r="P445" s="61">
        <v>23</v>
      </c>
      <c r="Q445" s="62">
        <f t="shared" si="46"/>
        <v>0.92</v>
      </c>
      <c r="R445" s="62">
        <f t="shared" si="47"/>
        <v>7.999999999999996E-2</v>
      </c>
      <c r="S445" s="63">
        <f>P445/P443</f>
        <v>0.92</v>
      </c>
      <c r="AC445" s="3"/>
      <c r="AD445" s="3"/>
    </row>
    <row r="446" spans="1:30" ht="15.75" customHeight="1" x14ac:dyDescent="0.25">
      <c r="A446" s="49">
        <v>1502</v>
      </c>
      <c r="B446" s="50"/>
      <c r="C446" s="50"/>
      <c r="D446" s="50"/>
      <c r="E446" s="50">
        <v>18</v>
      </c>
      <c r="F446" s="50"/>
      <c r="G446" s="50"/>
      <c r="H446" s="50"/>
      <c r="I446" s="50"/>
      <c r="J446" s="64"/>
      <c r="K446" s="91"/>
      <c r="L446" s="57"/>
      <c r="M446" s="58"/>
      <c r="N446" s="59"/>
      <c r="O446" s="60">
        <f>IF(E446=0,"",E446/D445)</f>
        <v>0.8571428571428571</v>
      </c>
      <c r="P446" s="61">
        <v>20</v>
      </c>
      <c r="Q446" s="62">
        <f t="shared" si="46"/>
        <v>0.86956521739130432</v>
      </c>
      <c r="R446" s="62">
        <f t="shared" si="47"/>
        <v>0.13043478260869568</v>
      </c>
      <c r="AC446" s="3"/>
      <c r="AD446" s="3"/>
    </row>
    <row r="447" spans="1:30" ht="15.75" customHeight="1" x14ac:dyDescent="0.25">
      <c r="A447" s="49">
        <v>1601</v>
      </c>
      <c r="B447" s="50"/>
      <c r="C447" s="50"/>
      <c r="D447" s="50"/>
      <c r="E447" s="50"/>
      <c r="F447" s="50">
        <v>16</v>
      </c>
      <c r="G447" s="50"/>
      <c r="H447" s="50"/>
      <c r="I447" s="50"/>
      <c r="J447" s="64"/>
      <c r="K447" s="91"/>
      <c r="L447" s="57"/>
      <c r="M447" s="58"/>
      <c r="N447" s="59"/>
      <c r="O447" s="60">
        <f>IF(F447=0,"",F447/E446)</f>
        <v>0.88888888888888884</v>
      </c>
      <c r="P447" s="61">
        <v>20</v>
      </c>
      <c r="Q447" s="62">
        <f t="shared" si="46"/>
        <v>1</v>
      </c>
      <c r="R447" s="62">
        <f t="shared" si="47"/>
        <v>0</v>
      </c>
      <c r="AC447" s="3"/>
      <c r="AD447" s="3"/>
    </row>
    <row r="448" spans="1:30" ht="15.75" customHeight="1" x14ac:dyDescent="0.25">
      <c r="A448" s="49">
        <v>1602</v>
      </c>
      <c r="B448" s="50"/>
      <c r="C448" s="50"/>
      <c r="D448" s="50"/>
      <c r="E448" s="50"/>
      <c r="F448" s="50"/>
      <c r="G448" s="50">
        <v>15</v>
      </c>
      <c r="H448" s="50"/>
      <c r="I448" s="50"/>
      <c r="J448" s="64"/>
      <c r="K448" s="91"/>
      <c r="L448" s="57"/>
      <c r="M448" s="58"/>
      <c r="N448" s="59"/>
      <c r="O448" s="60">
        <f>IF(G448=0,"",G448/F447)</f>
        <v>0.9375</v>
      </c>
      <c r="P448" s="61">
        <v>19</v>
      </c>
      <c r="Q448" s="62">
        <f t="shared" si="46"/>
        <v>0.95</v>
      </c>
      <c r="R448" s="62">
        <f t="shared" si="47"/>
        <v>5.0000000000000044E-2</v>
      </c>
      <c r="AC448" s="3"/>
      <c r="AD448" s="3"/>
    </row>
    <row r="449" spans="1:30" ht="15.75" customHeight="1" x14ac:dyDescent="0.25">
      <c r="A449" s="49">
        <v>1701</v>
      </c>
      <c r="B449" s="50"/>
      <c r="C449" s="50"/>
      <c r="D449" s="50"/>
      <c r="E449" s="50"/>
      <c r="F449" s="50"/>
      <c r="G449" s="50"/>
      <c r="H449" s="50">
        <v>13</v>
      </c>
      <c r="I449" s="50"/>
      <c r="J449" s="64"/>
      <c r="K449" s="91"/>
      <c r="L449" s="57"/>
      <c r="M449" s="58"/>
      <c r="N449" s="59"/>
      <c r="O449" s="60">
        <f>IF(H449=0,"",H449/G448)</f>
        <v>0.8666666666666667</v>
      </c>
      <c r="P449" s="61">
        <v>17</v>
      </c>
      <c r="Q449" s="62">
        <f t="shared" si="46"/>
        <v>0.89473684210526316</v>
      </c>
      <c r="R449" s="62">
        <f t="shared" si="47"/>
        <v>0.10526315789473684</v>
      </c>
      <c r="AC449" s="3"/>
      <c r="AD449" s="3"/>
    </row>
    <row r="450" spans="1:30" ht="15.75" customHeight="1" x14ac:dyDescent="0.25">
      <c r="A450" s="49">
        <v>1702</v>
      </c>
      <c r="B450" s="50"/>
      <c r="C450" s="50"/>
      <c r="D450" s="50"/>
      <c r="E450" s="50"/>
      <c r="F450" s="50"/>
      <c r="G450" s="50"/>
      <c r="H450" s="50"/>
      <c r="I450" s="50">
        <v>11</v>
      </c>
      <c r="J450" s="64"/>
      <c r="K450" s="91">
        <v>8</v>
      </c>
      <c r="L450" s="57"/>
      <c r="M450" s="58"/>
      <c r="N450" s="59"/>
      <c r="O450" s="90">
        <f>IF(I450=0,"",I450/H449)</f>
        <v>0.84615384615384615</v>
      </c>
      <c r="P450" s="61">
        <v>15</v>
      </c>
      <c r="Q450" s="62">
        <f t="shared" si="46"/>
        <v>0.88235294117647056</v>
      </c>
      <c r="R450" s="62">
        <f t="shared" si="47"/>
        <v>0.11764705882352944</v>
      </c>
      <c r="AC450" s="3"/>
      <c r="AD450" s="3"/>
    </row>
    <row r="451" spans="1:30" ht="15.75" customHeight="1" x14ac:dyDescent="0.25">
      <c r="A451" s="49">
        <v>1801</v>
      </c>
      <c r="B451" s="50"/>
      <c r="C451" s="50"/>
      <c r="D451" s="50"/>
      <c r="E451" s="50"/>
      <c r="F451" s="50"/>
      <c r="G451" s="50"/>
      <c r="H451" s="50"/>
      <c r="I451" s="50">
        <v>9</v>
      </c>
      <c r="J451" s="64"/>
      <c r="K451" s="91">
        <v>6</v>
      </c>
      <c r="L451" s="57"/>
      <c r="M451" s="58"/>
      <c r="N451" s="64"/>
      <c r="O451" s="65"/>
      <c r="P451" s="103">
        <v>14</v>
      </c>
      <c r="Q451" s="64"/>
      <c r="R451" s="65"/>
      <c r="AC451" s="3"/>
      <c r="AD451" s="3"/>
    </row>
    <row r="452" spans="1:30" ht="15.75" customHeight="1" x14ac:dyDescent="0.25">
      <c r="A452" s="49">
        <v>1802</v>
      </c>
      <c r="B452" s="50"/>
      <c r="C452" s="50"/>
      <c r="D452" s="50"/>
      <c r="E452" s="50"/>
      <c r="F452" s="50"/>
      <c r="G452" s="50"/>
      <c r="H452" s="50"/>
      <c r="I452" s="50">
        <v>4</v>
      </c>
      <c r="J452" s="64"/>
      <c r="K452" s="91">
        <v>4</v>
      </c>
      <c r="L452" s="57"/>
      <c r="M452" s="58"/>
      <c r="N452" s="64"/>
      <c r="O452" s="68"/>
      <c r="P452" s="103">
        <v>6</v>
      </c>
      <c r="Q452" s="143"/>
      <c r="R452" s="68"/>
      <c r="AC452" s="3"/>
      <c r="AD452" s="3"/>
    </row>
    <row r="453" spans="1:30" ht="15.75" customHeight="1" x14ac:dyDescent="0.25">
      <c r="A453" s="49">
        <v>1901</v>
      </c>
      <c r="B453" s="50"/>
      <c r="C453" s="50"/>
      <c r="D453" s="50"/>
      <c r="E453" s="50"/>
      <c r="F453" s="50"/>
      <c r="G453" s="50"/>
      <c r="H453" s="50"/>
      <c r="I453" s="50">
        <v>1</v>
      </c>
      <c r="J453" s="64"/>
      <c r="K453" s="91"/>
      <c r="L453" s="57"/>
      <c r="M453" s="58"/>
      <c r="N453" s="64"/>
      <c r="O453" s="68"/>
      <c r="P453" s="61">
        <v>1</v>
      </c>
      <c r="Q453" s="143"/>
      <c r="R453" s="68"/>
      <c r="AC453" s="3"/>
      <c r="AD453" s="3"/>
    </row>
    <row r="454" spans="1:30" ht="15.75" customHeight="1" x14ac:dyDescent="0.25">
      <c r="A454" s="49">
        <v>1902</v>
      </c>
      <c r="B454" s="50"/>
      <c r="C454" s="50"/>
      <c r="D454" s="50"/>
      <c r="E454" s="50"/>
      <c r="F454" s="50"/>
      <c r="G454" s="50"/>
      <c r="H454" s="50"/>
      <c r="I454" s="50">
        <v>1</v>
      </c>
      <c r="J454" s="64"/>
      <c r="K454" s="91"/>
      <c r="L454" s="57"/>
      <c r="M454" s="58"/>
      <c r="N454" s="64"/>
      <c r="O454" s="68"/>
      <c r="P454" s="66">
        <v>1</v>
      </c>
      <c r="Q454" s="69"/>
      <c r="R454" s="68"/>
      <c r="AC454" s="3"/>
      <c r="AD454" s="3"/>
    </row>
    <row r="455" spans="1:30" ht="15.75" customHeight="1" x14ac:dyDescent="0.25">
      <c r="A455" s="49">
        <v>2001</v>
      </c>
      <c r="B455" s="50"/>
      <c r="C455" s="50"/>
      <c r="D455" s="50"/>
      <c r="E455" s="50"/>
      <c r="F455" s="50"/>
      <c r="G455" s="50"/>
      <c r="H455" s="50"/>
      <c r="I455" s="50"/>
      <c r="J455" s="64"/>
      <c r="K455" s="91"/>
      <c r="L455" s="57"/>
      <c r="M455" s="58"/>
      <c r="N455" s="64"/>
      <c r="O455" s="68"/>
      <c r="P455" s="66"/>
      <c r="Q455" s="69"/>
      <c r="R455" s="68"/>
      <c r="AC455" s="3"/>
      <c r="AD455" s="3"/>
    </row>
    <row r="456" spans="1:30" ht="15.75" customHeight="1" x14ac:dyDescent="0.25">
      <c r="A456" s="49">
        <v>2002</v>
      </c>
      <c r="B456" s="50"/>
      <c r="C456" s="50"/>
      <c r="D456" s="50"/>
      <c r="E456" s="50"/>
      <c r="F456" s="50"/>
      <c r="G456" s="50"/>
      <c r="H456" s="50"/>
      <c r="I456" s="50"/>
      <c r="J456" s="64"/>
      <c r="K456" s="91"/>
      <c r="L456" s="57"/>
      <c r="M456" s="58"/>
      <c r="N456" s="64"/>
      <c r="O456" s="58"/>
      <c r="P456" s="64"/>
      <c r="Q456" s="106"/>
      <c r="R456" s="68"/>
      <c r="AC456" s="3"/>
      <c r="AD456" s="3"/>
    </row>
    <row r="457" spans="1:30" ht="15.75" customHeight="1" x14ac:dyDescent="0.25">
      <c r="A457" s="49">
        <v>2101</v>
      </c>
      <c r="B457" s="50"/>
      <c r="C457" s="50"/>
      <c r="D457" s="50"/>
      <c r="E457" s="50"/>
      <c r="F457" s="50"/>
      <c r="G457" s="50"/>
      <c r="H457" s="50"/>
      <c r="I457" s="50"/>
      <c r="J457" s="64"/>
      <c r="K457" s="91"/>
      <c r="L457" s="57"/>
      <c r="M457" s="58"/>
      <c r="N457" s="64"/>
      <c r="O457" s="137" t="s">
        <v>42</v>
      </c>
      <c r="P457" s="72">
        <v>17</v>
      </c>
      <c r="Q457" s="87">
        <f>IF(SUM(K449:K452)=0,"",SUM(K449:K452))</f>
        <v>18</v>
      </c>
      <c r="R457" s="139" t="s">
        <v>10</v>
      </c>
      <c r="AC457" s="3"/>
      <c r="AD457" s="3"/>
    </row>
    <row r="458" spans="1:30" ht="15.75" customHeight="1" x14ac:dyDescent="0.25">
      <c r="A458" s="49">
        <v>2102</v>
      </c>
      <c r="B458" s="50"/>
      <c r="C458" s="50"/>
      <c r="D458" s="50"/>
      <c r="E458" s="50"/>
      <c r="F458" s="50"/>
      <c r="G458" s="50"/>
      <c r="H458" s="50"/>
      <c r="I458" s="50"/>
      <c r="J458" s="64"/>
      <c r="K458" s="91"/>
      <c r="L458" s="57"/>
      <c r="M458" s="58"/>
      <c r="N458" s="64"/>
      <c r="O458" s="138" t="s">
        <v>43</v>
      </c>
      <c r="P458" s="76">
        <f>IF(P457/B443=0,"",P457/B443)</f>
        <v>0.68</v>
      </c>
      <c r="Q458" s="89">
        <f>IF(P457/Q457=0,"",P457/Q457)</f>
        <v>0.94444444444444442</v>
      </c>
      <c r="R458" s="140" t="s">
        <v>44</v>
      </c>
      <c r="AC458" s="3"/>
      <c r="AD458" s="3"/>
    </row>
    <row r="459" spans="1:30" ht="15.75" customHeight="1" x14ac:dyDescent="0.25">
      <c r="A459" s="49">
        <v>2201</v>
      </c>
      <c r="B459" s="142"/>
      <c r="C459" s="142"/>
      <c r="D459" s="142"/>
      <c r="E459" s="142"/>
      <c r="F459" s="142"/>
      <c r="G459" s="142"/>
      <c r="H459" s="142"/>
      <c r="I459" s="142"/>
      <c r="J459" s="64"/>
      <c r="K459" s="91"/>
      <c r="L459" s="79"/>
      <c r="M459" s="80"/>
      <c r="N459" s="81"/>
      <c r="O459" s="82"/>
      <c r="P459" s="83"/>
      <c r="Q459" s="83"/>
      <c r="R459" s="84"/>
      <c r="AC459" s="3"/>
      <c r="AD459" s="3"/>
    </row>
    <row r="460" spans="1:30" ht="18" customHeight="1" x14ac:dyDescent="0.25">
      <c r="A460" s="31"/>
      <c r="B460" s="182" t="s">
        <v>63</v>
      </c>
      <c r="C460" s="182"/>
      <c r="D460" s="182"/>
      <c r="E460" s="182"/>
      <c r="F460" s="182"/>
      <c r="G460" s="182"/>
      <c r="H460" s="182"/>
      <c r="I460" s="182"/>
      <c r="J460" s="25"/>
      <c r="K460" s="85">
        <f>SUM(K445:K456)</f>
        <v>18</v>
      </c>
      <c r="L460" s="86">
        <f>IF(K450=0,"",K450/B443)</f>
        <v>0.32</v>
      </c>
      <c r="M460" s="86">
        <f>IF(K460=0,"",K460/B443)</f>
        <v>0.72</v>
      </c>
      <c r="N460" s="86">
        <f>IF(K452=0,"",M460-L460)</f>
        <v>0.39999999999999997</v>
      </c>
      <c r="O460" s="1"/>
      <c r="P460" s="25"/>
      <c r="Q460" s="26"/>
      <c r="R460" s="1"/>
      <c r="AC460" s="3"/>
      <c r="AD460" s="3"/>
    </row>
    <row r="461" spans="1:30" ht="12.75" customHeight="1" x14ac:dyDescent="0.2">
      <c r="L461" s="1"/>
      <c r="M461" s="1"/>
      <c r="O461" s="1"/>
      <c r="P461" s="2"/>
      <c r="Q461" s="2"/>
      <c r="R461" s="1"/>
      <c r="AC461" s="3"/>
      <c r="AD461" s="3"/>
    </row>
    <row r="462" spans="1:30" ht="12.75" customHeight="1" x14ac:dyDescent="0.2">
      <c r="L462" s="1"/>
      <c r="M462" s="1"/>
      <c r="O462" s="1"/>
      <c r="P462" s="2"/>
      <c r="Q462" s="2"/>
      <c r="R462" s="1"/>
      <c r="AC462" s="3"/>
      <c r="AD462" s="3"/>
    </row>
    <row r="463" spans="1:30" ht="26.25" customHeight="1" x14ac:dyDescent="0.4">
      <c r="A463" s="154"/>
      <c r="B463" s="179" t="s">
        <v>53</v>
      </c>
      <c r="C463" s="179"/>
      <c r="D463" s="179"/>
      <c r="E463" s="179"/>
      <c r="F463" s="179"/>
      <c r="G463" s="179"/>
      <c r="H463" s="179"/>
      <c r="I463" s="179"/>
      <c r="K463" s="153" t="s">
        <v>64</v>
      </c>
      <c r="L463" s="25"/>
      <c r="M463" s="1"/>
      <c r="N463" s="1"/>
      <c r="O463" s="25"/>
      <c r="P463" s="1"/>
      <c r="Q463" s="25"/>
      <c r="R463" s="25"/>
      <c r="S463" s="25"/>
      <c r="AC463" s="3"/>
      <c r="AD463" s="3"/>
    </row>
    <row r="464" spans="1:30" ht="20.25" customHeight="1" x14ac:dyDescent="0.2">
      <c r="A464" s="183" t="s">
        <v>9</v>
      </c>
      <c r="B464" s="173" t="s">
        <v>54</v>
      </c>
      <c r="C464" s="174"/>
      <c r="D464" s="174"/>
      <c r="E464" s="174"/>
      <c r="F464" s="174"/>
      <c r="G464" s="174"/>
      <c r="H464" s="174"/>
      <c r="I464" s="175"/>
      <c r="J464" s="25"/>
      <c r="K464" s="176" t="s">
        <v>10</v>
      </c>
      <c r="L464" s="171" t="s">
        <v>2</v>
      </c>
      <c r="M464" s="171" t="s">
        <v>3</v>
      </c>
      <c r="N464" s="178" t="s">
        <v>4</v>
      </c>
      <c r="O464" s="171" t="s">
        <v>5</v>
      </c>
      <c r="P464" s="169" t="s">
        <v>6</v>
      </c>
      <c r="Q464" s="169" t="s">
        <v>7</v>
      </c>
      <c r="R464" s="171" t="s">
        <v>8</v>
      </c>
      <c r="AC464" s="3"/>
      <c r="AD464" s="3"/>
    </row>
    <row r="465" spans="1:30" ht="15.75" customHeight="1" x14ac:dyDescent="0.25">
      <c r="A465" s="170"/>
      <c r="B465" s="49" t="s">
        <v>55</v>
      </c>
      <c r="C465" s="49" t="s">
        <v>56</v>
      </c>
      <c r="D465" s="49" t="s">
        <v>57</v>
      </c>
      <c r="E465" s="49" t="s">
        <v>58</v>
      </c>
      <c r="F465" s="49" t="s">
        <v>59</v>
      </c>
      <c r="G465" s="49" t="s">
        <v>60</v>
      </c>
      <c r="H465" s="49" t="s">
        <v>61</v>
      </c>
      <c r="I465" s="49" t="s">
        <v>62</v>
      </c>
      <c r="J465" s="25"/>
      <c r="K465" s="177"/>
      <c r="L465" s="170"/>
      <c r="M465" s="170"/>
      <c r="N465" s="170"/>
      <c r="O465" s="170"/>
      <c r="P465" s="170"/>
      <c r="Q465" s="170"/>
      <c r="R465" s="170"/>
      <c r="AC465" s="3"/>
      <c r="AD465" s="3"/>
    </row>
    <row r="466" spans="1:30" ht="15.75" customHeight="1" x14ac:dyDescent="0.25">
      <c r="A466" s="49">
        <v>1402</v>
      </c>
      <c r="B466" s="50">
        <v>25</v>
      </c>
      <c r="C466" s="50"/>
      <c r="D466" s="50"/>
      <c r="E466" s="50"/>
      <c r="F466" s="50"/>
      <c r="G466" s="50"/>
      <c r="H466" s="50"/>
      <c r="I466" s="50"/>
      <c r="J466" s="64"/>
      <c r="K466" s="91"/>
      <c r="L466" s="51"/>
      <c r="M466" s="52"/>
      <c r="N466" s="53"/>
      <c r="O466" s="54"/>
      <c r="P466" s="55">
        <f>B466</f>
        <v>25</v>
      </c>
      <c r="Q466" s="56"/>
      <c r="R466" s="54"/>
      <c r="AC466" s="3"/>
      <c r="AD466" s="3"/>
    </row>
    <row r="467" spans="1:30" ht="15.75" customHeight="1" x14ac:dyDescent="0.25">
      <c r="A467" s="49">
        <v>1501</v>
      </c>
      <c r="B467" s="50"/>
      <c r="C467" s="50">
        <v>23</v>
      </c>
      <c r="D467" s="50"/>
      <c r="E467" s="50"/>
      <c r="F467" s="50"/>
      <c r="G467" s="50"/>
      <c r="H467" s="50"/>
      <c r="I467" s="50"/>
      <c r="J467" s="64"/>
      <c r="K467" s="91"/>
      <c r="L467" s="57"/>
      <c r="M467" s="58"/>
      <c r="N467" s="59"/>
      <c r="O467" s="60">
        <f>IF(C467=0,"",C467/B466)</f>
        <v>0.92</v>
      </c>
      <c r="P467" s="61">
        <v>24</v>
      </c>
      <c r="Q467" s="62">
        <f t="shared" ref="Q467:Q473" si="48">IF(P467=0,"",P467/P466)</f>
        <v>0.96</v>
      </c>
      <c r="R467" s="62">
        <f t="shared" ref="R467:R473" si="49">IF(P467=0,"",100%-Q467)</f>
        <v>4.0000000000000036E-2</v>
      </c>
      <c r="AC467" s="3"/>
      <c r="AD467" s="3"/>
    </row>
    <row r="468" spans="1:30" ht="15.75" customHeight="1" x14ac:dyDescent="0.25">
      <c r="A468" s="49">
        <v>1502</v>
      </c>
      <c r="B468" s="50"/>
      <c r="C468" s="50"/>
      <c r="D468" s="50">
        <v>22</v>
      </c>
      <c r="E468" s="50"/>
      <c r="F468" s="50"/>
      <c r="G468" s="50"/>
      <c r="H468" s="50"/>
      <c r="I468" s="50"/>
      <c r="J468" s="64"/>
      <c r="K468" s="91"/>
      <c r="L468" s="57"/>
      <c r="M468" s="58"/>
      <c r="N468" s="59"/>
      <c r="O468" s="60">
        <f>IF(D468=0,"",D468/C467)</f>
        <v>0.95652173913043481</v>
      </c>
      <c r="P468" s="61">
        <v>22</v>
      </c>
      <c r="Q468" s="62">
        <f t="shared" si="48"/>
        <v>0.91666666666666663</v>
      </c>
      <c r="R468" s="62">
        <f t="shared" si="49"/>
        <v>8.333333333333337E-2</v>
      </c>
      <c r="S468" s="63">
        <f>P468/P466</f>
        <v>0.88</v>
      </c>
      <c r="AC468" s="3"/>
      <c r="AD468" s="3"/>
    </row>
    <row r="469" spans="1:30" ht="15.75" customHeight="1" x14ac:dyDescent="0.25">
      <c r="A469" s="49">
        <v>1601</v>
      </c>
      <c r="B469" s="50"/>
      <c r="C469" s="50"/>
      <c r="D469" s="50"/>
      <c r="E469" s="50">
        <v>16</v>
      </c>
      <c r="F469" s="50"/>
      <c r="G469" s="50"/>
      <c r="H469" s="50"/>
      <c r="I469" s="50"/>
      <c r="J469" s="64"/>
      <c r="K469" s="91"/>
      <c r="L469" s="57"/>
      <c r="M469" s="58"/>
      <c r="N469" s="59"/>
      <c r="O469" s="60">
        <f>IF(E469=0,"",E469/D468)</f>
        <v>0.72727272727272729</v>
      </c>
      <c r="P469" s="61">
        <v>20</v>
      </c>
      <c r="Q469" s="62">
        <f t="shared" si="48"/>
        <v>0.90909090909090906</v>
      </c>
      <c r="R469" s="62">
        <f t="shared" si="49"/>
        <v>9.0909090909090939E-2</v>
      </c>
      <c r="AC469" s="3"/>
      <c r="AD469" s="3"/>
    </row>
    <row r="470" spans="1:30" ht="15.75" customHeight="1" x14ac:dyDescent="0.25">
      <c r="A470" s="49">
        <v>1602</v>
      </c>
      <c r="B470" s="50"/>
      <c r="C470" s="50"/>
      <c r="D470" s="50"/>
      <c r="E470" s="50"/>
      <c r="F470" s="50">
        <v>12</v>
      </c>
      <c r="G470" s="50"/>
      <c r="H470" s="50"/>
      <c r="I470" s="50"/>
      <c r="J470" s="64"/>
      <c r="K470" s="91">
        <v>1</v>
      </c>
      <c r="L470" s="57"/>
      <c r="M470" s="58"/>
      <c r="N470" s="59"/>
      <c r="O470" s="60">
        <f>IF(F470=0,"",F470/E469)</f>
        <v>0.75</v>
      </c>
      <c r="P470" s="61">
        <v>17</v>
      </c>
      <c r="Q470" s="62">
        <f t="shared" si="48"/>
        <v>0.85</v>
      </c>
      <c r="R470" s="62">
        <f t="shared" si="49"/>
        <v>0.15000000000000002</v>
      </c>
      <c r="AC470" s="3"/>
      <c r="AD470" s="3"/>
    </row>
    <row r="471" spans="1:30" ht="15.75" customHeight="1" x14ac:dyDescent="0.25">
      <c r="A471" s="49">
        <v>1701</v>
      </c>
      <c r="B471" s="50"/>
      <c r="C471" s="50"/>
      <c r="D471" s="50"/>
      <c r="E471" s="50"/>
      <c r="F471" s="50"/>
      <c r="G471" s="50">
        <v>12</v>
      </c>
      <c r="H471" s="50"/>
      <c r="I471" s="50"/>
      <c r="J471" s="64"/>
      <c r="K471" s="91"/>
      <c r="L471" s="57"/>
      <c r="M471" s="58"/>
      <c r="N471" s="59"/>
      <c r="O471" s="60">
        <f>IF(G471=0,"",G471/F470)</f>
        <v>1</v>
      </c>
      <c r="P471" s="61">
        <v>17</v>
      </c>
      <c r="Q471" s="62">
        <f t="shared" si="48"/>
        <v>1</v>
      </c>
      <c r="R471" s="62">
        <f t="shared" si="49"/>
        <v>0</v>
      </c>
      <c r="AC471" s="3"/>
      <c r="AD471" s="3"/>
    </row>
    <row r="472" spans="1:30" ht="15.75" customHeight="1" x14ac:dyDescent="0.25">
      <c r="A472" s="49">
        <v>1702</v>
      </c>
      <c r="B472" s="50"/>
      <c r="C472" s="50"/>
      <c r="D472" s="50"/>
      <c r="E472" s="50"/>
      <c r="F472" s="50"/>
      <c r="G472" s="50"/>
      <c r="H472" s="50">
        <v>10</v>
      </c>
      <c r="I472" s="50"/>
      <c r="J472" s="64"/>
      <c r="K472" s="91"/>
      <c r="L472" s="57"/>
      <c r="M472" s="58"/>
      <c r="N472" s="59"/>
      <c r="O472" s="60">
        <f>IF(H472=0,"",H472/G471)</f>
        <v>0.83333333333333337</v>
      </c>
      <c r="P472" s="61">
        <v>17</v>
      </c>
      <c r="Q472" s="62">
        <f t="shared" si="48"/>
        <v>1</v>
      </c>
      <c r="R472" s="62">
        <f t="shared" si="49"/>
        <v>0</v>
      </c>
      <c r="AC472" s="3"/>
      <c r="AD472" s="3"/>
    </row>
    <row r="473" spans="1:30" ht="15.75" customHeight="1" x14ac:dyDescent="0.25">
      <c r="A473" s="49">
        <v>1801</v>
      </c>
      <c r="B473" s="50"/>
      <c r="C473" s="50"/>
      <c r="D473" s="50"/>
      <c r="E473" s="50"/>
      <c r="F473" s="50"/>
      <c r="G473" s="50"/>
      <c r="H473" s="50"/>
      <c r="I473" s="50">
        <v>10</v>
      </c>
      <c r="J473" s="64"/>
      <c r="K473" s="91">
        <v>7</v>
      </c>
      <c r="L473" s="57"/>
      <c r="M473" s="58"/>
      <c r="N473" s="59"/>
      <c r="O473" s="90">
        <f>IF(I473=0,"",I473/H472)</f>
        <v>1</v>
      </c>
      <c r="P473" s="61">
        <v>17</v>
      </c>
      <c r="Q473" s="62">
        <f t="shared" si="48"/>
        <v>1</v>
      </c>
      <c r="R473" s="62">
        <f t="shared" si="49"/>
        <v>0</v>
      </c>
      <c r="AC473" s="3"/>
      <c r="AD473" s="3"/>
    </row>
    <row r="474" spans="1:30" ht="15.75" customHeight="1" x14ac:dyDescent="0.25">
      <c r="A474" s="49">
        <v>1802</v>
      </c>
      <c r="B474" s="50"/>
      <c r="C474" s="50"/>
      <c r="D474" s="50"/>
      <c r="E474" s="50"/>
      <c r="F474" s="50"/>
      <c r="G474" s="50"/>
      <c r="H474" s="50"/>
      <c r="I474" s="50">
        <v>5</v>
      </c>
      <c r="J474" s="64"/>
      <c r="K474" s="91">
        <v>6</v>
      </c>
      <c r="L474" s="57"/>
      <c r="M474" s="58"/>
      <c r="N474" s="64"/>
      <c r="O474" s="65"/>
      <c r="P474" s="103">
        <v>13</v>
      </c>
      <c r="Q474" s="64"/>
      <c r="R474" s="65"/>
      <c r="AC474" s="3"/>
      <c r="AD474" s="3"/>
    </row>
    <row r="475" spans="1:30" ht="15.75" customHeight="1" x14ac:dyDescent="0.25">
      <c r="A475" s="49">
        <v>1901</v>
      </c>
      <c r="B475" s="50"/>
      <c r="C475" s="50"/>
      <c r="D475" s="50"/>
      <c r="E475" s="50"/>
      <c r="F475" s="50"/>
      <c r="G475" s="50"/>
      <c r="H475" s="50"/>
      <c r="I475" s="50">
        <v>2</v>
      </c>
      <c r="J475" s="64"/>
      <c r="K475" s="91"/>
      <c r="L475" s="57"/>
      <c r="M475" s="58"/>
      <c r="N475" s="64"/>
      <c r="O475" s="68"/>
      <c r="P475" s="103">
        <v>3</v>
      </c>
      <c r="Q475" s="143"/>
      <c r="R475" s="68"/>
      <c r="AC475" s="3"/>
      <c r="AD475" s="3"/>
    </row>
    <row r="476" spans="1:30" ht="15.75" customHeight="1" x14ac:dyDescent="0.25">
      <c r="A476" s="49">
        <v>1902</v>
      </c>
      <c r="B476" s="50"/>
      <c r="C476" s="50"/>
      <c r="D476" s="50"/>
      <c r="E476" s="50"/>
      <c r="F476" s="50"/>
      <c r="G476" s="50"/>
      <c r="H476" s="50"/>
      <c r="I476" s="50">
        <v>2</v>
      </c>
      <c r="J476" s="64"/>
      <c r="K476" s="91"/>
      <c r="L476" s="57"/>
      <c r="M476" s="58"/>
      <c r="N476" s="64"/>
      <c r="O476" s="68"/>
      <c r="P476" s="61">
        <v>3</v>
      </c>
      <c r="Q476" s="143"/>
      <c r="R476" s="68"/>
      <c r="AC476" s="3"/>
      <c r="AD476" s="3"/>
    </row>
    <row r="477" spans="1:30" ht="15.75" customHeight="1" x14ac:dyDescent="0.25">
      <c r="A477" s="49">
        <v>2001</v>
      </c>
      <c r="B477" s="50"/>
      <c r="C477" s="50"/>
      <c r="D477" s="50"/>
      <c r="E477" s="50"/>
      <c r="F477" s="50"/>
      <c r="G477" s="50"/>
      <c r="H477" s="50"/>
      <c r="I477" s="50">
        <v>3</v>
      </c>
      <c r="J477" s="64"/>
      <c r="K477" s="91">
        <v>2</v>
      </c>
      <c r="L477" s="57"/>
      <c r="M477" s="58"/>
      <c r="N477" s="64"/>
      <c r="O477" s="68"/>
      <c r="P477" s="66">
        <v>3</v>
      </c>
      <c r="Q477" s="69"/>
      <c r="R477" s="68"/>
      <c r="AC477" s="3"/>
      <c r="AD477" s="3"/>
    </row>
    <row r="478" spans="1:30" ht="15.75" customHeight="1" x14ac:dyDescent="0.25">
      <c r="A478" s="49">
        <v>2002</v>
      </c>
      <c r="B478" s="50"/>
      <c r="C478" s="50"/>
      <c r="D478" s="50"/>
      <c r="E478" s="50"/>
      <c r="F478" s="50"/>
      <c r="G478" s="50"/>
      <c r="H478" s="50"/>
      <c r="I478" s="50">
        <v>1</v>
      </c>
      <c r="J478" s="64"/>
      <c r="K478" s="91"/>
      <c r="L478" s="57"/>
      <c r="M478" s="58"/>
      <c r="N478" s="64"/>
      <c r="O478" s="68"/>
      <c r="P478" s="66">
        <v>1</v>
      </c>
      <c r="Q478" s="69"/>
      <c r="R478" s="68"/>
      <c r="AC478" s="3"/>
      <c r="AD478" s="3"/>
    </row>
    <row r="479" spans="1:30" ht="15.75" customHeight="1" x14ac:dyDescent="0.25">
      <c r="A479" s="49">
        <v>2101</v>
      </c>
      <c r="B479" s="50"/>
      <c r="C479" s="50"/>
      <c r="D479" s="50"/>
      <c r="E479" s="50"/>
      <c r="F479" s="50"/>
      <c r="G479" s="50"/>
      <c r="H479" s="50"/>
      <c r="I479" s="50"/>
      <c r="J479" s="64"/>
      <c r="K479" s="91"/>
      <c r="L479" s="57"/>
      <c r="M479" s="58"/>
      <c r="N479" s="64"/>
      <c r="O479" s="58"/>
      <c r="P479" s="64"/>
      <c r="Q479" s="106"/>
      <c r="R479" s="68"/>
      <c r="AC479" s="3"/>
      <c r="AD479" s="3"/>
    </row>
    <row r="480" spans="1:30" ht="15.75" customHeight="1" x14ac:dyDescent="0.25">
      <c r="A480" s="49">
        <v>2102</v>
      </c>
      <c r="B480" s="50"/>
      <c r="C480" s="50"/>
      <c r="D480" s="50"/>
      <c r="E480" s="50"/>
      <c r="F480" s="50"/>
      <c r="G480" s="50"/>
      <c r="H480" s="50"/>
      <c r="I480" s="50"/>
      <c r="J480" s="64"/>
      <c r="K480" s="91"/>
      <c r="L480" s="57"/>
      <c r="M480" s="58"/>
      <c r="N480" s="64"/>
      <c r="O480" s="137" t="s">
        <v>42</v>
      </c>
      <c r="P480" s="72">
        <v>11</v>
      </c>
      <c r="Q480" s="87">
        <f>K483</f>
        <v>16</v>
      </c>
      <c r="R480" s="139" t="s">
        <v>10</v>
      </c>
      <c r="AC480" s="3"/>
      <c r="AD480" s="3"/>
    </row>
    <row r="481" spans="1:30" ht="15.75" customHeight="1" x14ac:dyDescent="0.25">
      <c r="A481" s="49">
        <v>2201</v>
      </c>
      <c r="B481" s="50"/>
      <c r="C481" s="50"/>
      <c r="D481" s="50"/>
      <c r="E481" s="50"/>
      <c r="F481" s="50"/>
      <c r="G481" s="50"/>
      <c r="H481" s="50"/>
      <c r="I481" s="50"/>
      <c r="J481" s="64"/>
      <c r="K481" s="91"/>
      <c r="L481" s="57"/>
      <c r="M481" s="58"/>
      <c r="N481" s="64"/>
      <c r="O481" s="138" t="s">
        <v>43</v>
      </c>
      <c r="P481" s="76">
        <f>IF(P480/B466=0,"",P480/B466)</f>
        <v>0.44</v>
      </c>
      <c r="Q481" s="89">
        <f>IF(P480/Q480=0,"",P480/Q480)</f>
        <v>0.6875</v>
      </c>
      <c r="R481" s="140" t="s">
        <v>44</v>
      </c>
      <c r="AC481" s="3"/>
      <c r="AD481" s="3"/>
    </row>
    <row r="482" spans="1:30" ht="15.75" customHeight="1" x14ac:dyDescent="0.25">
      <c r="A482" s="49">
        <v>2202</v>
      </c>
      <c r="B482" s="142"/>
      <c r="C482" s="142"/>
      <c r="D482" s="142"/>
      <c r="E482" s="142"/>
      <c r="F482" s="142"/>
      <c r="G482" s="142"/>
      <c r="H482" s="142"/>
      <c r="I482" s="142"/>
      <c r="J482" s="64"/>
      <c r="K482" s="91"/>
      <c r="L482" s="79"/>
      <c r="M482" s="80"/>
      <c r="N482" s="81"/>
      <c r="O482" s="82"/>
      <c r="P482" s="83"/>
      <c r="Q482" s="83"/>
      <c r="R482" s="84"/>
      <c r="AC482" s="3"/>
      <c r="AD482" s="3"/>
    </row>
    <row r="483" spans="1:30" ht="18" customHeight="1" x14ac:dyDescent="0.25">
      <c r="A483" s="31"/>
      <c r="B483" s="182" t="s">
        <v>63</v>
      </c>
      <c r="C483" s="182"/>
      <c r="D483" s="182"/>
      <c r="E483" s="182"/>
      <c r="F483" s="182"/>
      <c r="G483" s="182"/>
      <c r="H483" s="182"/>
      <c r="I483" s="182"/>
      <c r="J483" s="25"/>
      <c r="K483" s="85">
        <f>SUM(K468:K479)</f>
        <v>16</v>
      </c>
      <c r="L483" s="86">
        <f>IF(SUM(K470:K473)=0,"",SUM(K470:K473)/B466)</f>
        <v>0.32</v>
      </c>
      <c r="M483" s="86">
        <f>IF(K483=0,"",K483/B466)</f>
        <v>0.64</v>
      </c>
      <c r="N483" s="86">
        <f>M483-L483</f>
        <v>0.32</v>
      </c>
      <c r="O483" s="1"/>
      <c r="P483" s="25"/>
      <c r="Q483" s="26"/>
      <c r="R483" s="1"/>
      <c r="AC483" s="3"/>
      <c r="AD483" s="3"/>
    </row>
    <row r="484" spans="1:30" ht="12.75" customHeight="1" x14ac:dyDescent="0.2">
      <c r="L484" s="1"/>
      <c r="M484" s="1"/>
      <c r="O484" s="1"/>
      <c r="P484" s="2"/>
      <c r="Q484" s="2"/>
      <c r="R484" s="1"/>
      <c r="AC484" s="3"/>
      <c r="AD484" s="3"/>
    </row>
    <row r="485" spans="1:30" ht="12.75" customHeight="1" x14ac:dyDescent="0.2">
      <c r="L485" s="1"/>
      <c r="M485" s="1"/>
      <c r="O485" s="1"/>
      <c r="P485" s="2"/>
      <c r="Q485" s="2"/>
      <c r="R485" s="1"/>
      <c r="AC485" s="3"/>
      <c r="AD485" s="3"/>
    </row>
    <row r="486" spans="1:30" ht="26.25" customHeight="1" x14ac:dyDescent="0.4">
      <c r="A486" s="154"/>
      <c r="B486" s="179" t="s">
        <v>53</v>
      </c>
      <c r="C486" s="179"/>
      <c r="D486" s="179"/>
      <c r="E486" s="179"/>
      <c r="F486" s="179"/>
      <c r="G486" s="179"/>
      <c r="H486" s="179"/>
      <c r="I486" s="179"/>
      <c r="K486" s="153" t="s">
        <v>65</v>
      </c>
      <c r="L486" s="25"/>
      <c r="M486" s="1"/>
      <c r="N486" s="1"/>
      <c r="O486" s="25"/>
      <c r="P486" s="1"/>
      <c r="Q486" s="25"/>
      <c r="R486" s="25"/>
      <c r="S486" s="25"/>
      <c r="AC486" s="3"/>
      <c r="AD486" s="3"/>
    </row>
    <row r="487" spans="1:30" ht="20.25" customHeight="1" x14ac:dyDescent="0.2">
      <c r="A487" s="183" t="s">
        <v>9</v>
      </c>
      <c r="B487" s="173" t="s">
        <v>54</v>
      </c>
      <c r="C487" s="174"/>
      <c r="D487" s="174"/>
      <c r="E487" s="174"/>
      <c r="F487" s="174"/>
      <c r="G487" s="174"/>
      <c r="H487" s="174"/>
      <c r="I487" s="175"/>
      <c r="J487" s="25"/>
      <c r="K487" s="176" t="s">
        <v>10</v>
      </c>
      <c r="L487" s="171" t="s">
        <v>2</v>
      </c>
      <c r="M487" s="171" t="s">
        <v>3</v>
      </c>
      <c r="N487" s="178" t="s">
        <v>4</v>
      </c>
      <c r="O487" s="171" t="s">
        <v>5</v>
      </c>
      <c r="P487" s="169" t="s">
        <v>6</v>
      </c>
      <c r="Q487" s="169" t="s">
        <v>7</v>
      </c>
      <c r="R487" s="171" t="s">
        <v>8</v>
      </c>
      <c r="AC487" s="3"/>
      <c r="AD487" s="3"/>
    </row>
    <row r="488" spans="1:30" ht="15.75" customHeight="1" x14ac:dyDescent="0.25">
      <c r="A488" s="170"/>
      <c r="B488" s="49" t="s">
        <v>55</v>
      </c>
      <c r="C488" s="49" t="s">
        <v>56</v>
      </c>
      <c r="D488" s="49" t="s">
        <v>57</v>
      </c>
      <c r="E488" s="49" t="s">
        <v>58</v>
      </c>
      <c r="F488" s="49" t="s">
        <v>59</v>
      </c>
      <c r="G488" s="49" t="s">
        <v>60</v>
      </c>
      <c r="H488" s="49" t="s">
        <v>61</v>
      </c>
      <c r="I488" s="49" t="s">
        <v>62</v>
      </c>
      <c r="J488" s="25"/>
      <c r="K488" s="177"/>
      <c r="L488" s="170"/>
      <c r="M488" s="170"/>
      <c r="N488" s="170"/>
      <c r="O488" s="170"/>
      <c r="P488" s="170"/>
      <c r="Q488" s="170"/>
      <c r="R488" s="170"/>
      <c r="AC488" s="3"/>
      <c r="AD488" s="3"/>
    </row>
    <row r="489" spans="1:30" ht="15.75" customHeight="1" x14ac:dyDescent="0.25">
      <c r="A489" s="49">
        <v>1501</v>
      </c>
      <c r="B489" s="50">
        <v>26</v>
      </c>
      <c r="C489" s="50"/>
      <c r="D489" s="50"/>
      <c r="E489" s="50"/>
      <c r="F489" s="50"/>
      <c r="G489" s="50"/>
      <c r="H489" s="50"/>
      <c r="I489" s="50"/>
      <c r="J489" s="64"/>
      <c r="K489" s="91"/>
      <c r="L489" s="51"/>
      <c r="M489" s="52"/>
      <c r="N489" s="53"/>
      <c r="O489" s="54"/>
      <c r="P489" s="55">
        <f>B489</f>
        <v>26</v>
      </c>
      <c r="Q489" s="56"/>
      <c r="R489" s="54"/>
      <c r="AC489" s="3"/>
      <c r="AD489" s="3"/>
    </row>
    <row r="490" spans="1:30" ht="15.75" customHeight="1" x14ac:dyDescent="0.25">
      <c r="A490" s="49">
        <v>1502</v>
      </c>
      <c r="B490" s="50"/>
      <c r="C490" s="50">
        <v>22</v>
      </c>
      <c r="D490" s="50"/>
      <c r="E490" s="50"/>
      <c r="F490" s="50"/>
      <c r="G490" s="50"/>
      <c r="H490" s="50"/>
      <c r="I490" s="50"/>
      <c r="J490" s="64"/>
      <c r="K490" s="91"/>
      <c r="L490" s="57"/>
      <c r="M490" s="58"/>
      <c r="N490" s="59"/>
      <c r="O490" s="60">
        <f>IF(C490=0,"",C490/B489)</f>
        <v>0.84615384615384615</v>
      </c>
      <c r="P490" s="61">
        <v>22</v>
      </c>
      <c r="Q490" s="62">
        <f t="shared" ref="Q490:Q496" si="50">IF(P490=0,"",P490/P489)</f>
        <v>0.84615384615384615</v>
      </c>
      <c r="R490" s="62">
        <f t="shared" ref="R490:R496" si="51">IF(P490=0,"",100%-Q490)</f>
        <v>0.15384615384615385</v>
      </c>
      <c r="AC490" s="3"/>
      <c r="AD490" s="3"/>
    </row>
    <row r="491" spans="1:30" ht="15.75" customHeight="1" x14ac:dyDescent="0.25">
      <c r="A491" s="49">
        <v>1601</v>
      </c>
      <c r="B491" s="50"/>
      <c r="C491" s="50"/>
      <c r="D491" s="50">
        <v>22</v>
      </c>
      <c r="E491" s="50"/>
      <c r="F491" s="50"/>
      <c r="G491" s="50"/>
      <c r="H491" s="50"/>
      <c r="I491" s="50"/>
      <c r="J491" s="64"/>
      <c r="K491" s="91"/>
      <c r="L491" s="57"/>
      <c r="M491" s="58"/>
      <c r="N491" s="59"/>
      <c r="O491" s="60">
        <f>IF(D491=0,"",D491/C490)</f>
        <v>1</v>
      </c>
      <c r="P491" s="61">
        <v>22</v>
      </c>
      <c r="Q491" s="62">
        <f t="shared" si="50"/>
        <v>1</v>
      </c>
      <c r="R491" s="62">
        <f t="shared" si="51"/>
        <v>0</v>
      </c>
      <c r="S491" s="63">
        <f>P491/P489</f>
        <v>0.84615384615384615</v>
      </c>
      <c r="AC491" s="3"/>
      <c r="AD491" s="3"/>
    </row>
    <row r="492" spans="1:30" ht="15.75" customHeight="1" x14ac:dyDescent="0.25">
      <c r="A492" s="49">
        <v>1602</v>
      </c>
      <c r="B492" s="50"/>
      <c r="C492" s="50"/>
      <c r="D492" s="50"/>
      <c r="E492" s="50">
        <v>17</v>
      </c>
      <c r="F492" s="50"/>
      <c r="G492" s="50"/>
      <c r="H492" s="50"/>
      <c r="I492" s="50"/>
      <c r="J492" s="64"/>
      <c r="K492" s="91"/>
      <c r="L492" s="57"/>
      <c r="M492" s="58"/>
      <c r="N492" s="59"/>
      <c r="O492" s="60">
        <f>IF(E492=0,"",E492/D491)</f>
        <v>0.77272727272727271</v>
      </c>
      <c r="P492" s="61">
        <v>18</v>
      </c>
      <c r="Q492" s="62">
        <f t="shared" si="50"/>
        <v>0.81818181818181823</v>
      </c>
      <c r="R492" s="62">
        <f t="shared" si="51"/>
        <v>0.18181818181818177</v>
      </c>
      <c r="AC492" s="3"/>
      <c r="AD492" s="3"/>
    </row>
    <row r="493" spans="1:30" ht="15.75" customHeight="1" x14ac:dyDescent="0.25">
      <c r="A493" s="49">
        <v>1701</v>
      </c>
      <c r="B493" s="50"/>
      <c r="C493" s="50"/>
      <c r="D493" s="50"/>
      <c r="E493" s="50"/>
      <c r="F493" s="50">
        <v>14</v>
      </c>
      <c r="G493" s="50"/>
      <c r="H493" s="50"/>
      <c r="I493" s="50"/>
      <c r="J493" s="64"/>
      <c r="K493" s="91"/>
      <c r="L493" s="57"/>
      <c r="M493" s="58"/>
      <c r="N493" s="59"/>
      <c r="O493" s="60">
        <f>IF(F493=0,"",F493/E492)</f>
        <v>0.82352941176470584</v>
      </c>
      <c r="P493" s="61">
        <v>18</v>
      </c>
      <c r="Q493" s="62">
        <f t="shared" si="50"/>
        <v>1</v>
      </c>
      <c r="R493" s="62">
        <f t="shared" si="51"/>
        <v>0</v>
      </c>
      <c r="AC493" s="3"/>
      <c r="AD493" s="3"/>
    </row>
    <row r="494" spans="1:30" ht="15.75" customHeight="1" x14ac:dyDescent="0.25">
      <c r="A494" s="49">
        <v>1702</v>
      </c>
      <c r="B494" s="50"/>
      <c r="C494" s="50"/>
      <c r="D494" s="50"/>
      <c r="E494" s="50"/>
      <c r="F494" s="50"/>
      <c r="G494" s="50">
        <v>12</v>
      </c>
      <c r="H494" s="50"/>
      <c r="I494" s="50"/>
      <c r="J494" s="64"/>
      <c r="K494" s="91"/>
      <c r="L494" s="57"/>
      <c r="M494" s="58"/>
      <c r="N494" s="59"/>
      <c r="O494" s="60">
        <f>IF(G494=0,"",G494/F493)</f>
        <v>0.8571428571428571</v>
      </c>
      <c r="P494" s="61">
        <v>18</v>
      </c>
      <c r="Q494" s="62">
        <f t="shared" si="50"/>
        <v>1</v>
      </c>
      <c r="R494" s="62">
        <f t="shared" si="51"/>
        <v>0</v>
      </c>
      <c r="AC494" s="3"/>
      <c r="AD494" s="3"/>
    </row>
    <row r="495" spans="1:30" ht="15.75" customHeight="1" x14ac:dyDescent="0.25">
      <c r="A495" s="49">
        <v>1801</v>
      </c>
      <c r="B495" s="50"/>
      <c r="C495" s="50"/>
      <c r="D495" s="50"/>
      <c r="E495" s="50"/>
      <c r="F495" s="50"/>
      <c r="G495" s="50"/>
      <c r="H495" s="50">
        <v>12</v>
      </c>
      <c r="I495" s="50"/>
      <c r="J495" s="64"/>
      <c r="K495" s="91"/>
      <c r="L495" s="57"/>
      <c r="M495" s="58"/>
      <c r="N495" s="59"/>
      <c r="O495" s="60">
        <f>IF(H495=0,"",H495/G494)</f>
        <v>1</v>
      </c>
      <c r="P495" s="61">
        <v>18</v>
      </c>
      <c r="Q495" s="62">
        <f t="shared" si="50"/>
        <v>1</v>
      </c>
      <c r="R495" s="62">
        <f t="shared" si="51"/>
        <v>0</v>
      </c>
      <c r="AC495" s="3"/>
      <c r="AD495" s="3"/>
    </row>
    <row r="496" spans="1:30" ht="15.75" customHeight="1" x14ac:dyDescent="0.25">
      <c r="A496" s="49">
        <v>1802</v>
      </c>
      <c r="B496" s="50"/>
      <c r="C496" s="50"/>
      <c r="D496" s="50"/>
      <c r="E496" s="50"/>
      <c r="F496" s="50"/>
      <c r="G496" s="50"/>
      <c r="H496" s="50"/>
      <c r="I496" s="50">
        <v>12</v>
      </c>
      <c r="J496" s="64"/>
      <c r="K496" s="91">
        <v>12</v>
      </c>
      <c r="L496" s="57"/>
      <c r="M496" s="58"/>
      <c r="N496" s="59"/>
      <c r="O496" s="90">
        <f>IF(I496=0,"",I496/H495)</f>
        <v>1</v>
      </c>
      <c r="P496" s="61">
        <v>18</v>
      </c>
      <c r="Q496" s="62">
        <f t="shared" si="50"/>
        <v>1</v>
      </c>
      <c r="R496" s="62">
        <f t="shared" si="51"/>
        <v>0</v>
      </c>
      <c r="AC496" s="3"/>
      <c r="AD496" s="3"/>
    </row>
    <row r="497" spans="1:30" ht="15.75" customHeight="1" x14ac:dyDescent="0.25">
      <c r="A497" s="49">
        <v>1901</v>
      </c>
      <c r="B497" s="50"/>
      <c r="C497" s="50"/>
      <c r="D497" s="50"/>
      <c r="E497" s="50"/>
      <c r="F497" s="50"/>
      <c r="G497" s="50"/>
      <c r="H497" s="50"/>
      <c r="I497" s="50">
        <v>4</v>
      </c>
      <c r="J497" s="64"/>
      <c r="K497" s="91">
        <v>3</v>
      </c>
      <c r="L497" s="57"/>
      <c r="M497" s="58"/>
      <c r="N497" s="64"/>
      <c r="O497" s="65"/>
      <c r="P497" s="103">
        <v>7</v>
      </c>
      <c r="Q497" s="64"/>
      <c r="R497" s="65"/>
      <c r="AC497" s="3"/>
      <c r="AD497" s="3"/>
    </row>
    <row r="498" spans="1:30" ht="15.75" customHeight="1" x14ac:dyDescent="0.25">
      <c r="A498" s="49">
        <v>1902</v>
      </c>
      <c r="B498" s="50"/>
      <c r="C498" s="50"/>
      <c r="D498" s="50"/>
      <c r="E498" s="50"/>
      <c r="F498" s="50"/>
      <c r="G498" s="50"/>
      <c r="H498" s="50"/>
      <c r="I498" s="50">
        <v>4</v>
      </c>
      <c r="J498" s="64"/>
      <c r="K498" s="91"/>
      <c r="L498" s="57"/>
      <c r="M498" s="58"/>
      <c r="N498" s="64"/>
      <c r="O498" s="68"/>
      <c r="P498" s="103">
        <v>4</v>
      </c>
      <c r="Q498" s="143"/>
      <c r="R498" s="68"/>
      <c r="AC498" s="3"/>
      <c r="AD498" s="3"/>
    </row>
    <row r="499" spans="1:30" ht="15.75" customHeight="1" x14ac:dyDescent="0.25">
      <c r="A499" s="49">
        <v>2001</v>
      </c>
      <c r="B499" s="50"/>
      <c r="C499" s="50"/>
      <c r="D499" s="50"/>
      <c r="E499" s="50"/>
      <c r="F499" s="50"/>
      <c r="G499" s="50"/>
      <c r="H499" s="50"/>
      <c r="I499" s="50">
        <v>2</v>
      </c>
      <c r="J499" s="64"/>
      <c r="K499" s="91">
        <v>2</v>
      </c>
      <c r="L499" s="57"/>
      <c r="M499" s="58"/>
      <c r="N499" s="64"/>
      <c r="O499" s="68"/>
      <c r="P499" s="61">
        <v>3</v>
      </c>
      <c r="Q499" s="143"/>
      <c r="R499" s="68"/>
      <c r="AC499" s="3"/>
      <c r="AD499" s="3"/>
    </row>
    <row r="500" spans="1:30" ht="15.75" customHeight="1" x14ac:dyDescent="0.25">
      <c r="A500" s="49">
        <v>2002</v>
      </c>
      <c r="B500" s="50"/>
      <c r="C500" s="50"/>
      <c r="D500" s="50"/>
      <c r="E500" s="50"/>
      <c r="F500" s="50"/>
      <c r="G500" s="50"/>
      <c r="H500" s="50"/>
      <c r="I500" s="50"/>
      <c r="J500" s="64"/>
      <c r="K500" s="91"/>
      <c r="L500" s="57"/>
      <c r="M500" s="58"/>
      <c r="N500" s="64"/>
      <c r="O500" s="68"/>
      <c r="P500" s="66"/>
      <c r="Q500" s="69"/>
      <c r="R500" s="68"/>
      <c r="AC500" s="3"/>
      <c r="AD500" s="3"/>
    </row>
    <row r="501" spans="1:30" ht="15.75" customHeight="1" x14ac:dyDescent="0.25">
      <c r="A501" s="49">
        <v>2101</v>
      </c>
      <c r="B501" s="50"/>
      <c r="C501" s="50"/>
      <c r="D501" s="50"/>
      <c r="E501" s="50"/>
      <c r="F501" s="50"/>
      <c r="G501" s="50"/>
      <c r="H501" s="50"/>
      <c r="I501" s="50"/>
      <c r="J501" s="64"/>
      <c r="K501" s="91"/>
      <c r="L501" s="57"/>
      <c r="M501" s="58"/>
      <c r="N501" s="64"/>
      <c r="O501" s="68"/>
      <c r="P501" s="66"/>
      <c r="Q501" s="69"/>
      <c r="R501" s="68"/>
      <c r="AC501" s="3"/>
      <c r="AD501" s="3"/>
    </row>
    <row r="502" spans="1:30" ht="15.75" customHeight="1" x14ac:dyDescent="0.25">
      <c r="A502" s="49">
        <v>2102</v>
      </c>
      <c r="B502" s="50"/>
      <c r="C502" s="50"/>
      <c r="D502" s="50"/>
      <c r="E502" s="50"/>
      <c r="F502" s="50"/>
      <c r="G502" s="50"/>
      <c r="H502" s="50"/>
      <c r="I502" s="50"/>
      <c r="J502" s="64"/>
      <c r="K502" s="91"/>
      <c r="L502" s="57"/>
      <c r="M502" s="58"/>
      <c r="N502" s="64"/>
      <c r="O502" s="58"/>
      <c r="P502" s="64"/>
      <c r="Q502" s="106"/>
      <c r="R502" s="68"/>
      <c r="AC502" s="3"/>
      <c r="AD502" s="3"/>
    </row>
    <row r="503" spans="1:30" ht="15.75" customHeight="1" x14ac:dyDescent="0.25">
      <c r="A503" s="49">
        <v>2201</v>
      </c>
      <c r="B503" s="50"/>
      <c r="C503" s="50"/>
      <c r="D503" s="50"/>
      <c r="E503" s="50"/>
      <c r="F503" s="50"/>
      <c r="G503" s="50"/>
      <c r="H503" s="50"/>
      <c r="I503" s="50"/>
      <c r="J503" s="64"/>
      <c r="K503" s="91"/>
      <c r="L503" s="57"/>
      <c r="M503" s="58"/>
      <c r="N503" s="64"/>
      <c r="O503" s="137" t="s">
        <v>42</v>
      </c>
      <c r="P503" s="72">
        <v>10</v>
      </c>
      <c r="Q503" s="87">
        <f>K506</f>
        <v>17</v>
      </c>
      <c r="R503" s="139" t="s">
        <v>10</v>
      </c>
      <c r="AC503" s="3"/>
      <c r="AD503" s="3"/>
    </row>
    <row r="504" spans="1:30" ht="15.75" customHeight="1" x14ac:dyDescent="0.25">
      <c r="A504" s="49">
        <v>2202</v>
      </c>
      <c r="B504" s="50"/>
      <c r="C504" s="50"/>
      <c r="D504" s="50"/>
      <c r="E504" s="50"/>
      <c r="F504" s="50"/>
      <c r="G504" s="50"/>
      <c r="H504" s="50"/>
      <c r="I504" s="50"/>
      <c r="J504" s="64"/>
      <c r="K504" s="91"/>
      <c r="L504" s="57"/>
      <c r="M504" s="58"/>
      <c r="N504" s="64"/>
      <c r="O504" s="138" t="s">
        <v>43</v>
      </c>
      <c r="P504" s="76">
        <f>IF(P503/B489=0,"",P503/B489)</f>
        <v>0.38461538461538464</v>
      </c>
      <c r="Q504" s="89">
        <f>IF(P503/Q503=0,"",P503/Q503)</f>
        <v>0.58823529411764708</v>
      </c>
      <c r="R504" s="140" t="s">
        <v>44</v>
      </c>
      <c r="AC504" s="3"/>
      <c r="AD504" s="3"/>
    </row>
    <row r="505" spans="1:30" ht="15.75" customHeight="1" x14ac:dyDescent="0.25">
      <c r="A505" s="49">
        <v>2301</v>
      </c>
      <c r="B505" s="142"/>
      <c r="C505" s="142"/>
      <c r="D505" s="142"/>
      <c r="E505" s="142"/>
      <c r="F505" s="142"/>
      <c r="G505" s="142"/>
      <c r="H505" s="142"/>
      <c r="I505" s="142"/>
      <c r="J505" s="64"/>
      <c r="K505" s="91"/>
      <c r="L505" s="79"/>
      <c r="M505" s="80"/>
      <c r="N505" s="81"/>
      <c r="O505" s="82"/>
      <c r="P505" s="83"/>
      <c r="Q505" s="83"/>
      <c r="R505" s="84"/>
      <c r="AC505" s="3"/>
      <c r="AD505" s="3"/>
    </row>
    <row r="506" spans="1:30" ht="18" customHeight="1" x14ac:dyDescent="0.25">
      <c r="A506" s="31"/>
      <c r="B506" s="182" t="s">
        <v>63</v>
      </c>
      <c r="C506" s="182"/>
      <c r="D506" s="182"/>
      <c r="E506" s="182"/>
      <c r="F506" s="182"/>
      <c r="G506" s="182"/>
      <c r="H506" s="182"/>
      <c r="I506" s="182"/>
      <c r="J506" s="25"/>
      <c r="K506" s="85">
        <f>SUM(K491:K502)</f>
        <v>17</v>
      </c>
      <c r="L506" s="86">
        <f>K496/B489</f>
        <v>0.46153846153846156</v>
      </c>
      <c r="M506" s="86">
        <f>IF(K506=0,"",K506/B489)</f>
        <v>0.65384615384615385</v>
      </c>
      <c r="N506" s="86">
        <f>M506-L506</f>
        <v>0.19230769230769229</v>
      </c>
      <c r="O506" s="1"/>
      <c r="P506" s="25"/>
      <c r="Q506" s="26"/>
      <c r="R506" s="1"/>
      <c r="AC506" s="3"/>
      <c r="AD506" s="3"/>
    </row>
    <row r="507" spans="1:30" ht="12.75" customHeight="1" x14ac:dyDescent="0.2">
      <c r="L507" s="1"/>
      <c r="M507" s="1"/>
      <c r="O507" s="1"/>
      <c r="P507" s="2"/>
      <c r="Q507" s="2"/>
      <c r="R507" s="1"/>
      <c r="AC507" s="3"/>
      <c r="AD507" s="3"/>
    </row>
    <row r="508" spans="1:30" ht="12.75" customHeight="1" x14ac:dyDescent="0.2">
      <c r="L508" s="1"/>
      <c r="M508" s="1"/>
      <c r="O508" s="1"/>
      <c r="P508" s="2"/>
      <c r="Q508" s="2"/>
      <c r="R508" s="1"/>
      <c r="AC508" s="3"/>
      <c r="AD508" s="3"/>
    </row>
    <row r="509" spans="1:30" ht="26.25" customHeight="1" x14ac:dyDescent="0.4">
      <c r="A509" s="154"/>
      <c r="B509" s="179" t="s">
        <v>53</v>
      </c>
      <c r="C509" s="179"/>
      <c r="D509" s="179"/>
      <c r="E509" s="179"/>
      <c r="F509" s="179"/>
      <c r="G509" s="179"/>
      <c r="H509" s="179"/>
      <c r="I509" s="179"/>
      <c r="K509" s="153" t="s">
        <v>66</v>
      </c>
      <c r="L509" s="25"/>
      <c r="M509" s="1"/>
      <c r="N509" s="1"/>
      <c r="O509" s="25"/>
      <c r="P509" s="1"/>
      <c r="Q509" s="25"/>
      <c r="R509" s="25"/>
      <c r="S509" s="25"/>
      <c r="AC509" s="3"/>
      <c r="AD509" s="3"/>
    </row>
    <row r="510" spans="1:30" ht="20.25" customHeight="1" x14ac:dyDescent="0.2">
      <c r="A510" s="183" t="s">
        <v>9</v>
      </c>
      <c r="B510" s="173" t="s">
        <v>54</v>
      </c>
      <c r="C510" s="174"/>
      <c r="D510" s="174"/>
      <c r="E510" s="174"/>
      <c r="F510" s="174"/>
      <c r="G510" s="174"/>
      <c r="H510" s="174"/>
      <c r="I510" s="175"/>
      <c r="J510" s="25"/>
      <c r="K510" s="176" t="s">
        <v>10</v>
      </c>
      <c r="L510" s="171" t="s">
        <v>2</v>
      </c>
      <c r="M510" s="171" t="s">
        <v>3</v>
      </c>
      <c r="N510" s="178" t="s">
        <v>4</v>
      </c>
      <c r="O510" s="171" t="s">
        <v>5</v>
      </c>
      <c r="P510" s="169" t="s">
        <v>6</v>
      </c>
      <c r="Q510" s="169" t="s">
        <v>7</v>
      </c>
      <c r="R510" s="171" t="s">
        <v>8</v>
      </c>
      <c r="AC510" s="3"/>
      <c r="AD510" s="3"/>
    </row>
    <row r="511" spans="1:30" ht="15.75" customHeight="1" x14ac:dyDescent="0.25">
      <c r="A511" s="170"/>
      <c r="B511" s="49" t="s">
        <v>55</v>
      </c>
      <c r="C511" s="49" t="s">
        <v>56</v>
      </c>
      <c r="D511" s="49" t="s">
        <v>57</v>
      </c>
      <c r="E511" s="49" t="s">
        <v>58</v>
      </c>
      <c r="F511" s="49" t="s">
        <v>59</v>
      </c>
      <c r="G511" s="49" t="s">
        <v>60</v>
      </c>
      <c r="H511" s="49" t="s">
        <v>61</v>
      </c>
      <c r="I511" s="49" t="s">
        <v>62</v>
      </c>
      <c r="J511" s="25"/>
      <c r="K511" s="177"/>
      <c r="L511" s="170"/>
      <c r="M511" s="170"/>
      <c r="N511" s="170"/>
      <c r="O511" s="170"/>
      <c r="P511" s="170"/>
      <c r="Q511" s="170"/>
      <c r="R511" s="170"/>
      <c r="AC511" s="3"/>
      <c r="AD511" s="3"/>
    </row>
    <row r="512" spans="1:30" ht="15.75" customHeight="1" x14ac:dyDescent="0.25">
      <c r="A512" s="49">
        <v>1502</v>
      </c>
      <c r="B512" s="50">
        <v>28</v>
      </c>
      <c r="C512" s="50"/>
      <c r="D512" s="50"/>
      <c r="E512" s="50"/>
      <c r="F512" s="50"/>
      <c r="G512" s="50"/>
      <c r="H512" s="50"/>
      <c r="I512" s="50"/>
      <c r="J512" s="64"/>
      <c r="K512" s="91"/>
      <c r="L512" s="51"/>
      <c r="M512" s="52"/>
      <c r="N512" s="53"/>
      <c r="O512" s="54"/>
      <c r="P512" s="55">
        <f>B512</f>
        <v>28</v>
      </c>
      <c r="Q512" s="56"/>
      <c r="R512" s="54"/>
      <c r="AC512" s="3"/>
      <c r="AD512" s="3"/>
    </row>
    <row r="513" spans="1:30" ht="15.75" customHeight="1" x14ac:dyDescent="0.25">
      <c r="A513" s="49">
        <v>1601</v>
      </c>
      <c r="B513" s="50"/>
      <c r="C513" s="50">
        <v>26</v>
      </c>
      <c r="D513" s="50"/>
      <c r="E513" s="50"/>
      <c r="F513" s="50"/>
      <c r="G513" s="50"/>
      <c r="H513" s="50"/>
      <c r="I513" s="50"/>
      <c r="J513" s="64"/>
      <c r="K513" s="91"/>
      <c r="L513" s="57"/>
      <c r="M513" s="58"/>
      <c r="N513" s="59"/>
      <c r="O513" s="60">
        <f>IF(C513=0,"",C513/B512)</f>
        <v>0.9285714285714286</v>
      </c>
      <c r="P513" s="61">
        <v>27</v>
      </c>
      <c r="Q513" s="62">
        <f t="shared" ref="Q513:Q519" si="52">IF(P513=0,"",P513/P512)</f>
        <v>0.9642857142857143</v>
      </c>
      <c r="R513" s="62">
        <f t="shared" ref="R513:R519" si="53">IF(P513=0,"",100%-Q513)</f>
        <v>3.5714285714285698E-2</v>
      </c>
      <c r="AC513" s="3"/>
      <c r="AD513" s="3"/>
    </row>
    <row r="514" spans="1:30" ht="15.75" customHeight="1" x14ac:dyDescent="0.25">
      <c r="A514" s="49">
        <v>1602</v>
      </c>
      <c r="B514" s="50"/>
      <c r="C514" s="50"/>
      <c r="D514" s="50">
        <v>24</v>
      </c>
      <c r="E514" s="50"/>
      <c r="F514" s="50"/>
      <c r="G514" s="50"/>
      <c r="H514" s="50"/>
      <c r="I514" s="50"/>
      <c r="J514" s="64"/>
      <c r="K514" s="91"/>
      <c r="L514" s="57"/>
      <c r="M514" s="58"/>
      <c r="N514" s="59"/>
      <c r="O514" s="60">
        <f>IF(D514=0,"",D514/C513)</f>
        <v>0.92307692307692313</v>
      </c>
      <c r="P514" s="61">
        <v>26</v>
      </c>
      <c r="Q514" s="62">
        <f t="shared" si="52"/>
        <v>0.96296296296296291</v>
      </c>
      <c r="R514" s="62">
        <f t="shared" si="53"/>
        <v>3.703703703703709E-2</v>
      </c>
      <c r="S514" s="63">
        <f>P514/P512</f>
        <v>0.9285714285714286</v>
      </c>
      <c r="AC514" s="3"/>
      <c r="AD514" s="3"/>
    </row>
    <row r="515" spans="1:30" ht="15.75" customHeight="1" x14ac:dyDescent="0.25">
      <c r="A515" s="49">
        <v>1701</v>
      </c>
      <c r="B515" s="50"/>
      <c r="C515" s="50"/>
      <c r="D515" s="50"/>
      <c r="E515" s="50">
        <v>20</v>
      </c>
      <c r="F515" s="50"/>
      <c r="G515" s="50"/>
      <c r="H515" s="50"/>
      <c r="I515" s="50"/>
      <c r="J515" s="64"/>
      <c r="K515" s="91"/>
      <c r="L515" s="57"/>
      <c r="M515" s="58"/>
      <c r="N515" s="59"/>
      <c r="O515" s="60">
        <f>IF(E515=0,"",E515/D514)</f>
        <v>0.83333333333333337</v>
      </c>
      <c r="P515" s="61">
        <v>26</v>
      </c>
      <c r="Q515" s="62">
        <f t="shared" si="52"/>
        <v>1</v>
      </c>
      <c r="R515" s="62">
        <f t="shared" si="53"/>
        <v>0</v>
      </c>
      <c r="AC515" s="3"/>
      <c r="AD515" s="3"/>
    </row>
    <row r="516" spans="1:30" ht="15.75" customHeight="1" x14ac:dyDescent="0.25">
      <c r="A516" s="49">
        <v>1702</v>
      </c>
      <c r="B516" s="50"/>
      <c r="C516" s="50"/>
      <c r="D516" s="50"/>
      <c r="E516" s="50"/>
      <c r="F516" s="50">
        <v>18</v>
      </c>
      <c r="G516" s="50"/>
      <c r="H516" s="50"/>
      <c r="I516" s="50"/>
      <c r="J516" s="64"/>
      <c r="K516" s="91">
        <v>2</v>
      </c>
      <c r="L516" s="57"/>
      <c r="M516" s="58"/>
      <c r="N516" s="59"/>
      <c r="O516" s="60">
        <f>IF(F516=0,"",F516/E515)</f>
        <v>0.9</v>
      </c>
      <c r="P516" s="61">
        <v>26</v>
      </c>
      <c r="Q516" s="62">
        <f t="shared" si="52"/>
        <v>1</v>
      </c>
      <c r="R516" s="62">
        <f t="shared" si="53"/>
        <v>0</v>
      </c>
      <c r="AC516" s="3"/>
      <c r="AD516" s="3"/>
    </row>
    <row r="517" spans="1:30" ht="15.75" customHeight="1" x14ac:dyDescent="0.25">
      <c r="A517" s="49">
        <v>1801</v>
      </c>
      <c r="B517" s="50"/>
      <c r="C517" s="50"/>
      <c r="D517" s="50"/>
      <c r="E517" s="50"/>
      <c r="F517" s="50"/>
      <c r="G517" s="50">
        <v>18</v>
      </c>
      <c r="H517" s="50"/>
      <c r="I517" s="50"/>
      <c r="J517" s="64"/>
      <c r="K517" s="91"/>
      <c r="L517" s="57"/>
      <c r="M517" s="58"/>
      <c r="N517" s="59"/>
      <c r="O517" s="60">
        <f>IF(G517=0,"",G517/F516)</f>
        <v>1</v>
      </c>
      <c r="P517" s="61">
        <v>26</v>
      </c>
      <c r="Q517" s="62">
        <f t="shared" si="52"/>
        <v>1</v>
      </c>
      <c r="R517" s="62">
        <f t="shared" si="53"/>
        <v>0</v>
      </c>
      <c r="AC517" s="3"/>
      <c r="AD517" s="3"/>
    </row>
    <row r="518" spans="1:30" ht="15.75" customHeight="1" x14ac:dyDescent="0.25">
      <c r="A518" s="49">
        <v>1802</v>
      </c>
      <c r="B518" s="50"/>
      <c r="C518" s="50"/>
      <c r="D518" s="50"/>
      <c r="E518" s="50"/>
      <c r="F518" s="50"/>
      <c r="G518" s="50"/>
      <c r="H518" s="50">
        <v>18</v>
      </c>
      <c r="I518" s="50"/>
      <c r="J518" s="64"/>
      <c r="K518" s="91"/>
      <c r="L518" s="57"/>
      <c r="M518" s="58"/>
      <c r="N518" s="59"/>
      <c r="O518" s="60">
        <f>IF(H518=0,"",H518/G517)</f>
        <v>1</v>
      </c>
      <c r="P518" s="61">
        <v>26</v>
      </c>
      <c r="Q518" s="62">
        <f t="shared" si="52"/>
        <v>1</v>
      </c>
      <c r="R518" s="62">
        <f t="shared" si="53"/>
        <v>0</v>
      </c>
      <c r="AC518" s="3"/>
      <c r="AD518" s="3"/>
    </row>
    <row r="519" spans="1:30" ht="15.75" customHeight="1" x14ac:dyDescent="0.25">
      <c r="A519" s="49">
        <v>1901</v>
      </c>
      <c r="B519" s="50"/>
      <c r="C519" s="50"/>
      <c r="D519" s="50"/>
      <c r="E519" s="50"/>
      <c r="F519" s="50"/>
      <c r="G519" s="50"/>
      <c r="H519" s="50"/>
      <c r="I519" s="50">
        <v>12</v>
      </c>
      <c r="J519" s="64"/>
      <c r="K519" s="91">
        <v>8</v>
      </c>
      <c r="L519" s="57"/>
      <c r="M519" s="58"/>
      <c r="N519" s="59"/>
      <c r="O519" s="90">
        <f>IF(I519=0,"",I519/H518)</f>
        <v>0.66666666666666663</v>
      </c>
      <c r="P519" s="61">
        <v>17</v>
      </c>
      <c r="Q519" s="62">
        <f t="shared" si="52"/>
        <v>0.65384615384615385</v>
      </c>
      <c r="R519" s="62">
        <f t="shared" si="53"/>
        <v>0.34615384615384615</v>
      </c>
      <c r="AC519" s="3"/>
      <c r="AD519" s="3"/>
    </row>
    <row r="520" spans="1:30" ht="15.75" customHeight="1" x14ac:dyDescent="0.25">
      <c r="A520" s="49">
        <v>1902</v>
      </c>
      <c r="B520" s="50"/>
      <c r="C520" s="50"/>
      <c r="D520" s="50"/>
      <c r="E520" s="50"/>
      <c r="F520" s="50"/>
      <c r="G520" s="50"/>
      <c r="H520" s="50"/>
      <c r="I520" s="50">
        <v>7</v>
      </c>
      <c r="J520" s="64"/>
      <c r="K520" s="91">
        <v>4</v>
      </c>
      <c r="L520" s="57"/>
      <c r="M520" s="58"/>
      <c r="N520" s="64"/>
      <c r="O520" s="65"/>
      <c r="P520" s="103">
        <v>10</v>
      </c>
      <c r="Q520" s="64"/>
      <c r="R520" s="65"/>
      <c r="AC520" s="3"/>
      <c r="AD520" s="3"/>
    </row>
    <row r="521" spans="1:30" ht="15.75" customHeight="1" x14ac:dyDescent="0.25">
      <c r="A521" s="49">
        <v>2001</v>
      </c>
      <c r="B521" s="50"/>
      <c r="C521" s="50"/>
      <c r="D521" s="50"/>
      <c r="E521" s="50"/>
      <c r="F521" s="50"/>
      <c r="G521" s="50"/>
      <c r="H521" s="50"/>
      <c r="I521" s="50">
        <v>5</v>
      </c>
      <c r="J521" s="64"/>
      <c r="K521" s="91">
        <v>4</v>
      </c>
      <c r="L521" s="57"/>
      <c r="M521" s="58"/>
      <c r="N521" s="64"/>
      <c r="O521" s="68"/>
      <c r="P521" s="103">
        <v>6</v>
      </c>
      <c r="Q521" s="143"/>
      <c r="R521" s="68"/>
      <c r="AC521" s="3"/>
      <c r="AD521" s="3"/>
    </row>
    <row r="522" spans="1:30" ht="15.75" customHeight="1" x14ac:dyDescent="0.25">
      <c r="A522" s="49">
        <v>2002</v>
      </c>
      <c r="B522" s="50"/>
      <c r="C522" s="50"/>
      <c r="D522" s="50"/>
      <c r="E522" s="50"/>
      <c r="F522" s="50"/>
      <c r="G522" s="50"/>
      <c r="H522" s="50"/>
      <c r="I522" s="50">
        <v>1</v>
      </c>
      <c r="J522" s="64"/>
      <c r="K522" s="91">
        <v>1</v>
      </c>
      <c r="L522" s="57"/>
      <c r="M522" s="58"/>
      <c r="N522" s="64"/>
      <c r="O522" s="68"/>
      <c r="P522" s="61">
        <v>2</v>
      </c>
      <c r="Q522" s="143"/>
      <c r="R522" s="68"/>
      <c r="AC522" s="3"/>
      <c r="AD522" s="3"/>
    </row>
    <row r="523" spans="1:30" ht="15.75" customHeight="1" x14ac:dyDescent="0.25">
      <c r="A523" s="49">
        <v>2101</v>
      </c>
      <c r="B523" s="50"/>
      <c r="C523" s="50"/>
      <c r="D523" s="50"/>
      <c r="E523" s="50"/>
      <c r="F523" s="50"/>
      <c r="G523" s="50"/>
      <c r="H523" s="50"/>
      <c r="I523" s="50"/>
      <c r="J523" s="64"/>
      <c r="K523" s="91"/>
      <c r="L523" s="57"/>
      <c r="M523" s="58"/>
      <c r="N523" s="64"/>
      <c r="O523" s="68"/>
      <c r="P523" s="66"/>
      <c r="Q523" s="69"/>
      <c r="R523" s="68"/>
      <c r="AC523" s="3"/>
      <c r="AD523" s="3"/>
    </row>
    <row r="524" spans="1:30" ht="15.75" customHeight="1" x14ac:dyDescent="0.25">
      <c r="A524" s="49">
        <v>2102</v>
      </c>
      <c r="B524" s="50"/>
      <c r="C524" s="50"/>
      <c r="D524" s="50"/>
      <c r="E524" s="50"/>
      <c r="F524" s="50"/>
      <c r="G524" s="50"/>
      <c r="H524" s="50"/>
      <c r="I524" s="50"/>
      <c r="J524" s="64"/>
      <c r="K524" s="91"/>
      <c r="L524" s="57"/>
      <c r="M524" s="58"/>
      <c r="N524" s="64"/>
      <c r="O524" s="68"/>
      <c r="P524" s="66"/>
      <c r="Q524" s="69"/>
      <c r="R524" s="68"/>
      <c r="AC524" s="3"/>
      <c r="AD524" s="3"/>
    </row>
    <row r="525" spans="1:30" ht="15.75" customHeight="1" x14ac:dyDescent="0.25">
      <c r="A525" s="49">
        <v>2201</v>
      </c>
      <c r="B525" s="50"/>
      <c r="C525" s="50"/>
      <c r="D525" s="50"/>
      <c r="E525" s="50"/>
      <c r="F525" s="50"/>
      <c r="G525" s="50"/>
      <c r="H525" s="50"/>
      <c r="I525" s="50"/>
      <c r="J525" s="64"/>
      <c r="K525" s="91"/>
      <c r="L525" s="57"/>
      <c r="M525" s="58"/>
      <c r="N525" s="64"/>
      <c r="O525" s="58"/>
      <c r="P525" s="64"/>
      <c r="Q525" s="106"/>
      <c r="R525" s="68"/>
      <c r="AC525" s="3"/>
      <c r="AD525" s="3"/>
    </row>
    <row r="526" spans="1:30" ht="15.75" customHeight="1" x14ac:dyDescent="0.25">
      <c r="A526" s="49">
        <v>2202</v>
      </c>
      <c r="B526" s="50"/>
      <c r="C526" s="50"/>
      <c r="D526" s="50"/>
      <c r="E526" s="50"/>
      <c r="F526" s="50"/>
      <c r="G526" s="50"/>
      <c r="H526" s="50"/>
      <c r="I526" s="50"/>
      <c r="J526" s="64"/>
      <c r="K526" s="91"/>
      <c r="L526" s="57"/>
      <c r="M526" s="58"/>
      <c r="N526" s="64"/>
      <c r="O526" s="137" t="s">
        <v>42</v>
      </c>
      <c r="P526" s="72">
        <v>16</v>
      </c>
      <c r="Q526" s="87">
        <f>K529</f>
        <v>19</v>
      </c>
      <c r="R526" s="139" t="s">
        <v>10</v>
      </c>
      <c r="AC526" s="3"/>
      <c r="AD526" s="3"/>
    </row>
    <row r="527" spans="1:30" ht="15.75" customHeight="1" x14ac:dyDescent="0.25">
      <c r="A527" s="49">
        <v>2301</v>
      </c>
      <c r="B527" s="50"/>
      <c r="C527" s="50"/>
      <c r="D527" s="50"/>
      <c r="E527" s="50"/>
      <c r="F527" s="50"/>
      <c r="G527" s="50"/>
      <c r="H527" s="50"/>
      <c r="I527" s="50"/>
      <c r="J527" s="64"/>
      <c r="K527" s="91"/>
      <c r="L527" s="57"/>
      <c r="M527" s="58"/>
      <c r="N527" s="64"/>
      <c r="O527" s="138" t="s">
        <v>43</v>
      </c>
      <c r="P527" s="76">
        <f>IF(P526/B512=0,"",P526/B512)</f>
        <v>0.5714285714285714</v>
      </c>
      <c r="Q527" s="89">
        <f>IF(P526/Q526=0,"",P526/Q526)</f>
        <v>0.84210526315789469</v>
      </c>
      <c r="R527" s="140" t="s">
        <v>44</v>
      </c>
      <c r="AC527" s="3"/>
      <c r="AD527" s="3"/>
    </row>
    <row r="528" spans="1:30" ht="15.75" customHeight="1" x14ac:dyDescent="0.25">
      <c r="A528" s="49">
        <v>2302</v>
      </c>
      <c r="B528" s="142"/>
      <c r="C528" s="142"/>
      <c r="D528" s="142"/>
      <c r="E528" s="142"/>
      <c r="F528" s="142"/>
      <c r="G528" s="142"/>
      <c r="H528" s="142"/>
      <c r="I528" s="142"/>
      <c r="J528" s="64"/>
      <c r="K528" s="91"/>
      <c r="L528" s="79"/>
      <c r="M528" s="80"/>
      <c r="N528" s="81"/>
      <c r="O528" s="82"/>
      <c r="P528" s="83"/>
      <c r="Q528" s="83"/>
      <c r="R528" s="84"/>
      <c r="AC528" s="3"/>
      <c r="AD528" s="3"/>
    </row>
    <row r="529" spans="1:30" ht="18" customHeight="1" x14ac:dyDescent="0.25">
      <c r="A529" s="31"/>
      <c r="B529" s="182" t="s">
        <v>63</v>
      </c>
      <c r="C529" s="182"/>
      <c r="D529" s="182"/>
      <c r="E529" s="182"/>
      <c r="F529" s="182"/>
      <c r="G529" s="182"/>
      <c r="H529" s="182"/>
      <c r="I529" s="182"/>
      <c r="J529" s="25"/>
      <c r="K529" s="85">
        <f>SUM(K514:K525)</f>
        <v>19</v>
      </c>
      <c r="L529" s="86">
        <f>IF(SUM(K516:K519)=0,"",SUM(K516:K519)/B512)</f>
        <v>0.35714285714285715</v>
      </c>
      <c r="M529" s="86">
        <f>IF(K529=0,"",K529/B512)</f>
        <v>0.6785714285714286</v>
      </c>
      <c r="N529" s="86">
        <f>M529-L529</f>
        <v>0.32142857142857145</v>
      </c>
      <c r="O529" s="1"/>
      <c r="P529" s="25"/>
      <c r="Q529" s="26"/>
      <c r="R529" s="1"/>
      <c r="AC529" s="3"/>
      <c r="AD529" s="3"/>
    </row>
    <row r="530" spans="1:30" ht="12.75" customHeight="1" x14ac:dyDescent="0.2">
      <c r="L530" s="1"/>
      <c r="M530" s="1"/>
      <c r="O530" s="1"/>
      <c r="P530" s="2"/>
      <c r="Q530" s="2"/>
      <c r="R530" s="1"/>
      <c r="AC530" s="3"/>
      <c r="AD530" s="3"/>
    </row>
    <row r="531" spans="1:30" ht="12.75" customHeight="1" x14ac:dyDescent="0.2"/>
    <row r="532" spans="1:30" ht="26.25" customHeight="1" x14ac:dyDescent="0.4">
      <c r="A532" s="154"/>
      <c r="B532" s="179" t="s">
        <v>53</v>
      </c>
      <c r="C532" s="179"/>
      <c r="D532" s="179"/>
      <c r="E532" s="179"/>
      <c r="F532" s="179"/>
      <c r="G532" s="179"/>
      <c r="H532" s="179"/>
      <c r="I532" s="179"/>
      <c r="K532" s="153" t="s">
        <v>67</v>
      </c>
      <c r="L532" s="25"/>
      <c r="M532" s="1"/>
      <c r="N532" s="1"/>
      <c r="O532" s="25"/>
      <c r="P532" s="1"/>
      <c r="Q532" s="25"/>
      <c r="R532" s="25"/>
      <c r="S532" s="25"/>
    </row>
    <row r="533" spans="1:30" ht="20.25" customHeight="1" x14ac:dyDescent="0.2">
      <c r="A533" s="183" t="s">
        <v>9</v>
      </c>
      <c r="B533" s="173" t="s">
        <v>54</v>
      </c>
      <c r="C533" s="174"/>
      <c r="D533" s="174"/>
      <c r="E533" s="174"/>
      <c r="F533" s="174"/>
      <c r="G533" s="174"/>
      <c r="H533" s="174"/>
      <c r="I533" s="175"/>
      <c r="J533" s="25"/>
      <c r="K533" s="176" t="s">
        <v>10</v>
      </c>
      <c r="L533" s="171" t="s">
        <v>2</v>
      </c>
      <c r="M533" s="171" t="s">
        <v>3</v>
      </c>
      <c r="N533" s="178" t="s">
        <v>4</v>
      </c>
      <c r="O533" s="171" t="s">
        <v>5</v>
      </c>
      <c r="P533" s="169" t="s">
        <v>6</v>
      </c>
      <c r="Q533" s="169" t="s">
        <v>7</v>
      </c>
      <c r="R533" s="171" t="s">
        <v>8</v>
      </c>
      <c r="S533" s="25"/>
    </row>
    <row r="534" spans="1:30" ht="15.75" customHeight="1" x14ac:dyDescent="0.25">
      <c r="A534" s="170"/>
      <c r="B534" s="49" t="s">
        <v>55</v>
      </c>
      <c r="C534" s="49" t="s">
        <v>56</v>
      </c>
      <c r="D534" s="49" t="s">
        <v>57</v>
      </c>
      <c r="E534" s="49" t="s">
        <v>58</v>
      </c>
      <c r="F534" s="49" t="s">
        <v>59</v>
      </c>
      <c r="G534" s="49" t="s">
        <v>60</v>
      </c>
      <c r="H534" s="49" t="s">
        <v>61</v>
      </c>
      <c r="I534" s="49" t="s">
        <v>62</v>
      </c>
      <c r="J534" s="25"/>
      <c r="K534" s="177"/>
      <c r="L534" s="170"/>
      <c r="M534" s="170"/>
      <c r="N534" s="170"/>
      <c r="O534" s="170"/>
      <c r="P534" s="170"/>
      <c r="Q534" s="170"/>
      <c r="R534" s="170"/>
      <c r="S534" s="25"/>
    </row>
    <row r="535" spans="1:30" ht="15.75" customHeight="1" x14ac:dyDescent="0.25">
      <c r="A535" s="49">
        <v>1601</v>
      </c>
      <c r="B535" s="50">
        <v>29</v>
      </c>
      <c r="C535" s="50"/>
      <c r="D535" s="50"/>
      <c r="E535" s="50"/>
      <c r="F535" s="50"/>
      <c r="G535" s="50"/>
      <c r="H535" s="50"/>
      <c r="I535" s="50"/>
      <c r="J535" s="64"/>
      <c r="K535" s="91"/>
      <c r="L535" s="51"/>
      <c r="M535" s="52"/>
      <c r="N535" s="53"/>
      <c r="O535" s="54"/>
      <c r="P535" s="55">
        <f>B535</f>
        <v>29</v>
      </c>
      <c r="Q535" s="56"/>
      <c r="R535" s="54"/>
      <c r="S535" s="25"/>
    </row>
    <row r="536" spans="1:30" ht="15.75" customHeight="1" x14ac:dyDescent="0.25">
      <c r="A536" s="49">
        <v>1602</v>
      </c>
      <c r="B536" s="50"/>
      <c r="C536" s="50">
        <v>25</v>
      </c>
      <c r="D536" s="50"/>
      <c r="E536" s="50"/>
      <c r="F536" s="50"/>
      <c r="G536" s="50"/>
      <c r="H536" s="50"/>
      <c r="I536" s="50"/>
      <c r="J536" s="64"/>
      <c r="K536" s="91"/>
      <c r="L536" s="57"/>
      <c r="M536" s="58"/>
      <c r="N536" s="59"/>
      <c r="O536" s="60">
        <f>IF(C536=0,"",C536/B535)</f>
        <v>0.86206896551724133</v>
      </c>
      <c r="P536" s="61">
        <v>25</v>
      </c>
      <c r="Q536" s="62">
        <f t="shared" ref="Q536:Q542" si="54">IF(P536=0,"",P536/P535)</f>
        <v>0.86206896551724133</v>
      </c>
      <c r="R536" s="62">
        <f t="shared" ref="R536:R542" si="55">IF(P536=0,"",100%-Q536)</f>
        <v>0.13793103448275867</v>
      </c>
      <c r="S536" s="25"/>
    </row>
    <row r="537" spans="1:30" ht="15.75" customHeight="1" x14ac:dyDescent="0.25">
      <c r="A537" s="49">
        <v>1701</v>
      </c>
      <c r="B537" s="50"/>
      <c r="C537" s="50"/>
      <c r="D537" s="50">
        <v>23</v>
      </c>
      <c r="E537" s="50"/>
      <c r="F537" s="50"/>
      <c r="G537" s="50"/>
      <c r="H537" s="50"/>
      <c r="I537" s="50"/>
      <c r="J537" s="64"/>
      <c r="K537" s="91"/>
      <c r="L537" s="57"/>
      <c r="M537" s="58"/>
      <c r="N537" s="59"/>
      <c r="O537" s="60">
        <f>IF(D537=0,"",D537/C536)</f>
        <v>0.92</v>
      </c>
      <c r="P537" s="61">
        <v>25</v>
      </c>
      <c r="Q537" s="62">
        <f t="shared" si="54"/>
        <v>1</v>
      </c>
      <c r="R537" s="62">
        <f t="shared" si="55"/>
        <v>0</v>
      </c>
      <c r="S537" s="63">
        <f>P537/P535</f>
        <v>0.86206896551724133</v>
      </c>
    </row>
    <row r="538" spans="1:30" ht="15.75" customHeight="1" x14ac:dyDescent="0.25">
      <c r="A538" s="49">
        <v>1702</v>
      </c>
      <c r="B538" s="50"/>
      <c r="C538" s="50"/>
      <c r="D538" s="50"/>
      <c r="E538" s="50">
        <v>21</v>
      </c>
      <c r="F538" s="50"/>
      <c r="G538" s="50"/>
      <c r="H538" s="50"/>
      <c r="I538" s="50"/>
      <c r="J538" s="64"/>
      <c r="K538" s="91"/>
      <c r="L538" s="57"/>
      <c r="M538" s="58"/>
      <c r="N538" s="59"/>
      <c r="O538" s="60">
        <f>IF(E538=0,"",E538/D537)</f>
        <v>0.91304347826086951</v>
      </c>
      <c r="P538" s="61">
        <v>24</v>
      </c>
      <c r="Q538" s="62">
        <f t="shared" si="54"/>
        <v>0.96</v>
      </c>
      <c r="R538" s="62">
        <f t="shared" si="55"/>
        <v>4.0000000000000036E-2</v>
      </c>
      <c r="S538" s="25"/>
    </row>
    <row r="539" spans="1:30" ht="15.75" customHeight="1" x14ac:dyDescent="0.25">
      <c r="A539" s="49">
        <v>1801</v>
      </c>
      <c r="B539" s="50"/>
      <c r="C539" s="50"/>
      <c r="D539" s="50"/>
      <c r="E539" s="50"/>
      <c r="F539" s="50">
        <v>21</v>
      </c>
      <c r="G539" s="50"/>
      <c r="H539" s="50"/>
      <c r="I539" s="50"/>
      <c r="J539" s="64"/>
      <c r="K539" s="91"/>
      <c r="L539" s="57"/>
      <c r="M539" s="58"/>
      <c r="N539" s="59"/>
      <c r="O539" s="60">
        <f>IF(F539=0,"",F539/E538)</f>
        <v>1</v>
      </c>
      <c r="P539" s="61">
        <v>24</v>
      </c>
      <c r="Q539" s="62">
        <f t="shared" si="54"/>
        <v>1</v>
      </c>
      <c r="R539" s="62">
        <f t="shared" si="55"/>
        <v>0</v>
      </c>
      <c r="S539" s="25"/>
    </row>
    <row r="540" spans="1:30" ht="15.75" customHeight="1" x14ac:dyDescent="0.25">
      <c r="A540" s="49">
        <v>1802</v>
      </c>
      <c r="B540" s="50"/>
      <c r="C540" s="50"/>
      <c r="D540" s="50"/>
      <c r="E540" s="50"/>
      <c r="F540" s="50"/>
      <c r="G540" s="50">
        <v>21</v>
      </c>
      <c r="H540" s="50"/>
      <c r="I540" s="50"/>
      <c r="J540" s="64"/>
      <c r="K540" s="91"/>
      <c r="L540" s="57"/>
      <c r="M540" s="58"/>
      <c r="N540" s="59"/>
      <c r="O540" s="60">
        <f>IF(G540=0,"",G540/F539)</f>
        <v>1</v>
      </c>
      <c r="P540" s="61">
        <v>23</v>
      </c>
      <c r="Q540" s="62">
        <f t="shared" si="54"/>
        <v>0.95833333333333337</v>
      </c>
      <c r="R540" s="62">
        <f t="shared" si="55"/>
        <v>4.166666666666663E-2</v>
      </c>
      <c r="S540" s="25"/>
    </row>
    <row r="541" spans="1:30" ht="15.75" customHeight="1" x14ac:dyDescent="0.25">
      <c r="A541" s="49">
        <v>1901</v>
      </c>
      <c r="B541" s="50"/>
      <c r="C541" s="50"/>
      <c r="D541" s="50"/>
      <c r="E541" s="50"/>
      <c r="F541" s="50"/>
      <c r="G541" s="50"/>
      <c r="H541" s="50">
        <v>19</v>
      </c>
      <c r="I541" s="50"/>
      <c r="J541" s="64"/>
      <c r="K541" s="91"/>
      <c r="L541" s="57"/>
      <c r="M541" s="58"/>
      <c r="N541" s="59"/>
      <c r="O541" s="60">
        <f>IF(H541=0,"",H541/G540)</f>
        <v>0.90476190476190477</v>
      </c>
      <c r="P541" s="61">
        <v>23</v>
      </c>
      <c r="Q541" s="62">
        <f t="shared" si="54"/>
        <v>1</v>
      </c>
      <c r="R541" s="62">
        <f t="shared" si="55"/>
        <v>0</v>
      </c>
      <c r="S541" s="25"/>
    </row>
    <row r="542" spans="1:30" ht="15.75" customHeight="1" x14ac:dyDescent="0.25">
      <c r="A542" s="49">
        <v>1902</v>
      </c>
      <c r="B542" s="50"/>
      <c r="C542" s="50"/>
      <c r="D542" s="50"/>
      <c r="E542" s="50"/>
      <c r="F542" s="50"/>
      <c r="G542" s="50"/>
      <c r="H542" s="50"/>
      <c r="I542" s="50">
        <v>19</v>
      </c>
      <c r="J542" s="64"/>
      <c r="K542" s="91">
        <v>19</v>
      </c>
      <c r="L542" s="57"/>
      <c r="M542" s="58"/>
      <c r="N542" s="59"/>
      <c r="O542" s="90">
        <f>IF(I542=0,"",I542/H541)</f>
        <v>1</v>
      </c>
      <c r="P542" s="61">
        <v>23</v>
      </c>
      <c r="Q542" s="62">
        <f t="shared" si="54"/>
        <v>1</v>
      </c>
      <c r="R542" s="62">
        <f t="shared" si="55"/>
        <v>0</v>
      </c>
      <c r="S542" s="25"/>
    </row>
    <row r="543" spans="1:30" ht="15.75" customHeight="1" x14ac:dyDescent="0.25">
      <c r="A543" s="49">
        <v>2001</v>
      </c>
      <c r="B543" s="50"/>
      <c r="C543" s="50"/>
      <c r="D543" s="50"/>
      <c r="E543" s="50"/>
      <c r="F543" s="50"/>
      <c r="G543" s="50"/>
      <c r="H543" s="50"/>
      <c r="I543" s="50">
        <v>4</v>
      </c>
      <c r="J543" s="64"/>
      <c r="K543" s="91">
        <v>2</v>
      </c>
      <c r="L543" s="57"/>
      <c r="M543" s="58"/>
      <c r="N543" s="64"/>
      <c r="O543" s="65"/>
      <c r="P543" s="103">
        <v>6</v>
      </c>
      <c r="Q543" s="64"/>
      <c r="R543" s="65"/>
      <c r="S543" s="25"/>
    </row>
    <row r="544" spans="1:30" ht="15.75" customHeight="1" x14ac:dyDescent="0.25">
      <c r="A544" s="49">
        <v>2002</v>
      </c>
      <c r="B544" s="50"/>
      <c r="C544" s="50"/>
      <c r="D544" s="50"/>
      <c r="E544" s="50"/>
      <c r="F544" s="50"/>
      <c r="G544" s="50"/>
      <c r="H544" s="50"/>
      <c r="I544" s="50">
        <v>2</v>
      </c>
      <c r="J544" s="64"/>
      <c r="K544" s="91">
        <v>2</v>
      </c>
      <c r="L544" s="57"/>
      <c r="M544" s="58"/>
      <c r="N544" s="64"/>
      <c r="O544" s="68"/>
      <c r="P544" s="103">
        <v>2</v>
      </c>
      <c r="Q544" s="143"/>
      <c r="R544" s="68"/>
      <c r="S544" s="25"/>
    </row>
    <row r="545" spans="1:30" ht="15.75" customHeight="1" x14ac:dyDescent="0.25">
      <c r="A545" s="49">
        <v>2101</v>
      </c>
      <c r="B545" s="50"/>
      <c r="C545" s="50"/>
      <c r="D545" s="50"/>
      <c r="E545" s="50"/>
      <c r="F545" s="50"/>
      <c r="G545" s="50"/>
      <c r="H545" s="50"/>
      <c r="I545" s="50"/>
      <c r="J545" s="64"/>
      <c r="K545" s="91"/>
      <c r="L545" s="57"/>
      <c r="M545" s="58"/>
      <c r="N545" s="64"/>
      <c r="O545" s="68"/>
      <c r="P545" s="61"/>
      <c r="Q545" s="143"/>
      <c r="R545" s="68"/>
      <c r="S545" s="25"/>
    </row>
    <row r="546" spans="1:30" ht="15.75" customHeight="1" x14ac:dyDescent="0.25">
      <c r="A546" s="49">
        <v>2102</v>
      </c>
      <c r="B546" s="50"/>
      <c r="C546" s="50"/>
      <c r="D546" s="50"/>
      <c r="E546" s="50"/>
      <c r="F546" s="50"/>
      <c r="G546" s="50"/>
      <c r="H546" s="50"/>
      <c r="I546" s="50"/>
      <c r="J546" s="64"/>
      <c r="K546" s="91"/>
      <c r="L546" s="57"/>
      <c r="M546" s="58"/>
      <c r="N546" s="64"/>
      <c r="O546" s="68"/>
      <c r="P546" s="66"/>
      <c r="Q546" s="69"/>
      <c r="R546" s="68"/>
      <c r="S546" s="25"/>
    </row>
    <row r="547" spans="1:30" ht="15.75" customHeight="1" x14ac:dyDescent="0.25">
      <c r="A547" s="49">
        <v>2201</v>
      </c>
      <c r="B547" s="50"/>
      <c r="C547" s="50"/>
      <c r="D547" s="50"/>
      <c r="E547" s="50"/>
      <c r="F547" s="50"/>
      <c r="G547" s="50"/>
      <c r="H547" s="50"/>
      <c r="I547" s="50"/>
      <c r="J547" s="64"/>
      <c r="K547" s="91"/>
      <c r="L547" s="57"/>
      <c r="M547" s="58"/>
      <c r="N547" s="64"/>
      <c r="O547" s="68"/>
      <c r="P547" s="66"/>
      <c r="Q547" s="69"/>
      <c r="R547" s="68"/>
      <c r="S547" s="25"/>
    </row>
    <row r="548" spans="1:30" ht="15.75" customHeight="1" x14ac:dyDescent="0.25">
      <c r="A548" s="49">
        <v>2202</v>
      </c>
      <c r="B548" s="50"/>
      <c r="C548" s="50"/>
      <c r="D548" s="50"/>
      <c r="E548" s="50"/>
      <c r="F548" s="50"/>
      <c r="G548" s="50"/>
      <c r="H548" s="50"/>
      <c r="I548" s="50"/>
      <c r="J548" s="64"/>
      <c r="K548" s="91"/>
      <c r="L548" s="57"/>
      <c r="M548" s="58"/>
      <c r="N548" s="64"/>
      <c r="O548" s="58"/>
      <c r="P548" s="64"/>
      <c r="Q548" s="106"/>
      <c r="R548" s="68"/>
      <c r="S548" s="25"/>
    </row>
    <row r="549" spans="1:30" ht="15.75" customHeight="1" x14ac:dyDescent="0.25">
      <c r="A549" s="49">
        <v>2301</v>
      </c>
      <c r="B549" s="50"/>
      <c r="C549" s="50"/>
      <c r="D549" s="50"/>
      <c r="E549" s="50"/>
      <c r="F549" s="50"/>
      <c r="G549" s="50"/>
      <c r="H549" s="50"/>
      <c r="I549" s="50"/>
      <c r="J549" s="64"/>
      <c r="K549" s="91"/>
      <c r="L549" s="57"/>
      <c r="M549" s="58"/>
      <c r="N549" s="64"/>
      <c r="O549" s="137" t="s">
        <v>42</v>
      </c>
      <c r="P549" s="72">
        <v>16</v>
      </c>
      <c r="Q549" s="87">
        <f>IF(SUM(K541:K548)=0,"",SUM(K541:K548))</f>
        <v>23</v>
      </c>
      <c r="R549" s="139" t="s">
        <v>10</v>
      </c>
      <c r="S549" s="25"/>
    </row>
    <row r="550" spans="1:30" ht="15.75" customHeight="1" x14ac:dyDescent="0.25">
      <c r="A550" s="49">
        <v>2302</v>
      </c>
      <c r="B550" s="50"/>
      <c r="C550" s="50"/>
      <c r="D550" s="50"/>
      <c r="E550" s="50"/>
      <c r="F550" s="50"/>
      <c r="G550" s="50"/>
      <c r="H550" s="50"/>
      <c r="I550" s="50"/>
      <c r="J550" s="64"/>
      <c r="K550" s="91"/>
      <c r="L550" s="57"/>
      <c r="M550" s="58"/>
      <c r="N550" s="64"/>
      <c r="O550" s="138" t="s">
        <v>43</v>
      </c>
      <c r="P550" s="76">
        <f>IF(P549/B535=0,"",P549/B535)</f>
        <v>0.55172413793103448</v>
      </c>
      <c r="Q550" s="89">
        <f>IF(P549/Q549=0,"",P549/Q549)</f>
        <v>0.69565217391304346</v>
      </c>
      <c r="R550" s="140" t="s">
        <v>44</v>
      </c>
      <c r="S550" s="25"/>
    </row>
    <row r="551" spans="1:30" ht="15.75" customHeight="1" x14ac:dyDescent="0.25">
      <c r="A551" s="49">
        <v>2401</v>
      </c>
      <c r="B551" s="142"/>
      <c r="C551" s="142"/>
      <c r="D551" s="142"/>
      <c r="E551" s="142"/>
      <c r="F551" s="142"/>
      <c r="G551" s="142"/>
      <c r="H551" s="142"/>
      <c r="I551" s="142"/>
      <c r="J551" s="64"/>
      <c r="K551" s="91"/>
      <c r="L551" s="79"/>
      <c r="M551" s="80"/>
      <c r="N551" s="81"/>
      <c r="O551" s="82"/>
      <c r="P551" s="83"/>
      <c r="Q551" s="83"/>
      <c r="R551" s="84"/>
      <c r="S551" s="25"/>
    </row>
    <row r="552" spans="1:30" ht="18" customHeight="1" x14ac:dyDescent="0.25">
      <c r="A552" s="31"/>
      <c r="B552" s="182" t="s">
        <v>63</v>
      </c>
      <c r="C552" s="182"/>
      <c r="D552" s="182"/>
      <c r="E552" s="182"/>
      <c r="F552" s="182"/>
      <c r="G552" s="182"/>
      <c r="H552" s="182"/>
      <c r="I552" s="182"/>
      <c r="J552" s="25"/>
      <c r="K552" s="85">
        <f>SUM(K535:K548)</f>
        <v>23</v>
      </c>
      <c r="L552" s="86">
        <f>IF(K542=0,"",K542/B535)</f>
        <v>0.65517241379310343</v>
      </c>
      <c r="M552" s="86">
        <f>IF(K552=0,"",K552/B535)</f>
        <v>0.7931034482758621</v>
      </c>
      <c r="N552" s="86">
        <f>M552-L552</f>
        <v>0.13793103448275867</v>
      </c>
      <c r="O552" s="1"/>
      <c r="P552" s="25"/>
      <c r="Q552" s="26"/>
      <c r="R552" s="1"/>
      <c r="S552" s="25"/>
    </row>
    <row r="553" spans="1:30" ht="12.75" customHeight="1" x14ac:dyDescent="0.2"/>
    <row r="554" spans="1:30" ht="12.75" customHeight="1" x14ac:dyDescent="0.2"/>
    <row r="555" spans="1:30" ht="26.25" customHeight="1" x14ac:dyDescent="0.4">
      <c r="A555" s="154"/>
      <c r="B555" s="179" t="s">
        <v>53</v>
      </c>
      <c r="C555" s="179"/>
      <c r="D555" s="179"/>
      <c r="E555" s="179"/>
      <c r="F555" s="179"/>
      <c r="G555" s="179"/>
      <c r="H555" s="179"/>
      <c r="I555" s="179"/>
      <c r="K555" s="153" t="s">
        <v>68</v>
      </c>
      <c r="L555" s="25"/>
      <c r="M555" s="1"/>
      <c r="N555" s="1"/>
      <c r="O555" s="25"/>
      <c r="P555" s="1"/>
      <c r="Q555" s="25"/>
      <c r="R555" s="25"/>
      <c r="S555" s="25"/>
    </row>
    <row r="556" spans="1:30" ht="20.25" customHeight="1" x14ac:dyDescent="0.2">
      <c r="A556" s="183" t="s">
        <v>9</v>
      </c>
      <c r="B556" s="173" t="s">
        <v>54</v>
      </c>
      <c r="C556" s="174"/>
      <c r="D556" s="174"/>
      <c r="E556" s="174"/>
      <c r="F556" s="174"/>
      <c r="G556" s="174"/>
      <c r="H556" s="174"/>
      <c r="I556" s="175"/>
      <c r="J556" s="25"/>
      <c r="K556" s="176" t="s">
        <v>10</v>
      </c>
      <c r="L556" s="171" t="s">
        <v>2</v>
      </c>
      <c r="M556" s="171" t="s">
        <v>3</v>
      </c>
      <c r="N556" s="178" t="s">
        <v>4</v>
      </c>
      <c r="O556" s="171" t="s">
        <v>5</v>
      </c>
      <c r="P556" s="169" t="s">
        <v>6</v>
      </c>
      <c r="Q556" s="169" t="s">
        <v>7</v>
      </c>
      <c r="R556" s="171" t="s">
        <v>8</v>
      </c>
      <c r="S556" s="25"/>
      <c r="AC556" s="3"/>
      <c r="AD556" s="3"/>
    </row>
    <row r="557" spans="1:30" ht="15.75" customHeight="1" x14ac:dyDescent="0.25">
      <c r="A557" s="170"/>
      <c r="B557" s="49" t="s">
        <v>55</v>
      </c>
      <c r="C557" s="49" t="s">
        <v>56</v>
      </c>
      <c r="D557" s="49" t="s">
        <v>57</v>
      </c>
      <c r="E557" s="49" t="s">
        <v>58</v>
      </c>
      <c r="F557" s="49" t="s">
        <v>59</v>
      </c>
      <c r="G557" s="49" t="s">
        <v>60</v>
      </c>
      <c r="H557" s="49" t="s">
        <v>61</v>
      </c>
      <c r="I557" s="49" t="s">
        <v>62</v>
      </c>
      <c r="J557" s="25"/>
      <c r="K557" s="177"/>
      <c r="L557" s="170"/>
      <c r="M557" s="170"/>
      <c r="N557" s="170"/>
      <c r="O557" s="170"/>
      <c r="P557" s="170"/>
      <c r="Q557" s="170"/>
      <c r="R557" s="170"/>
      <c r="S557" s="25"/>
      <c r="AC557" s="3"/>
      <c r="AD557" s="3"/>
    </row>
    <row r="558" spans="1:30" ht="15.75" customHeight="1" x14ac:dyDescent="0.25">
      <c r="A558" s="49">
        <v>1602</v>
      </c>
      <c r="B558" s="50">
        <v>29</v>
      </c>
      <c r="C558" s="50"/>
      <c r="D558" s="50"/>
      <c r="E558" s="50"/>
      <c r="F558" s="50"/>
      <c r="G558" s="50"/>
      <c r="H558" s="50"/>
      <c r="I558" s="50"/>
      <c r="J558" s="64"/>
      <c r="K558" s="91"/>
      <c r="L558" s="51"/>
      <c r="M558" s="52"/>
      <c r="N558" s="53"/>
      <c r="O558" s="54"/>
      <c r="P558" s="55">
        <f>B558</f>
        <v>29</v>
      </c>
      <c r="Q558" s="56"/>
      <c r="R558" s="54"/>
      <c r="S558" s="25"/>
      <c r="AC558" s="3"/>
      <c r="AD558" s="3"/>
    </row>
    <row r="559" spans="1:30" ht="15.75" customHeight="1" x14ac:dyDescent="0.25">
      <c r="A559" s="49">
        <v>1701</v>
      </c>
      <c r="B559" s="50"/>
      <c r="C559" s="50">
        <v>25</v>
      </c>
      <c r="D559" s="50"/>
      <c r="E559" s="50"/>
      <c r="F559" s="50"/>
      <c r="G559" s="50"/>
      <c r="H559" s="50"/>
      <c r="I559" s="50"/>
      <c r="J559" s="64"/>
      <c r="K559" s="91"/>
      <c r="L559" s="57"/>
      <c r="M559" s="58"/>
      <c r="N559" s="59"/>
      <c r="O559" s="60">
        <f>IF(C559=0,"",C559/B558)</f>
        <v>0.86206896551724133</v>
      </c>
      <c r="P559" s="61">
        <v>25</v>
      </c>
      <c r="Q559" s="62">
        <f t="shared" ref="Q559:Q565" si="56">IF(P559=0,"",P559/P558)</f>
        <v>0.86206896551724133</v>
      </c>
      <c r="R559" s="62">
        <f t="shared" ref="R559:R565" si="57">IF(P559=0,"",100%-Q559)</f>
        <v>0.13793103448275867</v>
      </c>
      <c r="S559" s="25"/>
      <c r="AC559" s="3"/>
      <c r="AD559" s="3"/>
    </row>
    <row r="560" spans="1:30" ht="15.75" customHeight="1" x14ac:dyDescent="0.25">
      <c r="A560" s="49">
        <v>1702</v>
      </c>
      <c r="B560" s="50"/>
      <c r="C560" s="50"/>
      <c r="D560" s="50">
        <v>18</v>
      </c>
      <c r="E560" s="50"/>
      <c r="F560" s="50"/>
      <c r="G560" s="50"/>
      <c r="H560" s="50"/>
      <c r="I560" s="50"/>
      <c r="J560" s="64"/>
      <c r="K560" s="91"/>
      <c r="L560" s="57"/>
      <c r="M560" s="58"/>
      <c r="N560" s="59"/>
      <c r="O560" s="60">
        <f>IF(D560=0,"",D560/C559)</f>
        <v>0.72</v>
      </c>
      <c r="P560" s="61">
        <v>23</v>
      </c>
      <c r="Q560" s="62">
        <f t="shared" si="56"/>
        <v>0.92</v>
      </c>
      <c r="R560" s="62">
        <f t="shared" si="57"/>
        <v>7.999999999999996E-2</v>
      </c>
      <c r="S560" s="63">
        <f>P560/P558</f>
        <v>0.7931034482758621</v>
      </c>
      <c r="AC560" s="3"/>
      <c r="AD560" s="3"/>
    </row>
    <row r="561" spans="1:30" ht="15.75" customHeight="1" x14ac:dyDescent="0.25">
      <c r="A561" s="49">
        <v>1801</v>
      </c>
      <c r="B561" s="50"/>
      <c r="C561" s="50"/>
      <c r="D561" s="50"/>
      <c r="E561" s="50">
        <v>18</v>
      </c>
      <c r="F561" s="50"/>
      <c r="G561" s="50"/>
      <c r="H561" s="50"/>
      <c r="I561" s="50"/>
      <c r="J561" s="64"/>
      <c r="K561" s="91"/>
      <c r="L561" s="57"/>
      <c r="M561" s="58"/>
      <c r="N561" s="59"/>
      <c r="O561" s="60">
        <f>IF(E561=0,"",E561/D560)</f>
        <v>1</v>
      </c>
      <c r="P561" s="61">
        <v>23</v>
      </c>
      <c r="Q561" s="62">
        <f t="shared" si="56"/>
        <v>1</v>
      </c>
      <c r="R561" s="62">
        <f t="shared" si="57"/>
        <v>0</v>
      </c>
      <c r="S561" s="25"/>
      <c r="AC561" s="3"/>
      <c r="AD561" s="3"/>
    </row>
    <row r="562" spans="1:30" ht="15.75" customHeight="1" x14ac:dyDescent="0.25">
      <c r="A562" s="49">
        <v>1802</v>
      </c>
      <c r="B562" s="50"/>
      <c r="C562" s="50"/>
      <c r="D562" s="50"/>
      <c r="E562" s="50"/>
      <c r="F562" s="50">
        <v>17</v>
      </c>
      <c r="G562" s="50"/>
      <c r="H562" s="50"/>
      <c r="I562" s="50"/>
      <c r="J562" s="64"/>
      <c r="K562" s="91"/>
      <c r="L562" s="57"/>
      <c r="M562" s="58"/>
      <c r="N562" s="59"/>
      <c r="O562" s="60">
        <f>IF(F562=0,"",F562/E561)</f>
        <v>0.94444444444444442</v>
      </c>
      <c r="P562" s="61">
        <v>17</v>
      </c>
      <c r="Q562" s="62">
        <f t="shared" si="56"/>
        <v>0.73913043478260865</v>
      </c>
      <c r="R562" s="62">
        <f t="shared" si="57"/>
        <v>0.26086956521739135</v>
      </c>
      <c r="S562" s="25"/>
      <c r="AC562" s="3"/>
      <c r="AD562" s="3"/>
    </row>
    <row r="563" spans="1:30" ht="15.75" customHeight="1" x14ac:dyDescent="0.25">
      <c r="A563" s="49">
        <v>1901</v>
      </c>
      <c r="B563" s="50"/>
      <c r="C563" s="50"/>
      <c r="D563" s="50"/>
      <c r="E563" s="50"/>
      <c r="F563" s="50"/>
      <c r="G563" s="50">
        <v>17</v>
      </c>
      <c r="H563" s="50"/>
      <c r="I563" s="50"/>
      <c r="J563" s="64"/>
      <c r="K563" s="91"/>
      <c r="L563" s="57"/>
      <c r="M563" s="58"/>
      <c r="N563" s="59"/>
      <c r="O563" s="60">
        <f>IF(G563=0,"",G563/F562)</f>
        <v>1</v>
      </c>
      <c r="P563" s="61">
        <v>17</v>
      </c>
      <c r="Q563" s="62">
        <f t="shared" si="56"/>
        <v>1</v>
      </c>
      <c r="R563" s="62">
        <f t="shared" si="57"/>
        <v>0</v>
      </c>
      <c r="S563" s="25"/>
      <c r="AC563" s="3"/>
      <c r="AD563" s="3"/>
    </row>
    <row r="564" spans="1:30" ht="15.75" customHeight="1" x14ac:dyDescent="0.25">
      <c r="A564" s="49">
        <v>1902</v>
      </c>
      <c r="B564" s="50"/>
      <c r="C564" s="50"/>
      <c r="D564" s="50"/>
      <c r="E564" s="50"/>
      <c r="F564" s="50"/>
      <c r="G564" s="50"/>
      <c r="H564" s="50">
        <v>16</v>
      </c>
      <c r="I564" s="50"/>
      <c r="J564" s="64"/>
      <c r="K564" s="91"/>
      <c r="L564" s="57"/>
      <c r="M564" s="58"/>
      <c r="N564" s="59"/>
      <c r="O564" s="60">
        <f>IF(H564=0,"",H564/G563)</f>
        <v>0.94117647058823528</v>
      </c>
      <c r="P564" s="61">
        <v>17</v>
      </c>
      <c r="Q564" s="62">
        <f t="shared" si="56"/>
        <v>1</v>
      </c>
      <c r="R564" s="62">
        <f t="shared" si="57"/>
        <v>0</v>
      </c>
      <c r="S564" s="25"/>
      <c r="AC564" s="3"/>
      <c r="AD564" s="3"/>
    </row>
    <row r="565" spans="1:30" ht="15.75" customHeight="1" x14ac:dyDescent="0.25">
      <c r="A565" s="49">
        <v>2001</v>
      </c>
      <c r="B565" s="50"/>
      <c r="C565" s="50"/>
      <c r="D565" s="50"/>
      <c r="E565" s="50"/>
      <c r="F565" s="50"/>
      <c r="G565" s="50"/>
      <c r="H565" s="50"/>
      <c r="I565" s="50">
        <v>15</v>
      </c>
      <c r="J565" s="64"/>
      <c r="K565" s="91">
        <v>15</v>
      </c>
      <c r="L565" s="57"/>
      <c r="M565" s="58"/>
      <c r="N565" s="59"/>
      <c r="O565" s="90">
        <f>IF(I565=0,"",I565/H564)</f>
        <v>0.9375</v>
      </c>
      <c r="P565" s="61">
        <v>17</v>
      </c>
      <c r="Q565" s="62">
        <f t="shared" si="56"/>
        <v>1</v>
      </c>
      <c r="R565" s="62">
        <f t="shared" si="57"/>
        <v>0</v>
      </c>
      <c r="S565" s="25"/>
      <c r="AC565" s="3"/>
      <c r="AD565" s="3"/>
    </row>
    <row r="566" spans="1:30" ht="15.75" customHeight="1" x14ac:dyDescent="0.25">
      <c r="A566" s="49">
        <v>2002</v>
      </c>
      <c r="B566" s="50"/>
      <c r="C566" s="50"/>
      <c r="D566" s="50"/>
      <c r="E566" s="50"/>
      <c r="F566" s="50"/>
      <c r="G566" s="50"/>
      <c r="H566" s="50"/>
      <c r="I566" s="50">
        <v>2</v>
      </c>
      <c r="J566" s="64"/>
      <c r="K566" s="91">
        <v>2</v>
      </c>
      <c r="L566" s="57"/>
      <c r="M566" s="58"/>
      <c r="N566" s="64"/>
      <c r="O566" s="65"/>
      <c r="P566" s="103">
        <v>2</v>
      </c>
      <c r="Q566" s="64"/>
      <c r="R566" s="65"/>
      <c r="S566" s="25"/>
      <c r="AC566" s="3"/>
      <c r="AD566" s="3"/>
    </row>
    <row r="567" spans="1:30" ht="15.75" customHeight="1" x14ac:dyDescent="0.25">
      <c r="A567" s="49">
        <v>2101</v>
      </c>
      <c r="B567" s="50"/>
      <c r="C567" s="50"/>
      <c r="D567" s="50"/>
      <c r="E567" s="50"/>
      <c r="F567" s="50"/>
      <c r="G567" s="50"/>
      <c r="H567" s="50"/>
      <c r="I567" s="50"/>
      <c r="J567" s="64"/>
      <c r="K567" s="91"/>
      <c r="L567" s="57"/>
      <c r="M567" s="58"/>
      <c r="N567" s="64"/>
      <c r="O567" s="68"/>
      <c r="P567" s="103"/>
      <c r="Q567" s="143"/>
      <c r="R567" s="68"/>
      <c r="S567" s="25"/>
      <c r="AC567" s="3"/>
      <c r="AD567" s="3"/>
    </row>
    <row r="568" spans="1:30" ht="15.75" customHeight="1" x14ac:dyDescent="0.25">
      <c r="A568" s="49">
        <v>2102</v>
      </c>
      <c r="B568" s="50"/>
      <c r="C568" s="50"/>
      <c r="D568" s="50"/>
      <c r="E568" s="50"/>
      <c r="F568" s="50"/>
      <c r="G568" s="50"/>
      <c r="H568" s="50"/>
      <c r="I568" s="50"/>
      <c r="J568" s="64"/>
      <c r="K568" s="91"/>
      <c r="L568" s="57"/>
      <c r="M568" s="58"/>
      <c r="N568" s="64"/>
      <c r="O568" s="68"/>
      <c r="P568" s="61"/>
      <c r="Q568" s="143"/>
      <c r="R568" s="68"/>
      <c r="S568" s="25"/>
      <c r="AC568" s="3"/>
      <c r="AD568" s="3"/>
    </row>
    <row r="569" spans="1:30" ht="15.75" customHeight="1" x14ac:dyDescent="0.25">
      <c r="A569" s="49">
        <v>2201</v>
      </c>
      <c r="B569" s="50"/>
      <c r="C569" s="50"/>
      <c r="D569" s="50"/>
      <c r="E569" s="50"/>
      <c r="F569" s="50"/>
      <c r="G569" s="50"/>
      <c r="H569" s="50"/>
      <c r="I569" s="50"/>
      <c r="J569" s="64"/>
      <c r="K569" s="91"/>
      <c r="L569" s="57"/>
      <c r="M569" s="58"/>
      <c r="N569" s="64"/>
      <c r="O569" s="68"/>
      <c r="P569" s="66"/>
      <c r="Q569" s="69"/>
      <c r="R569" s="68"/>
      <c r="S569" s="25"/>
      <c r="AC569" s="3"/>
      <c r="AD569" s="3"/>
    </row>
    <row r="570" spans="1:30" ht="15.75" customHeight="1" x14ac:dyDescent="0.25">
      <c r="A570" s="49">
        <v>2202</v>
      </c>
      <c r="B570" s="50"/>
      <c r="C570" s="50"/>
      <c r="D570" s="50"/>
      <c r="E570" s="50"/>
      <c r="F570" s="50"/>
      <c r="G570" s="50"/>
      <c r="H570" s="50"/>
      <c r="I570" s="50"/>
      <c r="J570" s="64"/>
      <c r="K570" s="91"/>
      <c r="L570" s="57"/>
      <c r="M570" s="58"/>
      <c r="N570" s="64"/>
      <c r="O570" s="68"/>
      <c r="P570" s="66" t="s">
        <v>17</v>
      </c>
      <c r="Q570" s="69"/>
      <c r="R570" s="68"/>
      <c r="S570" s="25"/>
      <c r="AC570" s="3"/>
      <c r="AD570" s="3"/>
    </row>
    <row r="571" spans="1:30" ht="15.75" customHeight="1" x14ac:dyDescent="0.25">
      <c r="A571" s="49">
        <v>2301</v>
      </c>
      <c r="B571" s="50"/>
      <c r="C571" s="50"/>
      <c r="D571" s="50"/>
      <c r="E571" s="50"/>
      <c r="F571" s="50"/>
      <c r="G571" s="50"/>
      <c r="H571" s="50"/>
      <c r="I571" s="50"/>
      <c r="J571" s="64"/>
      <c r="K571" s="91"/>
      <c r="L571" s="57"/>
      <c r="M571" s="58"/>
      <c r="N571" s="64"/>
      <c r="O571" s="58"/>
      <c r="P571" s="64"/>
      <c r="Q571" s="106"/>
      <c r="R571" s="68"/>
      <c r="S571" s="25"/>
      <c r="AC571" s="3"/>
      <c r="AD571" s="3"/>
    </row>
    <row r="572" spans="1:30" ht="15.75" customHeight="1" x14ac:dyDescent="0.25">
      <c r="A572" s="49">
        <v>2302</v>
      </c>
      <c r="B572" s="50"/>
      <c r="C572" s="50"/>
      <c r="D572" s="50"/>
      <c r="E572" s="50"/>
      <c r="F572" s="50"/>
      <c r="G572" s="50"/>
      <c r="H572" s="50"/>
      <c r="I572" s="50"/>
      <c r="J572" s="64"/>
      <c r="K572" s="91"/>
      <c r="L572" s="57"/>
      <c r="M572" s="58"/>
      <c r="N572" s="64"/>
      <c r="O572" s="137" t="s">
        <v>42</v>
      </c>
      <c r="P572" s="72">
        <v>17</v>
      </c>
      <c r="Q572" s="87">
        <f>IF(SUM(K564:K571)=0,"",SUM(K564:K571))</f>
        <v>17</v>
      </c>
      <c r="R572" s="139" t="s">
        <v>10</v>
      </c>
      <c r="S572" s="25"/>
      <c r="AC572" s="3"/>
      <c r="AD572" s="3"/>
    </row>
    <row r="573" spans="1:30" ht="15.75" customHeight="1" x14ac:dyDescent="0.25">
      <c r="A573" s="49">
        <v>2401</v>
      </c>
      <c r="B573" s="50"/>
      <c r="C573" s="50"/>
      <c r="D573" s="50"/>
      <c r="E573" s="50"/>
      <c r="F573" s="50"/>
      <c r="G573" s="50"/>
      <c r="H573" s="50"/>
      <c r="I573" s="50"/>
      <c r="J573" s="64"/>
      <c r="K573" s="91"/>
      <c r="L573" s="57"/>
      <c r="M573" s="58"/>
      <c r="N573" s="64"/>
      <c r="O573" s="138" t="s">
        <v>43</v>
      </c>
      <c r="P573" s="76">
        <f>IF(P572/B558=0,"",P572/B558)</f>
        <v>0.58620689655172409</v>
      </c>
      <c r="Q573" s="89">
        <f>IF(P572/Q572=0,"",P572/Q572)</f>
        <v>1</v>
      </c>
      <c r="R573" s="140" t="s">
        <v>44</v>
      </c>
      <c r="S573" s="25"/>
      <c r="AC573" s="3"/>
      <c r="AD573" s="3"/>
    </row>
    <row r="574" spans="1:30" ht="15.75" customHeight="1" x14ac:dyDescent="0.25">
      <c r="A574" s="49">
        <v>2402</v>
      </c>
      <c r="B574" s="142"/>
      <c r="C574" s="142"/>
      <c r="D574" s="142"/>
      <c r="E574" s="142"/>
      <c r="F574" s="142"/>
      <c r="G574" s="142"/>
      <c r="H574" s="142"/>
      <c r="I574" s="142"/>
      <c r="J574" s="64"/>
      <c r="K574" s="91"/>
      <c r="L574" s="79"/>
      <c r="M574" s="80"/>
      <c r="N574" s="81"/>
      <c r="O574" s="82"/>
      <c r="P574" s="83"/>
      <c r="Q574" s="83"/>
      <c r="R574" s="84"/>
      <c r="S574" s="25"/>
      <c r="AC574" s="3"/>
      <c r="AD574" s="3"/>
    </row>
    <row r="575" spans="1:30" ht="18" customHeight="1" x14ac:dyDescent="0.25">
      <c r="A575" s="31"/>
      <c r="B575" s="182" t="s">
        <v>63</v>
      </c>
      <c r="C575" s="182"/>
      <c r="D575" s="182"/>
      <c r="E575" s="182"/>
      <c r="F575" s="182"/>
      <c r="G575" s="182"/>
      <c r="H575" s="182"/>
      <c r="I575" s="182"/>
      <c r="J575" s="25"/>
      <c r="K575" s="85">
        <f>SUM(K558:K571)</f>
        <v>17</v>
      </c>
      <c r="L575" s="86">
        <f>IF(K565=0,"",K565/B558)</f>
        <v>0.51724137931034486</v>
      </c>
      <c r="M575" s="86">
        <f>IF(K575=0,"",K575/B558)</f>
        <v>0.58620689655172409</v>
      </c>
      <c r="N575" s="86">
        <f>M575-L575</f>
        <v>6.8965517241379226E-2</v>
      </c>
      <c r="O575" s="1"/>
      <c r="P575" s="25"/>
      <c r="Q575" s="26"/>
      <c r="R575" s="1"/>
      <c r="S575" s="25"/>
      <c r="AC575" s="3"/>
      <c r="AD575" s="3"/>
    </row>
    <row r="576" spans="1:30" ht="12.75" customHeight="1" x14ac:dyDescent="0.2">
      <c r="L576" s="1"/>
      <c r="M576" s="1"/>
      <c r="O576" s="1"/>
      <c r="P576" s="2"/>
      <c r="Q576" s="2"/>
      <c r="R576" s="1"/>
      <c r="AC576" s="3"/>
      <c r="AD576" s="3"/>
    </row>
    <row r="577" spans="1:30" ht="12.75" customHeight="1" x14ac:dyDescent="0.2">
      <c r="L577" s="1"/>
      <c r="M577" s="1"/>
      <c r="O577" s="1"/>
      <c r="P577" s="2"/>
      <c r="Q577" s="2"/>
      <c r="R577" s="1"/>
      <c r="AC577" s="3"/>
      <c r="AD577" s="3"/>
    </row>
    <row r="578" spans="1:30" ht="26.25" customHeight="1" x14ac:dyDescent="0.4">
      <c r="A578" s="154"/>
      <c r="B578" s="179" t="s">
        <v>53</v>
      </c>
      <c r="C578" s="179"/>
      <c r="D578" s="179"/>
      <c r="E578" s="179"/>
      <c r="F578" s="179"/>
      <c r="G578" s="179"/>
      <c r="H578" s="179"/>
      <c r="I578" s="179"/>
      <c r="K578" s="153" t="s">
        <v>69</v>
      </c>
      <c r="L578" s="1"/>
      <c r="M578" s="1"/>
      <c r="N578" s="25"/>
      <c r="O578" s="1"/>
      <c r="P578" s="25"/>
      <c r="Q578" s="25"/>
      <c r="R578" s="25"/>
      <c r="AC578" s="3"/>
      <c r="AD578" s="3"/>
    </row>
    <row r="579" spans="1:30" ht="20.25" customHeight="1" x14ac:dyDescent="0.2">
      <c r="A579" s="183" t="s">
        <v>9</v>
      </c>
      <c r="B579" s="173" t="s">
        <v>54</v>
      </c>
      <c r="C579" s="174"/>
      <c r="D579" s="174"/>
      <c r="E579" s="174"/>
      <c r="F579" s="174"/>
      <c r="G579" s="174"/>
      <c r="H579" s="174"/>
      <c r="I579" s="175"/>
      <c r="J579" s="25"/>
      <c r="K579" s="176" t="s">
        <v>10</v>
      </c>
      <c r="L579" s="171" t="s">
        <v>2</v>
      </c>
      <c r="M579" s="171" t="s">
        <v>3</v>
      </c>
      <c r="N579" s="178" t="s">
        <v>4</v>
      </c>
      <c r="O579" s="171" t="s">
        <v>5</v>
      </c>
      <c r="P579" s="169" t="s">
        <v>6</v>
      </c>
      <c r="Q579" s="169" t="s">
        <v>7</v>
      </c>
      <c r="R579" s="171" t="s">
        <v>8</v>
      </c>
      <c r="S579" s="25"/>
      <c r="AC579" s="3"/>
      <c r="AD579" s="3"/>
    </row>
    <row r="580" spans="1:30" ht="15.75" customHeight="1" x14ac:dyDescent="0.25">
      <c r="A580" s="170"/>
      <c r="B580" s="49" t="s">
        <v>55</v>
      </c>
      <c r="C580" s="49" t="s">
        <v>56</v>
      </c>
      <c r="D580" s="49" t="s">
        <v>57</v>
      </c>
      <c r="E580" s="49" t="s">
        <v>58</v>
      </c>
      <c r="F580" s="49" t="s">
        <v>59</v>
      </c>
      <c r="G580" s="49" t="s">
        <v>60</v>
      </c>
      <c r="H580" s="49" t="s">
        <v>61</v>
      </c>
      <c r="I580" s="49" t="s">
        <v>62</v>
      </c>
      <c r="J580" s="25"/>
      <c r="K580" s="177"/>
      <c r="L580" s="170"/>
      <c r="M580" s="170"/>
      <c r="N580" s="170"/>
      <c r="O580" s="170"/>
      <c r="P580" s="170"/>
      <c r="Q580" s="170"/>
      <c r="R580" s="170"/>
      <c r="S580" s="25"/>
      <c r="AC580" s="3"/>
      <c r="AD580" s="3"/>
    </row>
    <row r="581" spans="1:30" ht="15.75" customHeight="1" x14ac:dyDescent="0.25">
      <c r="A581" s="49">
        <v>1701</v>
      </c>
      <c r="B581" s="50">
        <v>45</v>
      </c>
      <c r="C581" s="50"/>
      <c r="D581" s="50"/>
      <c r="E581" s="50"/>
      <c r="F581" s="50"/>
      <c r="G581" s="50"/>
      <c r="H581" s="50"/>
      <c r="I581" s="50"/>
      <c r="J581" s="64"/>
      <c r="K581" s="91"/>
      <c r="L581" s="51"/>
      <c r="M581" s="52"/>
      <c r="N581" s="53"/>
      <c r="O581" s="54"/>
      <c r="P581" s="55">
        <f>B581</f>
        <v>45</v>
      </c>
      <c r="Q581" s="56"/>
      <c r="R581" s="54"/>
      <c r="S581" s="25"/>
      <c r="AC581" s="3"/>
      <c r="AD581" s="3"/>
    </row>
    <row r="582" spans="1:30" ht="15.75" customHeight="1" x14ac:dyDescent="0.25">
      <c r="A582" s="49">
        <v>1702</v>
      </c>
      <c r="B582" s="50"/>
      <c r="C582" s="50">
        <v>39</v>
      </c>
      <c r="D582" s="50"/>
      <c r="E582" s="50"/>
      <c r="F582" s="50"/>
      <c r="G582" s="50"/>
      <c r="H582" s="50"/>
      <c r="I582" s="50"/>
      <c r="J582" s="64"/>
      <c r="K582" s="91"/>
      <c r="L582" s="57"/>
      <c r="M582" s="58"/>
      <c r="N582" s="59"/>
      <c r="O582" s="60">
        <f>IF(C582=0,"",C582/B581)</f>
        <v>0.8666666666666667</v>
      </c>
      <c r="P582" s="61">
        <v>39</v>
      </c>
      <c r="Q582" s="62">
        <f t="shared" ref="Q582:Q589" si="58">IF(P582=0,"",P582/P581)</f>
        <v>0.8666666666666667</v>
      </c>
      <c r="R582" s="62">
        <f t="shared" ref="R582:R589" si="59">IF(P582=0,"",100%-Q582)</f>
        <v>0.1333333333333333</v>
      </c>
      <c r="S582" s="25"/>
      <c r="AC582" s="3"/>
      <c r="AD582" s="3"/>
    </row>
    <row r="583" spans="1:30" ht="15.75" customHeight="1" x14ac:dyDescent="0.25">
      <c r="A583" s="49">
        <v>1801</v>
      </c>
      <c r="B583" s="50"/>
      <c r="C583" s="50"/>
      <c r="D583" s="50">
        <v>39</v>
      </c>
      <c r="E583" s="50"/>
      <c r="F583" s="50"/>
      <c r="G583" s="50"/>
      <c r="H583" s="50"/>
      <c r="I583" s="50"/>
      <c r="J583" s="64"/>
      <c r="K583" s="91"/>
      <c r="L583" s="57"/>
      <c r="M583" s="58"/>
      <c r="N583" s="59"/>
      <c r="O583" s="60">
        <f>IF(D583=0,"",D583/C582)</f>
        <v>1</v>
      </c>
      <c r="P583" s="61">
        <v>39</v>
      </c>
      <c r="Q583" s="62">
        <f t="shared" si="58"/>
        <v>1</v>
      </c>
      <c r="R583" s="62">
        <f t="shared" si="59"/>
        <v>0</v>
      </c>
      <c r="S583" s="11">
        <f>P583/P581</f>
        <v>0.8666666666666667</v>
      </c>
      <c r="AC583" s="3"/>
      <c r="AD583" s="3"/>
    </row>
    <row r="584" spans="1:30" ht="15.75" customHeight="1" x14ac:dyDescent="0.25">
      <c r="A584" s="49">
        <v>1802</v>
      </c>
      <c r="B584" s="50"/>
      <c r="C584" s="50"/>
      <c r="D584" s="50"/>
      <c r="E584" s="50">
        <v>27</v>
      </c>
      <c r="F584" s="50"/>
      <c r="G584" s="50"/>
      <c r="H584" s="50"/>
      <c r="I584" s="50"/>
      <c r="J584" s="64"/>
      <c r="K584" s="91"/>
      <c r="L584" s="57"/>
      <c r="M584" s="58"/>
      <c r="N584" s="59"/>
      <c r="O584" s="60">
        <f>IF(E584=0,"",E584/D583)</f>
        <v>0.69230769230769229</v>
      </c>
      <c r="P584" s="61">
        <v>27</v>
      </c>
      <c r="Q584" s="62">
        <f t="shared" si="58"/>
        <v>0.69230769230769229</v>
      </c>
      <c r="R584" s="62">
        <f t="shared" si="59"/>
        <v>0.30769230769230771</v>
      </c>
      <c r="S584" s="25"/>
      <c r="AC584" s="3"/>
      <c r="AD584" s="3"/>
    </row>
    <row r="585" spans="1:30" ht="15.75" customHeight="1" x14ac:dyDescent="0.25">
      <c r="A585" s="49">
        <v>1901</v>
      </c>
      <c r="B585" s="50"/>
      <c r="C585" s="50"/>
      <c r="D585" s="50"/>
      <c r="E585" s="50"/>
      <c r="F585" s="50">
        <v>25</v>
      </c>
      <c r="G585" s="50"/>
      <c r="H585" s="50"/>
      <c r="I585" s="50"/>
      <c r="J585" s="64"/>
      <c r="K585" s="91"/>
      <c r="L585" s="57"/>
      <c r="M585" s="58"/>
      <c r="N585" s="59"/>
      <c r="O585" s="60">
        <f>IF(F585=0,"",F585/E584)</f>
        <v>0.92592592592592593</v>
      </c>
      <c r="P585" s="61">
        <v>25</v>
      </c>
      <c r="Q585" s="62">
        <f t="shared" si="58"/>
        <v>0.92592592592592593</v>
      </c>
      <c r="R585" s="62">
        <f t="shared" si="59"/>
        <v>7.407407407407407E-2</v>
      </c>
      <c r="S585" s="25"/>
      <c r="AC585" s="3"/>
      <c r="AD585" s="3"/>
    </row>
    <row r="586" spans="1:30" ht="15.75" customHeight="1" x14ac:dyDescent="0.25">
      <c r="A586" s="49">
        <v>1902</v>
      </c>
      <c r="B586" s="50"/>
      <c r="C586" s="50"/>
      <c r="D586" s="50"/>
      <c r="E586" s="50"/>
      <c r="F586" s="50"/>
      <c r="G586" s="50">
        <v>24</v>
      </c>
      <c r="H586" s="50"/>
      <c r="I586" s="50"/>
      <c r="J586" s="64"/>
      <c r="K586" s="91"/>
      <c r="L586" s="57"/>
      <c r="M586" s="58"/>
      <c r="N586" s="59"/>
      <c r="O586" s="60">
        <f>IF(G586=0,"",G586/F585)</f>
        <v>0.96</v>
      </c>
      <c r="P586" s="61">
        <v>24</v>
      </c>
      <c r="Q586" s="62">
        <f t="shared" si="58"/>
        <v>0.96</v>
      </c>
      <c r="R586" s="62">
        <f t="shared" si="59"/>
        <v>4.0000000000000036E-2</v>
      </c>
      <c r="S586" s="25"/>
      <c r="AC586" s="3"/>
      <c r="AD586" s="3"/>
    </row>
    <row r="587" spans="1:30" ht="15.75" customHeight="1" x14ac:dyDescent="0.25">
      <c r="A587" s="49">
        <v>2001</v>
      </c>
      <c r="B587" s="50"/>
      <c r="C587" s="50"/>
      <c r="D587" s="50"/>
      <c r="E587" s="50"/>
      <c r="F587" s="50"/>
      <c r="G587" s="50"/>
      <c r="H587" s="50">
        <v>22</v>
      </c>
      <c r="I587" s="50"/>
      <c r="J587" s="64"/>
      <c r="K587" s="91"/>
      <c r="L587" s="57"/>
      <c r="M587" s="58"/>
      <c r="N587" s="59"/>
      <c r="O587" s="60">
        <f>IF(H587=0,"",H587/G586)</f>
        <v>0.91666666666666663</v>
      </c>
      <c r="P587" s="61">
        <v>22</v>
      </c>
      <c r="Q587" s="62">
        <f t="shared" si="58"/>
        <v>0.91666666666666663</v>
      </c>
      <c r="R587" s="62">
        <f t="shared" si="59"/>
        <v>8.333333333333337E-2</v>
      </c>
      <c r="S587" s="25"/>
      <c r="AC587" s="3"/>
      <c r="AD587" s="3"/>
    </row>
    <row r="588" spans="1:30" ht="15.75" customHeight="1" x14ac:dyDescent="0.25">
      <c r="A588" s="49">
        <v>2002</v>
      </c>
      <c r="B588" s="50"/>
      <c r="C588" s="50"/>
      <c r="D588" s="50"/>
      <c r="E588" s="50"/>
      <c r="F588" s="50"/>
      <c r="G588" s="50"/>
      <c r="H588" s="50"/>
      <c r="I588" s="50">
        <v>20</v>
      </c>
      <c r="J588" s="64"/>
      <c r="K588" s="91">
        <v>17</v>
      </c>
      <c r="L588" s="57"/>
      <c r="M588" s="58"/>
      <c r="N588" s="59"/>
      <c r="O588" s="90">
        <f>IF(I588=0,"",I588/H587)</f>
        <v>0.90909090909090906</v>
      </c>
      <c r="P588" s="61">
        <v>20</v>
      </c>
      <c r="Q588" s="62">
        <f t="shared" si="58"/>
        <v>0.90909090909090906</v>
      </c>
      <c r="R588" s="62">
        <f t="shared" si="59"/>
        <v>9.0909090909090939E-2</v>
      </c>
      <c r="S588" s="25"/>
      <c r="AC588" s="3"/>
      <c r="AD588" s="3"/>
    </row>
    <row r="589" spans="1:30" ht="15.75" customHeight="1" x14ac:dyDescent="0.25">
      <c r="A589" s="49">
        <v>2101</v>
      </c>
      <c r="B589" s="50"/>
      <c r="C589" s="50"/>
      <c r="D589" s="50"/>
      <c r="E589" s="50"/>
      <c r="F589" s="50"/>
      <c r="G589" s="50"/>
      <c r="H589" s="50"/>
      <c r="I589" s="50"/>
      <c r="J589" s="64"/>
      <c r="K589" s="91"/>
      <c r="L589" s="57"/>
      <c r="M589" s="58"/>
      <c r="N589" s="64"/>
      <c r="O589" s="65"/>
      <c r="P589" s="103"/>
      <c r="Q589" s="64" t="str">
        <f t="shared" si="58"/>
        <v/>
      </c>
      <c r="R589" s="65" t="str">
        <f t="shared" si="59"/>
        <v/>
      </c>
      <c r="S589" s="25"/>
      <c r="AC589" s="3"/>
      <c r="AD589" s="3"/>
    </row>
    <row r="590" spans="1:30" ht="15.75" customHeight="1" x14ac:dyDescent="0.25">
      <c r="A590" s="49">
        <v>2102</v>
      </c>
      <c r="B590" s="50"/>
      <c r="C590" s="50"/>
      <c r="D590" s="50"/>
      <c r="E590" s="50"/>
      <c r="F590" s="50"/>
      <c r="G590" s="50"/>
      <c r="H590" s="50"/>
      <c r="I590" s="50"/>
      <c r="J590" s="64"/>
      <c r="K590" s="91"/>
      <c r="L590" s="57"/>
      <c r="M590" s="58"/>
      <c r="N590" s="64"/>
      <c r="O590" s="68"/>
      <c r="P590" s="103"/>
      <c r="Q590" s="143"/>
      <c r="R590" s="68"/>
      <c r="S590" s="25"/>
      <c r="AC590" s="3"/>
      <c r="AD590" s="3"/>
    </row>
    <row r="591" spans="1:30" ht="15.75" customHeight="1" x14ac:dyDescent="0.25">
      <c r="A591" s="49">
        <v>2201</v>
      </c>
      <c r="B591" s="50"/>
      <c r="C591" s="50"/>
      <c r="D591" s="50"/>
      <c r="E591" s="50"/>
      <c r="F591" s="50"/>
      <c r="G591" s="50"/>
      <c r="H591" s="50"/>
      <c r="I591" s="50"/>
      <c r="J591" s="64"/>
      <c r="K591" s="91"/>
      <c r="L591" s="57"/>
      <c r="M591" s="58"/>
      <c r="N591" s="64"/>
      <c r="O591" s="68"/>
      <c r="P591" s="61"/>
      <c r="Q591" s="143"/>
      <c r="R591" s="68"/>
      <c r="S591" s="25"/>
      <c r="AC591" s="3"/>
      <c r="AD591" s="3"/>
    </row>
    <row r="592" spans="1:30" ht="15.75" customHeight="1" x14ac:dyDescent="0.25">
      <c r="A592" s="49">
        <v>2202</v>
      </c>
      <c r="B592" s="50"/>
      <c r="C592" s="50"/>
      <c r="D592" s="50"/>
      <c r="E592" s="50"/>
      <c r="F592" s="50"/>
      <c r="G592" s="50"/>
      <c r="H592" s="50"/>
      <c r="I592" s="50"/>
      <c r="J592" s="64"/>
      <c r="K592" s="91"/>
      <c r="L592" s="57"/>
      <c r="M592" s="58"/>
      <c r="N592" s="64"/>
      <c r="O592" s="68"/>
      <c r="P592" s="66"/>
      <c r="Q592" s="69"/>
      <c r="R592" s="68"/>
      <c r="S592" s="25"/>
      <c r="AC592" s="3"/>
      <c r="AD592" s="3"/>
    </row>
    <row r="593" spans="1:30" ht="15.75" customHeight="1" x14ac:dyDescent="0.25">
      <c r="A593" s="49">
        <v>2301</v>
      </c>
      <c r="B593" s="50"/>
      <c r="C593" s="50"/>
      <c r="D593" s="50"/>
      <c r="E593" s="50"/>
      <c r="F593" s="50"/>
      <c r="G593" s="50"/>
      <c r="H593" s="50"/>
      <c r="I593" s="50"/>
      <c r="J593" s="64"/>
      <c r="K593" s="91"/>
      <c r="L593" s="57"/>
      <c r="M593" s="58"/>
      <c r="N593" s="64"/>
      <c r="O593" s="68"/>
      <c r="P593" s="66"/>
      <c r="Q593" s="69"/>
      <c r="R593" s="68"/>
      <c r="S593" s="25"/>
      <c r="AC593" s="3"/>
      <c r="AD593" s="3"/>
    </row>
    <row r="594" spans="1:30" ht="15.75" customHeight="1" x14ac:dyDescent="0.25">
      <c r="A594" s="49">
        <v>2302</v>
      </c>
      <c r="B594" s="50"/>
      <c r="C594" s="50"/>
      <c r="D594" s="50"/>
      <c r="E594" s="50"/>
      <c r="F594" s="50"/>
      <c r="G594" s="50"/>
      <c r="H594" s="50"/>
      <c r="I594" s="50"/>
      <c r="J594" s="64"/>
      <c r="K594" s="91"/>
      <c r="L594" s="57"/>
      <c r="M594" s="58"/>
      <c r="N594" s="64"/>
      <c r="O594" s="58"/>
      <c r="P594" s="64"/>
      <c r="Q594" s="106"/>
      <c r="R594" s="68"/>
      <c r="S594" s="25"/>
      <c r="AC594" s="3"/>
      <c r="AD594" s="3"/>
    </row>
    <row r="595" spans="1:30" ht="15.75" customHeight="1" x14ac:dyDescent="0.25">
      <c r="A595" s="49">
        <v>2401</v>
      </c>
      <c r="B595" s="50"/>
      <c r="C595" s="50"/>
      <c r="D595" s="50"/>
      <c r="E595" s="50"/>
      <c r="F595" s="50"/>
      <c r="G595" s="50"/>
      <c r="H595" s="50"/>
      <c r="I595" s="50"/>
      <c r="J595" s="64"/>
      <c r="K595" s="91"/>
      <c r="L595" s="57"/>
      <c r="M595" s="58"/>
      <c r="N595" s="64"/>
      <c r="O595" s="137" t="s">
        <v>42</v>
      </c>
      <c r="P595" s="72">
        <v>20</v>
      </c>
      <c r="Q595" s="119">
        <f>IF(SUM(K587:K594)=0,"",SUM(K587:K594))</f>
        <v>17</v>
      </c>
      <c r="R595" s="139" t="s">
        <v>10</v>
      </c>
      <c r="S595" s="25"/>
      <c r="AC595" s="3"/>
      <c r="AD595" s="3"/>
    </row>
    <row r="596" spans="1:30" ht="15.75" customHeight="1" x14ac:dyDescent="0.25">
      <c r="A596" s="49">
        <v>2402</v>
      </c>
      <c r="B596" s="50"/>
      <c r="C596" s="50"/>
      <c r="D596" s="50"/>
      <c r="E596" s="50"/>
      <c r="F596" s="50"/>
      <c r="G596" s="50"/>
      <c r="H596" s="50"/>
      <c r="I596" s="50"/>
      <c r="J596" s="64"/>
      <c r="K596" s="91"/>
      <c r="L596" s="57"/>
      <c r="M596" s="58"/>
      <c r="N596" s="64"/>
      <c r="O596" s="138" t="s">
        <v>43</v>
      </c>
      <c r="P596" s="76">
        <f>IF(P595/B581=0,"",P595/B581)</f>
        <v>0.44444444444444442</v>
      </c>
      <c r="Q596" s="120">
        <f>IF(P595/Q595=0,"",P595/Q595)</f>
        <v>1.1764705882352942</v>
      </c>
      <c r="R596" s="140" t="s">
        <v>44</v>
      </c>
      <c r="S596" s="25"/>
      <c r="AC596" s="3"/>
      <c r="AD596" s="3"/>
    </row>
    <row r="597" spans="1:30" ht="15.75" customHeight="1" x14ac:dyDescent="0.25">
      <c r="A597" s="49">
        <v>2501</v>
      </c>
      <c r="B597" s="142"/>
      <c r="C597" s="142"/>
      <c r="D597" s="142"/>
      <c r="E597" s="142"/>
      <c r="F597" s="142"/>
      <c r="G597" s="142"/>
      <c r="H597" s="142"/>
      <c r="I597" s="142"/>
      <c r="J597" s="64"/>
      <c r="K597" s="91"/>
      <c r="L597" s="79"/>
      <c r="M597" s="80"/>
      <c r="N597" s="81"/>
      <c r="O597" s="82"/>
      <c r="P597" s="83"/>
      <c r="Q597" s="83"/>
      <c r="R597" s="84"/>
      <c r="S597" s="25"/>
      <c r="AC597" s="3"/>
      <c r="AD597" s="3"/>
    </row>
    <row r="598" spans="1:30" ht="18" customHeight="1" x14ac:dyDescent="0.25">
      <c r="A598" s="31"/>
      <c r="B598" s="182" t="s">
        <v>63</v>
      </c>
      <c r="C598" s="182"/>
      <c r="D598" s="182"/>
      <c r="E598" s="182"/>
      <c r="F598" s="182"/>
      <c r="G598" s="182"/>
      <c r="H598" s="182"/>
      <c r="I598" s="182"/>
      <c r="J598" s="25"/>
      <c r="K598" s="85">
        <f>SUM(K581:K594)</f>
        <v>17</v>
      </c>
      <c r="L598" s="86">
        <f>IF(K588=0,"",K588/B581)</f>
        <v>0.37777777777777777</v>
      </c>
      <c r="M598" s="86">
        <f>IF(K598=0,"",K598/B581)</f>
        <v>0.37777777777777777</v>
      </c>
      <c r="N598" s="86">
        <f>M598-L598</f>
        <v>0</v>
      </c>
      <c r="O598" s="1"/>
      <c r="P598" s="25"/>
      <c r="Q598" s="26"/>
      <c r="R598" s="1"/>
      <c r="S598" s="25"/>
      <c r="AC598" s="3"/>
      <c r="AD598" s="3"/>
    </row>
    <row r="599" spans="1:30" ht="12.75" customHeight="1" x14ac:dyDescent="0.2">
      <c r="L599" s="1"/>
      <c r="M599" s="1"/>
      <c r="O599" s="1"/>
      <c r="P599" s="2"/>
      <c r="Q599" s="2"/>
      <c r="R599" s="1"/>
      <c r="AC599" s="3"/>
      <c r="AD599" s="3"/>
    </row>
    <row r="600" spans="1:30" ht="12.75" customHeight="1" x14ac:dyDescent="0.2">
      <c r="L600" s="1"/>
      <c r="M600" s="1"/>
      <c r="O600" s="1"/>
      <c r="P600" s="2"/>
      <c r="Q600" s="2"/>
      <c r="R600" s="1"/>
      <c r="AC600" s="3"/>
      <c r="AD600" s="3"/>
    </row>
    <row r="601" spans="1:30" ht="26.25" x14ac:dyDescent="0.4">
      <c r="A601" s="154"/>
      <c r="B601" s="179" t="s">
        <v>53</v>
      </c>
      <c r="C601" s="179"/>
      <c r="D601" s="179"/>
      <c r="E601" s="179"/>
      <c r="F601" s="179"/>
      <c r="G601" s="179"/>
      <c r="H601" s="179"/>
      <c r="I601" s="179"/>
      <c r="J601" s="25"/>
      <c r="K601" s="153" t="s">
        <v>70</v>
      </c>
      <c r="L601" s="1"/>
      <c r="M601" s="1"/>
      <c r="N601" s="25"/>
      <c r="O601" s="1" t="s">
        <v>17</v>
      </c>
      <c r="P601" s="25"/>
      <c r="Q601" s="25"/>
      <c r="R601" s="25"/>
      <c r="S601" s="25"/>
      <c r="AC601" s="3"/>
      <c r="AD601" s="3"/>
    </row>
    <row r="602" spans="1:30" ht="20.25" x14ac:dyDescent="0.2">
      <c r="A602" s="183" t="s">
        <v>9</v>
      </c>
      <c r="B602" s="173" t="s">
        <v>54</v>
      </c>
      <c r="C602" s="174"/>
      <c r="D602" s="174"/>
      <c r="E602" s="174"/>
      <c r="F602" s="174"/>
      <c r="G602" s="174"/>
      <c r="H602" s="174"/>
      <c r="I602" s="175"/>
      <c r="J602" s="25"/>
      <c r="K602" s="176" t="s">
        <v>10</v>
      </c>
      <c r="L602" s="171" t="s">
        <v>2</v>
      </c>
      <c r="M602" s="171" t="s">
        <v>3</v>
      </c>
      <c r="N602" s="178" t="s">
        <v>4</v>
      </c>
      <c r="O602" s="171" t="s">
        <v>5</v>
      </c>
      <c r="P602" s="169" t="s">
        <v>6</v>
      </c>
      <c r="Q602" s="169" t="s">
        <v>7</v>
      </c>
      <c r="R602" s="171" t="s">
        <v>8</v>
      </c>
      <c r="S602" s="25"/>
      <c r="AC602" s="3"/>
      <c r="AD602" s="3"/>
    </row>
    <row r="603" spans="1:30" ht="15.75" x14ac:dyDescent="0.25">
      <c r="A603" s="170"/>
      <c r="B603" s="49" t="s">
        <v>55</v>
      </c>
      <c r="C603" s="49" t="s">
        <v>56</v>
      </c>
      <c r="D603" s="49" t="s">
        <v>57</v>
      </c>
      <c r="E603" s="49" t="s">
        <v>58</v>
      </c>
      <c r="F603" s="49" t="s">
        <v>59</v>
      </c>
      <c r="G603" s="49" t="s">
        <v>60</v>
      </c>
      <c r="H603" s="49" t="s">
        <v>61</v>
      </c>
      <c r="I603" s="49" t="s">
        <v>62</v>
      </c>
      <c r="J603" s="25"/>
      <c r="K603" s="177"/>
      <c r="L603" s="170"/>
      <c r="M603" s="170"/>
      <c r="N603" s="170"/>
      <c r="O603" s="170"/>
      <c r="P603" s="170"/>
      <c r="Q603" s="170"/>
      <c r="R603" s="170"/>
      <c r="S603" s="25"/>
      <c r="AC603" s="3"/>
      <c r="AD603" s="3"/>
    </row>
    <row r="604" spans="1:30" ht="15.75" customHeight="1" x14ac:dyDescent="0.25">
      <c r="A604" s="49">
        <v>1702</v>
      </c>
      <c r="B604" s="50">
        <v>37</v>
      </c>
      <c r="C604" s="50"/>
      <c r="D604" s="50"/>
      <c r="E604" s="50"/>
      <c r="F604" s="50"/>
      <c r="G604" s="50"/>
      <c r="H604" s="50"/>
      <c r="I604" s="50"/>
      <c r="J604" s="64"/>
      <c r="K604" s="91"/>
      <c r="L604" s="51"/>
      <c r="M604" s="52"/>
      <c r="N604" s="53"/>
      <c r="O604" s="54"/>
      <c r="P604" s="55">
        <f>B604</f>
        <v>37</v>
      </c>
      <c r="Q604" s="56"/>
      <c r="R604" s="54"/>
      <c r="S604" s="25"/>
      <c r="AC604" s="3"/>
      <c r="AD604" s="3"/>
    </row>
    <row r="605" spans="1:30" ht="15.75" customHeight="1" x14ac:dyDescent="0.25">
      <c r="A605" s="49">
        <v>1801</v>
      </c>
      <c r="B605" s="50"/>
      <c r="C605" s="50">
        <v>29</v>
      </c>
      <c r="D605" s="50"/>
      <c r="E605" s="50"/>
      <c r="F605" s="50"/>
      <c r="G605" s="50"/>
      <c r="H605" s="50"/>
      <c r="I605" s="50"/>
      <c r="J605" s="64"/>
      <c r="K605" s="91"/>
      <c r="L605" s="57"/>
      <c r="M605" s="58"/>
      <c r="N605" s="59"/>
      <c r="O605" s="60">
        <f>IF(C605=0,"",C605/B604)</f>
        <v>0.78378378378378377</v>
      </c>
      <c r="P605" s="61">
        <v>29</v>
      </c>
      <c r="Q605" s="62">
        <f t="shared" ref="Q605:Q611" si="60">IF(P605=0,"",P605/P604)</f>
        <v>0.78378378378378377</v>
      </c>
      <c r="R605" s="62">
        <f t="shared" ref="R605:R611" si="61">IF(P605=0,"",100%-Q605)</f>
        <v>0.21621621621621623</v>
      </c>
      <c r="S605" s="25"/>
      <c r="AC605" s="3"/>
      <c r="AD605" s="3"/>
    </row>
    <row r="606" spans="1:30" ht="15.75" customHeight="1" x14ac:dyDescent="0.25">
      <c r="A606" s="49">
        <v>1802</v>
      </c>
      <c r="B606" s="50"/>
      <c r="C606" s="50"/>
      <c r="D606" s="50">
        <v>23</v>
      </c>
      <c r="E606" s="50"/>
      <c r="F606" s="50"/>
      <c r="G606" s="50"/>
      <c r="H606" s="50"/>
      <c r="I606" s="50"/>
      <c r="J606" s="64"/>
      <c r="K606" s="91"/>
      <c r="L606" s="57"/>
      <c r="M606" s="58"/>
      <c r="N606" s="59"/>
      <c r="O606" s="60">
        <f>IF(D606=0,"",D606/C605)</f>
        <v>0.7931034482758621</v>
      </c>
      <c r="P606" s="61">
        <v>24</v>
      </c>
      <c r="Q606" s="62">
        <f t="shared" si="60"/>
        <v>0.82758620689655171</v>
      </c>
      <c r="R606" s="62">
        <f t="shared" si="61"/>
        <v>0.17241379310344829</v>
      </c>
      <c r="S606" s="11">
        <f>P606/P604</f>
        <v>0.64864864864864868</v>
      </c>
      <c r="AC606" s="3"/>
      <c r="AD606" s="3"/>
    </row>
    <row r="607" spans="1:30" ht="15.75" customHeight="1" x14ac:dyDescent="0.25">
      <c r="A607" s="49">
        <v>1901</v>
      </c>
      <c r="B607" s="50"/>
      <c r="C607" s="50"/>
      <c r="D607" s="50"/>
      <c r="E607" s="50">
        <v>20</v>
      </c>
      <c r="F607" s="50"/>
      <c r="G607" s="50"/>
      <c r="H607" s="50"/>
      <c r="I607" s="50"/>
      <c r="J607" s="64"/>
      <c r="K607" s="91"/>
      <c r="L607" s="57"/>
      <c r="M607" s="58"/>
      <c r="N607" s="59"/>
      <c r="O607" s="60">
        <f>IF(E607=0,"",E607/D606)</f>
        <v>0.86956521739130432</v>
      </c>
      <c r="P607" s="61">
        <v>23</v>
      </c>
      <c r="Q607" s="62">
        <f t="shared" si="60"/>
        <v>0.95833333333333337</v>
      </c>
      <c r="R607" s="62">
        <f t="shared" si="61"/>
        <v>4.166666666666663E-2</v>
      </c>
      <c r="S607" s="25"/>
      <c r="AC607" s="3"/>
      <c r="AD607" s="3"/>
    </row>
    <row r="608" spans="1:30" ht="15.75" customHeight="1" x14ac:dyDescent="0.25">
      <c r="A608" s="49">
        <v>1902</v>
      </c>
      <c r="B608" s="50"/>
      <c r="C608" s="50"/>
      <c r="D608" s="50"/>
      <c r="E608" s="50"/>
      <c r="F608" s="50">
        <v>20</v>
      </c>
      <c r="G608" s="50"/>
      <c r="H608" s="50"/>
      <c r="I608" s="50"/>
      <c r="J608" s="64"/>
      <c r="K608" s="91"/>
      <c r="L608" s="57"/>
      <c r="M608" s="58"/>
      <c r="N608" s="59"/>
      <c r="O608" s="60">
        <f>IF(F608=0,"",F608/E607)</f>
        <v>1</v>
      </c>
      <c r="P608" s="61">
        <v>22</v>
      </c>
      <c r="Q608" s="62">
        <f t="shared" si="60"/>
        <v>0.95652173913043481</v>
      </c>
      <c r="R608" s="62">
        <f t="shared" si="61"/>
        <v>4.3478260869565188E-2</v>
      </c>
      <c r="S608" s="25"/>
      <c r="AC608" s="3"/>
      <c r="AD608" s="3"/>
    </row>
    <row r="609" spans="1:30" ht="15.75" customHeight="1" x14ac:dyDescent="0.25">
      <c r="A609" s="49">
        <v>2001</v>
      </c>
      <c r="B609" s="50"/>
      <c r="C609" s="50"/>
      <c r="D609" s="50"/>
      <c r="E609" s="50"/>
      <c r="F609" s="50"/>
      <c r="G609" s="50">
        <v>20</v>
      </c>
      <c r="H609" s="50"/>
      <c r="I609" s="50"/>
      <c r="J609" s="64"/>
      <c r="K609" s="91"/>
      <c r="L609" s="57"/>
      <c r="M609" s="58"/>
      <c r="N609" s="59"/>
      <c r="O609" s="60">
        <f>IF(G609=0,"",G609/F608)</f>
        <v>1</v>
      </c>
      <c r="P609" s="61">
        <v>22</v>
      </c>
      <c r="Q609" s="62">
        <f t="shared" si="60"/>
        <v>1</v>
      </c>
      <c r="R609" s="62">
        <f t="shared" si="61"/>
        <v>0</v>
      </c>
      <c r="S609" s="25"/>
      <c r="AC609" s="3"/>
      <c r="AD609" s="3"/>
    </row>
    <row r="610" spans="1:30" ht="15.75" customHeight="1" x14ac:dyDescent="0.25">
      <c r="A610" s="49">
        <v>2002</v>
      </c>
      <c r="B610" s="50"/>
      <c r="C610" s="50"/>
      <c r="D610" s="50"/>
      <c r="E610" s="50"/>
      <c r="F610" s="50"/>
      <c r="G610" s="50"/>
      <c r="H610" s="50">
        <v>13</v>
      </c>
      <c r="I610" s="50"/>
      <c r="J610" s="64"/>
      <c r="K610" s="91"/>
      <c r="L610" s="57"/>
      <c r="M610" s="58"/>
      <c r="N610" s="59"/>
      <c r="O610" s="60">
        <f>IF(H610=0,"",H610/G609)</f>
        <v>0.65</v>
      </c>
      <c r="P610" s="61">
        <v>20</v>
      </c>
      <c r="Q610" s="62">
        <f t="shared" si="60"/>
        <v>0.90909090909090906</v>
      </c>
      <c r="R610" s="62">
        <f t="shared" si="61"/>
        <v>9.0909090909090939E-2</v>
      </c>
      <c r="S610" s="25"/>
      <c r="AC610" s="3"/>
      <c r="AD610" s="3"/>
    </row>
    <row r="611" spans="1:30" ht="15.75" customHeight="1" x14ac:dyDescent="0.25">
      <c r="A611" s="49">
        <v>2101</v>
      </c>
      <c r="B611" s="50"/>
      <c r="C611" s="50"/>
      <c r="D611" s="50"/>
      <c r="E611" s="50"/>
      <c r="F611" s="50"/>
      <c r="G611" s="50"/>
      <c r="H611" s="50"/>
      <c r="I611" s="50">
        <v>8</v>
      </c>
      <c r="J611" s="64"/>
      <c r="K611" s="91">
        <v>7</v>
      </c>
      <c r="L611" s="57"/>
      <c r="M611" s="58"/>
      <c r="N611" s="59"/>
      <c r="O611" s="90">
        <f>IF(I611=0,"",I611/H610)</f>
        <v>0.61538461538461542</v>
      </c>
      <c r="P611" s="61">
        <v>18</v>
      </c>
      <c r="Q611" s="62">
        <f t="shared" si="60"/>
        <v>0.9</v>
      </c>
      <c r="R611" s="62">
        <f t="shared" si="61"/>
        <v>9.9999999999999978E-2</v>
      </c>
      <c r="S611" s="25"/>
      <c r="AC611" s="3"/>
      <c r="AD611" s="3"/>
    </row>
    <row r="612" spans="1:30" ht="15.75" customHeight="1" x14ac:dyDescent="0.25">
      <c r="A612" s="49">
        <v>2102</v>
      </c>
      <c r="B612" s="50"/>
      <c r="C612" s="50"/>
      <c r="D612" s="50"/>
      <c r="E612" s="50"/>
      <c r="F612" s="50"/>
      <c r="G612" s="50"/>
      <c r="H612" s="50"/>
      <c r="I612" s="50">
        <v>8</v>
      </c>
      <c r="J612" s="64"/>
      <c r="K612" s="91">
        <v>7</v>
      </c>
      <c r="L612" s="57"/>
      <c r="M612" s="58"/>
      <c r="N612" s="64"/>
      <c r="O612" s="65"/>
      <c r="P612" s="103">
        <v>13</v>
      </c>
      <c r="Q612" s="64"/>
      <c r="R612" s="65"/>
      <c r="S612" s="25"/>
      <c r="AC612" s="3"/>
      <c r="AD612" s="3"/>
    </row>
    <row r="613" spans="1:30" ht="15.75" customHeight="1" x14ac:dyDescent="0.25">
      <c r="A613" s="49">
        <v>2201</v>
      </c>
      <c r="B613" s="50"/>
      <c r="C613" s="50"/>
      <c r="D613" s="50"/>
      <c r="E613" s="50"/>
      <c r="F613" s="50"/>
      <c r="G613" s="50"/>
      <c r="H613" s="50"/>
      <c r="I613" s="50">
        <v>4</v>
      </c>
      <c r="J613" s="64"/>
      <c r="K613" s="91">
        <v>4</v>
      </c>
      <c r="L613" s="57"/>
      <c r="M613" s="58"/>
      <c r="N613" s="64"/>
      <c r="O613" s="68"/>
      <c r="P613" s="103">
        <v>6</v>
      </c>
      <c r="Q613" s="143"/>
      <c r="R613" s="68"/>
      <c r="S613" s="25"/>
      <c r="AC613" s="3"/>
      <c r="AD613" s="3"/>
    </row>
    <row r="614" spans="1:30" ht="15.75" customHeight="1" x14ac:dyDescent="0.25">
      <c r="A614" s="49">
        <v>2202</v>
      </c>
      <c r="B614" s="50"/>
      <c r="C614" s="50"/>
      <c r="D614" s="50"/>
      <c r="E614" s="50"/>
      <c r="F614" s="50"/>
      <c r="G614" s="50"/>
      <c r="H614" s="50"/>
      <c r="I614" s="50">
        <v>1</v>
      </c>
      <c r="J614" s="64"/>
      <c r="K614" s="91">
        <v>1</v>
      </c>
      <c r="L614" s="57"/>
      <c r="M614" s="58"/>
      <c r="N614" s="64"/>
      <c r="O614" s="68"/>
      <c r="P614" s="61">
        <v>2</v>
      </c>
      <c r="Q614" s="143"/>
      <c r="R614" s="68"/>
      <c r="S614" s="25"/>
      <c r="AC614" s="3"/>
      <c r="AD614" s="3"/>
    </row>
    <row r="615" spans="1:30" ht="15.75" customHeight="1" x14ac:dyDescent="0.25">
      <c r="A615" s="49">
        <v>2301</v>
      </c>
      <c r="B615" s="50"/>
      <c r="C615" s="50"/>
      <c r="D615" s="50"/>
      <c r="E615" s="50"/>
      <c r="F615" s="50"/>
      <c r="G615" s="50"/>
      <c r="H615" s="50"/>
      <c r="I615" s="50">
        <v>1</v>
      </c>
      <c r="J615" s="64"/>
      <c r="K615" s="91"/>
      <c r="L615" s="57"/>
      <c r="M615" s="58"/>
      <c r="N615" s="64"/>
      <c r="O615" s="68"/>
      <c r="P615" s="66">
        <v>1</v>
      </c>
      <c r="Q615" s="69"/>
      <c r="R615" s="68"/>
      <c r="S615" s="25"/>
      <c r="AC615" s="3"/>
      <c r="AD615" s="3"/>
    </row>
    <row r="616" spans="1:30" ht="15.75" customHeight="1" x14ac:dyDescent="0.25">
      <c r="A616" s="49">
        <v>2302</v>
      </c>
      <c r="B616" s="50"/>
      <c r="C616" s="50"/>
      <c r="D616" s="50"/>
      <c r="E616" s="50"/>
      <c r="F616" s="50"/>
      <c r="G616" s="50"/>
      <c r="H616" s="50"/>
      <c r="I616" s="50"/>
      <c r="J616" s="64"/>
      <c r="K616" s="91"/>
      <c r="L616" s="57"/>
      <c r="M616" s="58"/>
      <c r="N616" s="64"/>
      <c r="O616" s="68"/>
      <c r="P616" s="66"/>
      <c r="Q616" s="69"/>
      <c r="R616" s="68"/>
      <c r="S616" s="25"/>
      <c r="AC616" s="3"/>
      <c r="AD616" s="3"/>
    </row>
    <row r="617" spans="1:30" ht="15.75" customHeight="1" x14ac:dyDescent="0.25">
      <c r="A617" s="49">
        <v>2401</v>
      </c>
      <c r="B617" s="50"/>
      <c r="C617" s="50"/>
      <c r="D617" s="50"/>
      <c r="E617" s="50"/>
      <c r="F617" s="50"/>
      <c r="G617" s="50"/>
      <c r="H617" s="50"/>
      <c r="I617" s="50"/>
      <c r="J617" s="64"/>
      <c r="K617" s="91"/>
      <c r="L617" s="57"/>
      <c r="M617" s="58"/>
      <c r="N617" s="64"/>
      <c r="O617" s="58"/>
      <c r="P617" s="64"/>
      <c r="Q617" s="106"/>
      <c r="R617" s="68"/>
      <c r="S617" s="25"/>
      <c r="AC617" s="3"/>
      <c r="AD617" s="3"/>
    </row>
    <row r="618" spans="1:30" ht="15.75" customHeight="1" x14ac:dyDescent="0.25">
      <c r="A618" s="49">
        <v>2402</v>
      </c>
      <c r="B618" s="50"/>
      <c r="C618" s="50"/>
      <c r="D618" s="50"/>
      <c r="E618" s="50"/>
      <c r="F618" s="50"/>
      <c r="G618" s="50"/>
      <c r="H618" s="50"/>
      <c r="I618" s="50"/>
      <c r="J618" s="64"/>
      <c r="K618" s="91"/>
      <c r="L618" s="57"/>
      <c r="M618" s="58"/>
      <c r="N618" s="64"/>
      <c r="O618" s="137" t="s">
        <v>42</v>
      </c>
      <c r="P618" s="72">
        <v>11</v>
      </c>
      <c r="Q618" s="87">
        <f>IF(SUM(K610:K617)=0,"",SUM(K610:K617))</f>
        <v>19</v>
      </c>
      <c r="R618" s="139" t="s">
        <v>10</v>
      </c>
      <c r="S618" s="25"/>
      <c r="AC618" s="3"/>
      <c r="AD618" s="3"/>
    </row>
    <row r="619" spans="1:30" ht="15.75" customHeight="1" x14ac:dyDescent="0.25">
      <c r="A619" s="49">
        <v>2501</v>
      </c>
      <c r="B619" s="50"/>
      <c r="C619" s="50"/>
      <c r="D619" s="50"/>
      <c r="E619" s="50"/>
      <c r="F619" s="50"/>
      <c r="G619" s="50"/>
      <c r="H619" s="50"/>
      <c r="I619" s="50"/>
      <c r="J619" s="64"/>
      <c r="K619" s="91"/>
      <c r="L619" s="57"/>
      <c r="M619" s="58"/>
      <c r="N619" s="64"/>
      <c r="O619" s="138" t="s">
        <v>43</v>
      </c>
      <c r="P619" s="76">
        <f>IF(P618/B604=0,"",P618/B604)</f>
        <v>0.29729729729729731</v>
      </c>
      <c r="Q619" s="89">
        <f>IF(P618/Q618=0,"",P618/Q618)</f>
        <v>0.57894736842105265</v>
      </c>
      <c r="R619" s="140" t="s">
        <v>44</v>
      </c>
      <c r="S619" s="25"/>
      <c r="AC619" s="3"/>
      <c r="AD619" s="3"/>
    </row>
    <row r="620" spans="1:30" ht="15.75" customHeight="1" x14ac:dyDescent="0.25">
      <c r="A620" s="49">
        <v>2502</v>
      </c>
      <c r="B620" s="142"/>
      <c r="C620" s="142"/>
      <c r="D620" s="142"/>
      <c r="E620" s="142"/>
      <c r="F620" s="142"/>
      <c r="G620" s="142"/>
      <c r="H620" s="142"/>
      <c r="I620" s="142"/>
      <c r="J620" s="64"/>
      <c r="K620" s="91"/>
      <c r="L620" s="79"/>
      <c r="M620" s="80"/>
      <c r="N620" s="81"/>
      <c r="O620" s="82"/>
      <c r="P620" s="83"/>
      <c r="Q620" s="83"/>
      <c r="R620" s="84"/>
      <c r="S620" s="25"/>
      <c r="AC620" s="3"/>
      <c r="AD620" s="3"/>
    </row>
    <row r="621" spans="1:30" ht="18" customHeight="1" x14ac:dyDescent="0.25">
      <c r="A621" s="31"/>
      <c r="B621" s="182" t="s">
        <v>63</v>
      </c>
      <c r="C621" s="182"/>
      <c r="D621" s="182"/>
      <c r="E621" s="182"/>
      <c r="F621" s="182"/>
      <c r="G621" s="182"/>
      <c r="H621" s="182"/>
      <c r="I621" s="182"/>
      <c r="J621" s="25"/>
      <c r="K621" s="85">
        <f>SUM(K611:K617)</f>
        <v>19</v>
      </c>
      <c r="L621" s="86">
        <f>IF(K611=0,"",K611/B604)</f>
        <v>0.1891891891891892</v>
      </c>
      <c r="M621" s="86">
        <f>IF(K621=0,"",K621/B604)</f>
        <v>0.51351351351351349</v>
      </c>
      <c r="N621" s="86">
        <f>M621-L621</f>
        <v>0.32432432432432429</v>
      </c>
      <c r="O621" s="1"/>
      <c r="P621" s="25"/>
      <c r="Q621" s="26"/>
      <c r="R621" s="1"/>
      <c r="S621" s="25"/>
      <c r="AC621" s="3"/>
      <c r="AD621" s="3"/>
    </row>
    <row r="622" spans="1:30" ht="12.75" customHeight="1" x14ac:dyDescent="0.2">
      <c r="L622" s="1"/>
      <c r="M622" s="1"/>
      <c r="O622" s="1"/>
      <c r="P622" s="2"/>
      <c r="Q622" s="2"/>
      <c r="R622" s="1"/>
      <c r="AC622" s="3"/>
      <c r="AD622" s="3"/>
    </row>
    <row r="623" spans="1:30" ht="12.75" customHeight="1" x14ac:dyDescent="0.2">
      <c r="L623" s="1"/>
      <c r="M623" s="1"/>
      <c r="O623" s="1"/>
      <c r="P623" s="2"/>
      <c r="Q623" s="2"/>
      <c r="R623" s="1"/>
      <c r="AC623" s="3"/>
      <c r="AD623" s="3"/>
    </row>
    <row r="624" spans="1:30" ht="26.25" customHeight="1" x14ac:dyDescent="0.4">
      <c r="A624" s="154"/>
      <c r="B624" s="179" t="s">
        <v>53</v>
      </c>
      <c r="C624" s="179"/>
      <c r="D624" s="179"/>
      <c r="E624" s="179"/>
      <c r="F624" s="179"/>
      <c r="G624" s="179"/>
      <c r="H624" s="179"/>
      <c r="I624" s="179"/>
      <c r="J624" s="25"/>
      <c r="K624" s="153" t="s">
        <v>71</v>
      </c>
      <c r="L624" s="1"/>
      <c r="M624" s="1"/>
      <c r="N624" s="25"/>
      <c r="O624" s="1"/>
      <c r="P624" s="25"/>
      <c r="Q624" s="25"/>
      <c r="R624" s="25"/>
      <c r="V624" s="117"/>
      <c r="AC624" s="3"/>
      <c r="AD624" s="3"/>
    </row>
    <row r="625" spans="1:30" ht="20.25" customHeight="1" x14ac:dyDescent="0.2">
      <c r="A625" s="183" t="s">
        <v>9</v>
      </c>
      <c r="B625" s="173" t="s">
        <v>54</v>
      </c>
      <c r="C625" s="174"/>
      <c r="D625" s="174"/>
      <c r="E625" s="174"/>
      <c r="F625" s="174"/>
      <c r="G625" s="174"/>
      <c r="H625" s="174"/>
      <c r="I625" s="175"/>
      <c r="J625" s="25"/>
      <c r="K625" s="176" t="s">
        <v>10</v>
      </c>
      <c r="L625" s="171" t="s">
        <v>2</v>
      </c>
      <c r="M625" s="171" t="s">
        <v>3</v>
      </c>
      <c r="N625" s="178" t="s">
        <v>4</v>
      </c>
      <c r="O625" s="171" t="s">
        <v>5</v>
      </c>
      <c r="P625" s="169" t="s">
        <v>6</v>
      </c>
      <c r="Q625" s="169" t="s">
        <v>7</v>
      </c>
      <c r="R625" s="171" t="s">
        <v>8</v>
      </c>
      <c r="AC625" s="3"/>
      <c r="AD625" s="3"/>
    </row>
    <row r="626" spans="1:30" ht="15.75" customHeight="1" x14ac:dyDescent="0.25">
      <c r="A626" s="170"/>
      <c r="B626" s="49" t="s">
        <v>55</v>
      </c>
      <c r="C626" s="49" t="s">
        <v>56</v>
      </c>
      <c r="D626" s="49" t="s">
        <v>57</v>
      </c>
      <c r="E626" s="49" t="s">
        <v>58</v>
      </c>
      <c r="F626" s="49" t="s">
        <v>59</v>
      </c>
      <c r="G626" s="49" t="s">
        <v>60</v>
      </c>
      <c r="H626" s="49" t="s">
        <v>61</v>
      </c>
      <c r="I626" s="49" t="s">
        <v>62</v>
      </c>
      <c r="J626" s="25"/>
      <c r="K626" s="177"/>
      <c r="L626" s="170"/>
      <c r="M626" s="170"/>
      <c r="N626" s="170"/>
      <c r="O626" s="170"/>
      <c r="P626" s="170"/>
      <c r="Q626" s="170"/>
      <c r="R626" s="170"/>
      <c r="AC626" s="3"/>
      <c r="AD626" s="3"/>
    </row>
    <row r="627" spans="1:30" ht="15.75" customHeight="1" x14ac:dyDescent="0.25">
      <c r="A627" s="49">
        <v>1801</v>
      </c>
      <c r="B627" s="50">
        <v>39</v>
      </c>
      <c r="C627" s="50"/>
      <c r="D627" s="50"/>
      <c r="E627" s="50"/>
      <c r="F627" s="50"/>
      <c r="G627" s="50"/>
      <c r="H627" s="50"/>
      <c r="I627" s="50"/>
      <c r="J627" s="64"/>
      <c r="K627" s="91"/>
      <c r="L627" s="51"/>
      <c r="M627" s="52"/>
      <c r="N627" s="53"/>
      <c r="O627" s="144"/>
      <c r="P627" s="55">
        <f>B627</f>
        <v>39</v>
      </c>
      <c r="Q627" s="145"/>
      <c r="R627" s="144"/>
      <c r="AC627" s="3"/>
      <c r="AD627" s="3"/>
    </row>
    <row r="628" spans="1:30" ht="15.75" customHeight="1" x14ac:dyDescent="0.25">
      <c r="A628" s="49">
        <v>1802</v>
      </c>
      <c r="B628" s="50"/>
      <c r="C628" s="50">
        <v>33</v>
      </c>
      <c r="D628" s="50"/>
      <c r="E628" s="50"/>
      <c r="F628" s="50"/>
      <c r="G628" s="50"/>
      <c r="H628" s="50"/>
      <c r="I628" s="50"/>
      <c r="J628" s="64"/>
      <c r="K628" s="91"/>
      <c r="L628" s="57"/>
      <c r="M628" s="58"/>
      <c r="N628" s="59"/>
      <c r="O628" s="60">
        <f>IF(C628=0,"",C628/B627)</f>
        <v>0.84615384615384615</v>
      </c>
      <c r="P628" s="61">
        <v>33</v>
      </c>
      <c r="Q628" s="62">
        <f t="shared" ref="Q628:Q633" si="62">IF(P628=0,"",P628/P627)</f>
        <v>0.84615384615384615</v>
      </c>
      <c r="R628" s="62">
        <f t="shared" ref="R628:R633" si="63">IF(P628=0,"",100%-Q628)</f>
        <v>0.15384615384615385</v>
      </c>
      <c r="AC628" s="3"/>
      <c r="AD628" s="3"/>
    </row>
    <row r="629" spans="1:30" ht="15.75" customHeight="1" x14ac:dyDescent="0.25">
      <c r="A629" s="49">
        <v>1901</v>
      </c>
      <c r="B629" s="50"/>
      <c r="C629" s="50"/>
      <c r="D629" s="50">
        <v>31</v>
      </c>
      <c r="E629" s="50"/>
      <c r="F629" s="50"/>
      <c r="G629" s="50"/>
      <c r="H629" s="50"/>
      <c r="I629" s="50"/>
      <c r="J629" s="64"/>
      <c r="K629" s="91"/>
      <c r="L629" s="57"/>
      <c r="M629" s="58"/>
      <c r="N629" s="59"/>
      <c r="O629" s="60">
        <f>D629/C628</f>
        <v>0.93939393939393945</v>
      </c>
      <c r="P629" s="61">
        <v>32</v>
      </c>
      <c r="Q629" s="62">
        <f t="shared" si="62"/>
        <v>0.96969696969696972</v>
      </c>
      <c r="R629" s="62">
        <f t="shared" si="63"/>
        <v>3.0303030303030276E-2</v>
      </c>
      <c r="S629" s="11">
        <f>P629/P627</f>
        <v>0.82051282051282048</v>
      </c>
      <c r="AC629" s="3"/>
      <c r="AD629" s="3"/>
    </row>
    <row r="630" spans="1:30" ht="15.75" customHeight="1" x14ac:dyDescent="0.25">
      <c r="A630" s="49">
        <v>1902</v>
      </c>
      <c r="B630" s="50"/>
      <c r="C630" s="50"/>
      <c r="D630" s="50"/>
      <c r="E630" s="50">
        <v>27</v>
      </c>
      <c r="F630" s="50"/>
      <c r="G630" s="50"/>
      <c r="H630" s="50"/>
      <c r="I630" s="50"/>
      <c r="J630" s="64"/>
      <c r="K630" s="91"/>
      <c r="L630" s="57"/>
      <c r="M630" s="58"/>
      <c r="N630" s="59"/>
      <c r="O630" s="60">
        <f>E630/D629</f>
        <v>0.87096774193548387</v>
      </c>
      <c r="P630" s="61">
        <v>30</v>
      </c>
      <c r="Q630" s="62">
        <f t="shared" si="62"/>
        <v>0.9375</v>
      </c>
      <c r="R630" s="62">
        <f t="shared" si="63"/>
        <v>6.25E-2</v>
      </c>
      <c r="AC630" s="3"/>
      <c r="AD630" s="3"/>
    </row>
    <row r="631" spans="1:30" ht="15.75" customHeight="1" x14ac:dyDescent="0.25">
      <c r="A631" s="49">
        <v>2001</v>
      </c>
      <c r="B631" s="50"/>
      <c r="C631" s="50"/>
      <c r="D631" s="50"/>
      <c r="E631" s="50"/>
      <c r="F631" s="50">
        <v>26</v>
      </c>
      <c r="G631" s="50"/>
      <c r="H631" s="50"/>
      <c r="I631" s="50"/>
      <c r="J631" s="64"/>
      <c r="K631" s="91"/>
      <c r="L631" s="57"/>
      <c r="M631" s="58"/>
      <c r="N631" s="59"/>
      <c r="O631" s="60">
        <f>F631/E630</f>
        <v>0.96296296296296291</v>
      </c>
      <c r="P631" s="61">
        <v>29</v>
      </c>
      <c r="Q631" s="62">
        <f t="shared" si="62"/>
        <v>0.96666666666666667</v>
      </c>
      <c r="R631" s="62">
        <f t="shared" si="63"/>
        <v>3.3333333333333326E-2</v>
      </c>
      <c r="AC631" s="3"/>
      <c r="AD631" s="3"/>
    </row>
    <row r="632" spans="1:30" ht="15.75" customHeight="1" x14ac:dyDescent="0.25">
      <c r="A632" s="49">
        <v>2002</v>
      </c>
      <c r="B632" s="50"/>
      <c r="C632" s="50"/>
      <c r="D632" s="50"/>
      <c r="E632" s="50"/>
      <c r="F632" s="50"/>
      <c r="G632" s="50">
        <v>24</v>
      </c>
      <c r="H632" s="50"/>
      <c r="I632" s="50"/>
      <c r="J632" s="64"/>
      <c r="K632" s="91"/>
      <c r="L632" s="57"/>
      <c r="M632" s="58"/>
      <c r="N632" s="59"/>
      <c r="O632" s="60">
        <f>G632/F631</f>
        <v>0.92307692307692313</v>
      </c>
      <c r="P632" s="61">
        <v>26</v>
      </c>
      <c r="Q632" s="62">
        <f t="shared" si="62"/>
        <v>0.89655172413793105</v>
      </c>
      <c r="R632" s="62">
        <f t="shared" si="63"/>
        <v>0.10344827586206895</v>
      </c>
      <c r="AC632" s="3"/>
      <c r="AD632" s="3"/>
    </row>
    <row r="633" spans="1:30" ht="15.75" customHeight="1" x14ac:dyDescent="0.25">
      <c r="A633" s="49">
        <v>2101</v>
      </c>
      <c r="B633" s="50"/>
      <c r="C633" s="50"/>
      <c r="D633" s="50"/>
      <c r="E633" s="50"/>
      <c r="F633" s="50"/>
      <c r="G633" s="50"/>
      <c r="H633" s="50">
        <v>21</v>
      </c>
      <c r="I633" s="50"/>
      <c r="J633" s="64"/>
      <c r="K633" s="91"/>
      <c r="L633" s="57"/>
      <c r="M633" s="58"/>
      <c r="N633" s="59"/>
      <c r="O633" s="60">
        <f>H633/G632</f>
        <v>0.875</v>
      </c>
      <c r="P633" s="61">
        <v>26</v>
      </c>
      <c r="Q633" s="62">
        <f t="shared" si="62"/>
        <v>1</v>
      </c>
      <c r="R633" s="62">
        <f t="shared" si="63"/>
        <v>0</v>
      </c>
      <c r="AC633" s="3"/>
      <c r="AD633" s="3"/>
    </row>
    <row r="634" spans="1:30" ht="15.75" customHeight="1" x14ac:dyDescent="0.25">
      <c r="A634" s="49">
        <v>2102</v>
      </c>
      <c r="B634" s="50"/>
      <c r="C634" s="50"/>
      <c r="D634" s="50"/>
      <c r="E634" s="50"/>
      <c r="F634" s="50"/>
      <c r="G634" s="50"/>
      <c r="H634" s="50"/>
      <c r="I634" s="50">
        <v>21</v>
      </c>
      <c r="J634" s="64"/>
      <c r="K634" s="91">
        <v>13</v>
      </c>
      <c r="L634" s="57"/>
      <c r="M634" s="58"/>
      <c r="N634" s="64"/>
      <c r="O634" s="88"/>
      <c r="P634" s="103">
        <v>25</v>
      </c>
      <c r="Q634" s="146"/>
      <c r="R634" s="88"/>
      <c r="AC634" s="3"/>
      <c r="AD634" s="3"/>
    </row>
    <row r="635" spans="1:30" ht="15.75" customHeight="1" x14ac:dyDescent="0.25">
      <c r="A635" s="49">
        <v>2201</v>
      </c>
      <c r="B635" s="50"/>
      <c r="C635" s="50"/>
      <c r="D635" s="50"/>
      <c r="E635" s="50"/>
      <c r="F635" s="50"/>
      <c r="G635" s="50"/>
      <c r="H635" s="50"/>
      <c r="I635" s="50">
        <v>5</v>
      </c>
      <c r="J635" s="64"/>
      <c r="K635" s="91">
        <v>3</v>
      </c>
      <c r="L635" s="57"/>
      <c r="M635" s="58"/>
      <c r="N635" s="64"/>
      <c r="O635" s="147"/>
      <c r="P635" s="103">
        <v>13</v>
      </c>
      <c r="Q635" s="148"/>
      <c r="R635" s="147"/>
      <c r="AC635" s="3"/>
      <c r="AD635" s="3"/>
    </row>
    <row r="636" spans="1:30" ht="15.75" customHeight="1" x14ac:dyDescent="0.25">
      <c r="A636" s="49">
        <v>2202</v>
      </c>
      <c r="B636" s="50"/>
      <c r="C636" s="50"/>
      <c r="D636" s="50"/>
      <c r="E636" s="50"/>
      <c r="F636" s="50"/>
      <c r="G636" s="50"/>
      <c r="H636" s="50"/>
      <c r="I636" s="50">
        <v>3</v>
      </c>
      <c r="J636" s="64"/>
      <c r="K636" s="91">
        <v>2</v>
      </c>
      <c r="L636" s="57"/>
      <c r="M636" s="58"/>
      <c r="N636" s="64"/>
      <c r="O636" s="147"/>
      <c r="P636" s="61">
        <v>7</v>
      </c>
      <c r="Q636" s="148"/>
      <c r="R636" s="147"/>
      <c r="AC636" s="3"/>
      <c r="AD636" s="3"/>
    </row>
    <row r="637" spans="1:30" ht="15.75" customHeight="1" x14ac:dyDescent="0.25">
      <c r="A637" s="49">
        <v>2301</v>
      </c>
      <c r="B637" s="50"/>
      <c r="C637" s="50"/>
      <c r="D637" s="50"/>
      <c r="E637" s="50"/>
      <c r="F637" s="50"/>
      <c r="G637" s="50"/>
      <c r="H637" s="50"/>
      <c r="I637" s="50">
        <v>3</v>
      </c>
      <c r="J637" s="64"/>
      <c r="K637" s="91">
        <v>3</v>
      </c>
      <c r="L637" s="57"/>
      <c r="M637" s="58"/>
      <c r="N637" s="64"/>
      <c r="O637" s="147"/>
      <c r="P637" s="66">
        <v>5</v>
      </c>
      <c r="Q637" s="149"/>
      <c r="R637" s="147"/>
      <c r="AC637" s="3"/>
      <c r="AD637" s="3"/>
    </row>
    <row r="638" spans="1:30" ht="15.75" customHeight="1" x14ac:dyDescent="0.25">
      <c r="A638" s="49">
        <v>2302</v>
      </c>
      <c r="B638" s="50"/>
      <c r="C638" s="50"/>
      <c r="D638" s="50"/>
      <c r="E638" s="50"/>
      <c r="F638" s="50"/>
      <c r="G638" s="50"/>
      <c r="H638" s="50"/>
      <c r="I638" s="50">
        <v>1</v>
      </c>
      <c r="J638" s="64"/>
      <c r="K638" s="91"/>
      <c r="L638" s="57"/>
      <c r="M638" s="58"/>
      <c r="N638" s="64"/>
      <c r="O638" s="147"/>
      <c r="P638" s="123">
        <v>1</v>
      </c>
      <c r="Q638" s="149"/>
      <c r="R638" s="147"/>
      <c r="AC638" s="3"/>
      <c r="AD638" s="3"/>
    </row>
    <row r="639" spans="1:30" ht="15.75" customHeight="1" x14ac:dyDescent="0.25">
      <c r="A639" s="49">
        <v>2401</v>
      </c>
      <c r="B639" s="50"/>
      <c r="C639" s="50"/>
      <c r="D639" s="50"/>
      <c r="E639" s="50"/>
      <c r="F639" s="50"/>
      <c r="G639" s="50"/>
      <c r="H639" s="50"/>
      <c r="I639" s="50">
        <v>1</v>
      </c>
      <c r="J639" s="64"/>
      <c r="K639" s="91"/>
      <c r="L639" s="57"/>
      <c r="M639" s="58"/>
      <c r="N639" s="64"/>
      <c r="O639" s="150"/>
      <c r="P639" s="124">
        <v>1</v>
      </c>
      <c r="Q639" s="151"/>
      <c r="R639" s="147"/>
      <c r="AC639" s="3"/>
      <c r="AD639" s="3"/>
    </row>
    <row r="640" spans="1:30" ht="15.75" customHeight="1" x14ac:dyDescent="0.25">
      <c r="A640" s="49">
        <v>2402</v>
      </c>
      <c r="B640" s="50"/>
      <c r="C640" s="50"/>
      <c r="D640" s="50"/>
      <c r="E640" s="50"/>
      <c r="F640" s="50"/>
      <c r="G640" s="50"/>
      <c r="H640" s="50"/>
      <c r="I640" s="50"/>
      <c r="J640" s="64"/>
      <c r="K640" s="91"/>
      <c r="L640" s="57"/>
      <c r="M640" s="58"/>
      <c r="N640" s="64"/>
      <c r="O640" s="137" t="s">
        <v>42</v>
      </c>
      <c r="P640" s="135">
        <v>9</v>
      </c>
      <c r="Q640" s="87">
        <f>IF(SUM(K632:K639)=0,"",SUM(K632:K639))</f>
        <v>21</v>
      </c>
      <c r="R640" s="139" t="s">
        <v>10</v>
      </c>
      <c r="AC640" s="3"/>
      <c r="AD640" s="3"/>
    </row>
    <row r="641" spans="1:30" ht="15.75" customHeight="1" x14ac:dyDescent="0.25">
      <c r="A641" s="49">
        <v>2501</v>
      </c>
      <c r="B641" s="50"/>
      <c r="C641" s="50"/>
      <c r="D641" s="50"/>
      <c r="E641" s="50"/>
      <c r="F641" s="50"/>
      <c r="G641" s="50"/>
      <c r="H641" s="50"/>
      <c r="I641" s="50"/>
      <c r="J641" s="64"/>
      <c r="K641" s="91"/>
      <c r="L641" s="57"/>
      <c r="M641" s="58"/>
      <c r="N641" s="64"/>
      <c r="O641" s="138" t="s">
        <v>43</v>
      </c>
      <c r="P641" s="76">
        <f>P640/B627</f>
        <v>0.23076923076923078</v>
      </c>
      <c r="Q641" s="89">
        <f>IF(P640/Q640=0,"",P640/Q640)</f>
        <v>0.42857142857142855</v>
      </c>
      <c r="R641" s="140" t="s">
        <v>44</v>
      </c>
      <c r="AC641" s="3"/>
      <c r="AD641" s="3"/>
    </row>
    <row r="642" spans="1:30" ht="15.75" customHeight="1" x14ac:dyDescent="0.25">
      <c r="A642" s="49">
        <v>2502</v>
      </c>
      <c r="B642" s="142"/>
      <c r="C642" s="142"/>
      <c r="D642" s="142"/>
      <c r="E642" s="142"/>
      <c r="F642" s="142"/>
      <c r="G642" s="142"/>
      <c r="H642" s="142"/>
      <c r="I642" s="142"/>
      <c r="J642" s="64"/>
      <c r="K642" s="91"/>
      <c r="L642" s="79"/>
      <c r="M642" s="80"/>
      <c r="N642" s="81"/>
      <c r="O642" s="82"/>
      <c r="P642" s="83"/>
      <c r="Q642" s="83"/>
      <c r="R642" s="84"/>
      <c r="AC642" s="3"/>
      <c r="AD642" s="3"/>
    </row>
    <row r="643" spans="1:30" ht="18" customHeight="1" x14ac:dyDescent="0.25">
      <c r="A643" s="31"/>
      <c r="B643" s="182" t="s">
        <v>63</v>
      </c>
      <c r="C643" s="182"/>
      <c r="D643" s="182"/>
      <c r="E643" s="182"/>
      <c r="F643" s="182"/>
      <c r="G643" s="182"/>
      <c r="H643" s="182"/>
      <c r="I643" s="182"/>
      <c r="J643" s="25"/>
      <c r="K643" s="85">
        <f>SUM(K634:K639)</f>
        <v>21</v>
      </c>
      <c r="L643" s="86">
        <f>IF(K634=0,"",K634/B627)</f>
        <v>0.33333333333333331</v>
      </c>
      <c r="M643" s="86">
        <f>IF(K643=0,"",K643/B627)</f>
        <v>0.53846153846153844</v>
      </c>
      <c r="N643" s="86">
        <f>M643-L643</f>
        <v>0.20512820512820512</v>
      </c>
      <c r="O643" s="1"/>
      <c r="P643" s="25"/>
      <c r="Q643" s="26"/>
      <c r="R643" s="1"/>
      <c r="AC643" s="3"/>
      <c r="AD643" s="3"/>
    </row>
    <row r="644" spans="1:30" ht="12.75" customHeight="1" x14ac:dyDescent="0.2">
      <c r="L644" s="1"/>
      <c r="M644" s="1"/>
      <c r="O644" s="1"/>
      <c r="P644" s="2"/>
      <c r="Q644" s="2"/>
      <c r="R644" s="1"/>
      <c r="AC644" s="3"/>
      <c r="AD644" s="3"/>
    </row>
    <row r="645" spans="1:30" ht="12.75" customHeight="1" x14ac:dyDescent="0.2">
      <c r="L645" s="1"/>
      <c r="M645" s="1"/>
      <c r="O645" s="1"/>
      <c r="P645" s="2"/>
      <c r="Q645" s="2"/>
      <c r="R645" s="1"/>
      <c r="AC645" s="3"/>
      <c r="AD645" s="3"/>
    </row>
    <row r="646" spans="1:30" ht="26.25" x14ac:dyDescent="0.4">
      <c r="A646" s="154"/>
      <c r="B646" s="179" t="s">
        <v>53</v>
      </c>
      <c r="C646" s="179"/>
      <c r="D646" s="179"/>
      <c r="E646" s="179"/>
      <c r="F646" s="179"/>
      <c r="G646" s="179"/>
      <c r="H646" s="179"/>
      <c r="I646" s="179"/>
      <c r="J646" s="25"/>
      <c r="K646" s="153" t="s">
        <v>72</v>
      </c>
      <c r="L646" s="1"/>
      <c r="M646" s="1"/>
      <c r="N646" s="25"/>
      <c r="O646" s="1"/>
      <c r="P646" s="25"/>
      <c r="Q646" s="25"/>
      <c r="R646" s="25"/>
      <c r="AC646" s="3"/>
      <c r="AD646" s="3"/>
    </row>
    <row r="647" spans="1:30" ht="20.25" x14ac:dyDescent="0.2">
      <c r="A647" s="183" t="s">
        <v>9</v>
      </c>
      <c r="B647" s="173" t="s">
        <v>54</v>
      </c>
      <c r="C647" s="174"/>
      <c r="D647" s="174"/>
      <c r="E647" s="174"/>
      <c r="F647" s="174"/>
      <c r="G647" s="174"/>
      <c r="H647" s="174"/>
      <c r="I647" s="175"/>
      <c r="J647" s="25"/>
      <c r="K647" s="176" t="s">
        <v>10</v>
      </c>
      <c r="L647" s="171" t="s">
        <v>2</v>
      </c>
      <c r="M647" s="171" t="s">
        <v>3</v>
      </c>
      <c r="N647" s="178" t="s">
        <v>4</v>
      </c>
      <c r="O647" s="171" t="s">
        <v>5</v>
      </c>
      <c r="P647" s="169" t="s">
        <v>6</v>
      </c>
      <c r="Q647" s="169" t="s">
        <v>7</v>
      </c>
      <c r="R647" s="171" t="s">
        <v>8</v>
      </c>
      <c r="AC647" s="3"/>
      <c r="AD647" s="3"/>
    </row>
    <row r="648" spans="1:30" ht="15.75" x14ac:dyDescent="0.25">
      <c r="A648" s="170"/>
      <c r="B648" s="49" t="s">
        <v>55</v>
      </c>
      <c r="C648" s="49" t="s">
        <v>56</v>
      </c>
      <c r="D648" s="49" t="s">
        <v>57</v>
      </c>
      <c r="E648" s="49" t="s">
        <v>58</v>
      </c>
      <c r="F648" s="49" t="s">
        <v>59</v>
      </c>
      <c r="G648" s="49" t="s">
        <v>60</v>
      </c>
      <c r="H648" s="49" t="s">
        <v>61</v>
      </c>
      <c r="I648" s="49" t="s">
        <v>62</v>
      </c>
      <c r="J648" s="25"/>
      <c r="K648" s="177"/>
      <c r="L648" s="170"/>
      <c r="M648" s="170"/>
      <c r="N648" s="170"/>
      <c r="O648" s="170"/>
      <c r="P648" s="170"/>
      <c r="Q648" s="170"/>
      <c r="R648" s="170"/>
      <c r="AC648" s="3"/>
      <c r="AD648" s="3"/>
    </row>
    <row r="649" spans="1:30" ht="15.75" customHeight="1" x14ac:dyDescent="0.25">
      <c r="A649" s="49">
        <v>1802</v>
      </c>
      <c r="B649" s="50">
        <v>35</v>
      </c>
      <c r="C649" s="50"/>
      <c r="D649" s="50"/>
      <c r="E649" s="50"/>
      <c r="F649" s="50"/>
      <c r="G649" s="50"/>
      <c r="H649" s="50"/>
      <c r="I649" s="50"/>
      <c r="J649" s="64"/>
      <c r="K649" s="91"/>
      <c r="L649" s="51"/>
      <c r="M649" s="52"/>
      <c r="N649" s="53"/>
      <c r="O649" s="144"/>
      <c r="P649" s="55">
        <f>B649</f>
        <v>35</v>
      </c>
      <c r="Q649" s="145"/>
      <c r="R649" s="144"/>
      <c r="AC649" s="3"/>
      <c r="AD649" s="3"/>
    </row>
    <row r="650" spans="1:30" ht="15.75" customHeight="1" x14ac:dyDescent="0.25">
      <c r="A650" s="49">
        <v>1901</v>
      </c>
      <c r="B650" s="50"/>
      <c r="C650" s="50">
        <v>29</v>
      </c>
      <c r="D650" s="50"/>
      <c r="E650" s="50"/>
      <c r="F650" s="50"/>
      <c r="G650" s="50"/>
      <c r="H650" s="50"/>
      <c r="I650" s="50"/>
      <c r="J650" s="64"/>
      <c r="K650" s="91"/>
      <c r="L650" s="57"/>
      <c r="M650" s="58"/>
      <c r="N650" s="59"/>
      <c r="O650" s="60">
        <f>IF(C650=0,"",C650/B649)</f>
        <v>0.82857142857142863</v>
      </c>
      <c r="P650" s="61">
        <v>29</v>
      </c>
      <c r="Q650" s="62">
        <f t="shared" ref="Q650:Q655" si="64">IF(P650=0,"",P650/P649)</f>
        <v>0.82857142857142863</v>
      </c>
      <c r="R650" s="62">
        <f t="shared" ref="R650:R655" si="65">IF(P650=0,"",100%-Q650)</f>
        <v>0.17142857142857137</v>
      </c>
      <c r="AC650" s="3"/>
      <c r="AD650" s="3"/>
    </row>
    <row r="651" spans="1:30" ht="15.75" customHeight="1" x14ac:dyDescent="0.25">
      <c r="A651" s="49">
        <v>1902</v>
      </c>
      <c r="B651" s="50"/>
      <c r="C651" s="50"/>
      <c r="D651" s="50">
        <v>25</v>
      </c>
      <c r="E651" s="50"/>
      <c r="F651" s="50"/>
      <c r="G651" s="50"/>
      <c r="H651" s="50"/>
      <c r="I651" s="50"/>
      <c r="J651" s="64"/>
      <c r="K651" s="91"/>
      <c r="L651" s="57"/>
      <c r="M651" s="58"/>
      <c r="N651" s="59"/>
      <c r="O651" s="60">
        <f>D651/C650</f>
        <v>0.86206896551724133</v>
      </c>
      <c r="P651" s="61">
        <v>25</v>
      </c>
      <c r="Q651" s="62">
        <f t="shared" si="64"/>
        <v>0.86206896551724133</v>
      </c>
      <c r="R651" s="62">
        <f t="shared" si="65"/>
        <v>0.13793103448275867</v>
      </c>
      <c r="S651" s="11">
        <f>P651/P649</f>
        <v>0.7142857142857143</v>
      </c>
      <c r="AC651" s="3"/>
      <c r="AD651" s="3"/>
    </row>
    <row r="652" spans="1:30" ht="15.75" customHeight="1" x14ac:dyDescent="0.25">
      <c r="A652" s="49">
        <v>2001</v>
      </c>
      <c r="B652" s="50"/>
      <c r="C652" s="50"/>
      <c r="D652" s="50"/>
      <c r="E652" s="50">
        <v>22</v>
      </c>
      <c r="F652" s="50"/>
      <c r="G652" s="50"/>
      <c r="H652" s="50"/>
      <c r="I652" s="50"/>
      <c r="J652" s="64"/>
      <c r="K652" s="91"/>
      <c r="L652" s="57"/>
      <c r="M652" s="58"/>
      <c r="N652" s="59"/>
      <c r="O652" s="60">
        <f>IF(E652=0,"",E652/D651)</f>
        <v>0.88</v>
      </c>
      <c r="P652" s="61">
        <v>24</v>
      </c>
      <c r="Q652" s="62">
        <f t="shared" si="64"/>
        <v>0.96</v>
      </c>
      <c r="R652" s="62">
        <f t="shared" si="65"/>
        <v>4.0000000000000036E-2</v>
      </c>
      <c r="AC652" s="3"/>
      <c r="AD652" s="3"/>
    </row>
    <row r="653" spans="1:30" ht="15.75" customHeight="1" x14ac:dyDescent="0.25">
      <c r="A653" s="49">
        <v>2002</v>
      </c>
      <c r="B653" s="50"/>
      <c r="C653" s="50"/>
      <c r="D653" s="50"/>
      <c r="E653" s="50"/>
      <c r="F653" s="50">
        <v>18</v>
      </c>
      <c r="G653" s="50"/>
      <c r="H653" s="50"/>
      <c r="I653" s="50"/>
      <c r="J653" s="64"/>
      <c r="K653" s="91"/>
      <c r="L653" s="57"/>
      <c r="M653" s="58"/>
      <c r="N653" s="59"/>
      <c r="O653" s="60">
        <f>IF(F653=0,"",F653/E652)</f>
        <v>0.81818181818181823</v>
      </c>
      <c r="P653" s="61">
        <v>21</v>
      </c>
      <c r="Q653" s="62">
        <f t="shared" si="64"/>
        <v>0.875</v>
      </c>
      <c r="R653" s="62">
        <f t="shared" si="65"/>
        <v>0.125</v>
      </c>
      <c r="AC653" s="3"/>
      <c r="AD653" s="3"/>
    </row>
    <row r="654" spans="1:30" ht="15.75" customHeight="1" x14ac:dyDescent="0.25">
      <c r="A654" s="49">
        <v>2101</v>
      </c>
      <c r="B654" s="50"/>
      <c r="C654" s="50"/>
      <c r="D654" s="50"/>
      <c r="E654" s="50"/>
      <c r="F654" s="50"/>
      <c r="G654" s="50">
        <v>18</v>
      </c>
      <c r="H654" s="50"/>
      <c r="I654" s="50"/>
      <c r="J654" s="64"/>
      <c r="K654" s="91"/>
      <c r="L654" s="57"/>
      <c r="M654" s="58"/>
      <c r="N654" s="59"/>
      <c r="O654" s="60">
        <f>IF(G654=0,"",G654/F653)</f>
        <v>1</v>
      </c>
      <c r="P654" s="61">
        <v>21</v>
      </c>
      <c r="Q654" s="62">
        <f t="shared" si="64"/>
        <v>1</v>
      </c>
      <c r="R654" s="62">
        <f t="shared" si="65"/>
        <v>0</v>
      </c>
      <c r="AC654" s="3"/>
      <c r="AD654" s="3"/>
    </row>
    <row r="655" spans="1:30" ht="15.75" customHeight="1" x14ac:dyDescent="0.25">
      <c r="A655" s="49">
        <v>2102</v>
      </c>
      <c r="B655" s="50"/>
      <c r="C655" s="50"/>
      <c r="D655" s="50"/>
      <c r="E655" s="50"/>
      <c r="F655" s="50"/>
      <c r="G655" s="50"/>
      <c r="H655" s="50">
        <v>15</v>
      </c>
      <c r="I655" s="50"/>
      <c r="J655" s="64"/>
      <c r="K655" s="91">
        <v>1</v>
      </c>
      <c r="L655" s="57"/>
      <c r="M655" s="58"/>
      <c r="N655" s="59"/>
      <c r="O655" s="90">
        <f>IF(H655=0,"",H655/G654)</f>
        <v>0.83333333333333337</v>
      </c>
      <c r="P655" s="61">
        <v>21</v>
      </c>
      <c r="Q655" s="62">
        <f t="shared" si="64"/>
        <v>1</v>
      </c>
      <c r="R655" s="62">
        <f t="shared" si="65"/>
        <v>0</v>
      </c>
      <c r="AC655" s="3"/>
      <c r="AD655" s="3"/>
    </row>
    <row r="656" spans="1:30" ht="15.75" customHeight="1" x14ac:dyDescent="0.25">
      <c r="A656" s="49">
        <v>2201</v>
      </c>
      <c r="B656" s="50"/>
      <c r="C656" s="50"/>
      <c r="D656" s="50"/>
      <c r="E656" s="50"/>
      <c r="F656" s="50"/>
      <c r="G656" s="50"/>
      <c r="H656" s="50"/>
      <c r="I656" s="50">
        <v>14</v>
      </c>
      <c r="J656" s="64"/>
      <c r="K656" s="91">
        <v>10</v>
      </c>
      <c r="L656" s="57"/>
      <c r="M656" s="58"/>
      <c r="N656" s="64"/>
      <c r="O656" s="88"/>
      <c r="P656" s="103">
        <v>20</v>
      </c>
      <c r="Q656" s="149"/>
      <c r="R656" s="147"/>
      <c r="AC656" s="3"/>
      <c r="AD656" s="3"/>
    </row>
    <row r="657" spans="1:30" ht="15.75" customHeight="1" x14ac:dyDescent="0.25">
      <c r="A657" s="49">
        <v>2202</v>
      </c>
      <c r="B657" s="50"/>
      <c r="C657" s="50"/>
      <c r="D657" s="50"/>
      <c r="E657" s="50"/>
      <c r="F657" s="50"/>
      <c r="G657" s="50"/>
      <c r="H657" s="50"/>
      <c r="I657" s="50">
        <v>4</v>
      </c>
      <c r="J657" s="64"/>
      <c r="K657" s="91">
        <v>4</v>
      </c>
      <c r="L657" s="57"/>
      <c r="M657" s="58"/>
      <c r="N657" s="64"/>
      <c r="O657" s="147"/>
      <c r="P657" s="103">
        <v>7</v>
      </c>
      <c r="Q657" s="149"/>
      <c r="R657" s="147"/>
      <c r="AC657" s="3"/>
      <c r="AD657" s="3"/>
    </row>
    <row r="658" spans="1:30" ht="15.75" customHeight="1" x14ac:dyDescent="0.25">
      <c r="A658" s="49">
        <v>2301</v>
      </c>
      <c r="B658" s="50"/>
      <c r="C658" s="50"/>
      <c r="D658" s="50"/>
      <c r="E658" s="50"/>
      <c r="F658" s="50"/>
      <c r="G658" s="50"/>
      <c r="H658" s="50"/>
      <c r="I658" s="50">
        <v>3</v>
      </c>
      <c r="J658" s="64"/>
      <c r="K658" s="91"/>
      <c r="L658" s="57"/>
      <c r="M658" s="58"/>
      <c r="N658" s="64"/>
      <c r="O658" s="147"/>
      <c r="P658" s="66">
        <v>4</v>
      </c>
      <c r="Q658" s="149"/>
      <c r="R658" s="147"/>
      <c r="AC658" s="3"/>
      <c r="AD658" s="3"/>
    </row>
    <row r="659" spans="1:30" ht="15.75" customHeight="1" x14ac:dyDescent="0.25">
      <c r="A659" s="49">
        <v>2302</v>
      </c>
      <c r="B659" s="50"/>
      <c r="C659" s="50"/>
      <c r="D659" s="50"/>
      <c r="E659" s="50"/>
      <c r="F659" s="50"/>
      <c r="G659" s="50"/>
      <c r="H659" s="50"/>
      <c r="I659" s="50">
        <v>1</v>
      </c>
      <c r="J659" s="64"/>
      <c r="K659" s="91"/>
      <c r="L659" s="57"/>
      <c r="M659" s="58"/>
      <c r="N659" s="64"/>
      <c r="O659" s="147"/>
      <c r="P659" s="123">
        <v>1</v>
      </c>
      <c r="Q659" s="149"/>
      <c r="R659" s="147"/>
      <c r="AC659" s="3"/>
      <c r="AD659" s="3"/>
    </row>
    <row r="660" spans="1:30" ht="15.75" customHeight="1" x14ac:dyDescent="0.25">
      <c r="A660" s="49">
        <v>2401</v>
      </c>
      <c r="B660" s="50"/>
      <c r="C660" s="50"/>
      <c r="D660" s="50"/>
      <c r="E660" s="50"/>
      <c r="F660" s="50"/>
      <c r="G660" s="50"/>
      <c r="H660" s="50"/>
      <c r="I660" s="50">
        <v>1</v>
      </c>
      <c r="J660" s="64"/>
      <c r="K660" s="91"/>
      <c r="L660" s="57"/>
      <c r="M660" s="58"/>
      <c r="N660" s="64"/>
      <c r="O660" s="150"/>
      <c r="P660" s="124">
        <v>1</v>
      </c>
      <c r="Q660" s="151"/>
      <c r="R660" s="147"/>
      <c r="AC660" s="3"/>
      <c r="AD660" s="3"/>
    </row>
    <row r="661" spans="1:30" ht="15.75" customHeight="1" x14ac:dyDescent="0.25">
      <c r="A661" s="49">
        <v>2402</v>
      </c>
      <c r="B661" s="50"/>
      <c r="C661" s="50"/>
      <c r="D661" s="50"/>
      <c r="E661" s="50"/>
      <c r="F661" s="50"/>
      <c r="G661" s="50"/>
      <c r="H661" s="50"/>
      <c r="I661" s="50">
        <v>1</v>
      </c>
      <c r="J661" s="64"/>
      <c r="K661" s="91"/>
      <c r="L661" s="57"/>
      <c r="M661" s="58"/>
      <c r="N661" s="64"/>
      <c r="O661" s="137" t="s">
        <v>42</v>
      </c>
      <c r="P661" s="135">
        <v>14</v>
      </c>
      <c r="Q661" s="87">
        <f>IF(SUM(K653:K660)=0,"",SUM(K653:K660))</f>
        <v>15</v>
      </c>
      <c r="R661" s="139" t="s">
        <v>10</v>
      </c>
      <c r="AC661" s="3"/>
      <c r="AD661" s="3"/>
    </row>
    <row r="662" spans="1:30" ht="15.75" customHeight="1" x14ac:dyDescent="0.25">
      <c r="A662" s="49">
        <v>2501</v>
      </c>
      <c r="B662" s="50"/>
      <c r="C662" s="50"/>
      <c r="D662" s="50"/>
      <c r="E662" s="50"/>
      <c r="F662" s="50"/>
      <c r="G662" s="50"/>
      <c r="H662" s="50"/>
      <c r="I662" s="50"/>
      <c r="J662" s="64"/>
      <c r="K662" s="91"/>
      <c r="L662" s="57"/>
      <c r="M662" s="58"/>
      <c r="N662" s="64"/>
      <c r="O662" s="138" t="s">
        <v>43</v>
      </c>
      <c r="P662" s="76">
        <f>P661/B649</f>
        <v>0.4</v>
      </c>
      <c r="Q662" s="89">
        <f>IF(P661/Q661=0,"",P661/Q661)</f>
        <v>0.93333333333333335</v>
      </c>
      <c r="R662" s="140" t="s">
        <v>44</v>
      </c>
      <c r="AC662" s="3"/>
      <c r="AD662" s="3"/>
    </row>
    <row r="663" spans="1:30" ht="15.75" customHeight="1" x14ac:dyDescent="0.25">
      <c r="A663" s="49">
        <v>2502</v>
      </c>
      <c r="B663" s="142"/>
      <c r="C663" s="142"/>
      <c r="D663" s="142"/>
      <c r="E663" s="142"/>
      <c r="F663" s="142"/>
      <c r="G663" s="142"/>
      <c r="H663" s="142"/>
      <c r="I663" s="142"/>
      <c r="J663" s="64"/>
      <c r="K663" s="91"/>
      <c r="L663" s="79"/>
      <c r="M663" s="80"/>
      <c r="N663" s="81"/>
      <c r="O663" s="82"/>
      <c r="P663" s="83"/>
      <c r="Q663" s="83"/>
      <c r="R663" s="84"/>
      <c r="AC663" s="3"/>
      <c r="AD663" s="3"/>
    </row>
    <row r="664" spans="1:30" ht="18" customHeight="1" x14ac:dyDescent="0.25">
      <c r="A664" s="31"/>
      <c r="B664" s="182" t="s">
        <v>63</v>
      </c>
      <c r="C664" s="182"/>
      <c r="D664" s="182"/>
      <c r="E664" s="182"/>
      <c r="F664" s="182"/>
      <c r="G664" s="182"/>
      <c r="H664" s="182"/>
      <c r="I664" s="182"/>
      <c r="J664" s="25"/>
      <c r="K664" s="85">
        <f>SUM(K655:K660)</f>
        <v>15</v>
      </c>
      <c r="L664" s="86">
        <f>(SUM(K655:K656)/B649)</f>
        <v>0.31428571428571428</v>
      </c>
      <c r="M664" s="86">
        <f>IF(K664=0,"",K664/B649)</f>
        <v>0.42857142857142855</v>
      </c>
      <c r="N664" s="86">
        <f>M664-L664</f>
        <v>0.11428571428571427</v>
      </c>
      <c r="O664" s="1"/>
      <c r="P664" s="25"/>
      <c r="Q664" s="26"/>
      <c r="R664" s="1"/>
      <c r="AC664" s="3"/>
      <c r="AD664" s="3"/>
    </row>
    <row r="665" spans="1:30" ht="12.75" customHeight="1" x14ac:dyDescent="0.2">
      <c r="L665" s="1"/>
      <c r="M665" s="1"/>
      <c r="O665" s="1"/>
      <c r="P665" s="2"/>
      <c r="Q665" s="2"/>
      <c r="R665" s="1"/>
      <c r="AC665" s="3"/>
      <c r="AD665" s="3"/>
    </row>
    <row r="666" spans="1:30" ht="12.75" customHeight="1" x14ac:dyDescent="0.2">
      <c r="L666" s="1"/>
      <c r="M666" s="1"/>
      <c r="O666" s="1"/>
      <c r="P666" s="2"/>
      <c r="Q666" s="2"/>
      <c r="R666" s="1"/>
      <c r="AC666" s="3"/>
      <c r="AD666" s="3"/>
    </row>
    <row r="667" spans="1:30" ht="26.25" customHeight="1" x14ac:dyDescent="0.4">
      <c r="A667" s="154"/>
      <c r="B667" s="179" t="s">
        <v>53</v>
      </c>
      <c r="C667" s="179"/>
      <c r="D667" s="179"/>
      <c r="E667" s="179"/>
      <c r="F667" s="179"/>
      <c r="G667" s="179"/>
      <c r="H667" s="179"/>
      <c r="I667" s="179"/>
      <c r="J667" s="25"/>
      <c r="K667" s="153" t="s">
        <v>73</v>
      </c>
      <c r="L667" s="1"/>
      <c r="M667" s="1"/>
      <c r="N667" s="25"/>
      <c r="O667" s="1"/>
      <c r="P667" s="25"/>
      <c r="Q667" s="25"/>
      <c r="R667" s="25"/>
      <c r="V667" s="116"/>
      <c r="AC667" s="3"/>
      <c r="AD667" s="3"/>
    </row>
    <row r="668" spans="1:30" ht="20.25" customHeight="1" x14ac:dyDescent="0.2">
      <c r="A668" s="183" t="s">
        <v>9</v>
      </c>
      <c r="B668" s="173" t="s">
        <v>54</v>
      </c>
      <c r="C668" s="174"/>
      <c r="D668" s="174"/>
      <c r="E668" s="174"/>
      <c r="F668" s="174"/>
      <c r="G668" s="174"/>
      <c r="H668" s="174"/>
      <c r="I668" s="175"/>
      <c r="J668" s="25"/>
      <c r="K668" s="176" t="s">
        <v>10</v>
      </c>
      <c r="L668" s="171" t="s">
        <v>2</v>
      </c>
      <c r="M668" s="171" t="s">
        <v>3</v>
      </c>
      <c r="N668" s="178" t="s">
        <v>4</v>
      </c>
      <c r="O668" s="171" t="s">
        <v>5</v>
      </c>
      <c r="P668" s="169" t="s">
        <v>6</v>
      </c>
      <c r="Q668" s="169" t="s">
        <v>7</v>
      </c>
      <c r="R668" s="171" t="s">
        <v>8</v>
      </c>
      <c r="AC668" s="3"/>
      <c r="AD668" s="3"/>
    </row>
    <row r="669" spans="1:30" ht="15.75" customHeight="1" x14ac:dyDescent="0.25">
      <c r="A669" s="170"/>
      <c r="B669" s="49" t="s">
        <v>55</v>
      </c>
      <c r="C669" s="49" t="s">
        <v>56</v>
      </c>
      <c r="D669" s="49" t="s">
        <v>57</v>
      </c>
      <c r="E669" s="49" t="s">
        <v>58</v>
      </c>
      <c r="F669" s="49" t="s">
        <v>59</v>
      </c>
      <c r="G669" s="49" t="s">
        <v>60</v>
      </c>
      <c r="H669" s="49" t="s">
        <v>61</v>
      </c>
      <c r="I669" s="49" t="s">
        <v>62</v>
      </c>
      <c r="J669" s="25"/>
      <c r="K669" s="177"/>
      <c r="L669" s="170"/>
      <c r="M669" s="170"/>
      <c r="N669" s="170"/>
      <c r="O669" s="170"/>
      <c r="P669" s="170"/>
      <c r="Q669" s="170"/>
      <c r="R669" s="170"/>
      <c r="AC669" s="3"/>
      <c r="AD669" s="3"/>
    </row>
    <row r="670" spans="1:30" ht="15.75" customHeight="1" x14ac:dyDescent="0.25">
      <c r="A670" s="49">
        <v>1901</v>
      </c>
      <c r="B670" s="50">
        <v>44</v>
      </c>
      <c r="C670" s="50"/>
      <c r="D670" s="50"/>
      <c r="E670" s="50"/>
      <c r="F670" s="50"/>
      <c r="G670" s="50"/>
      <c r="H670" s="50"/>
      <c r="I670" s="50"/>
      <c r="J670" s="64"/>
      <c r="K670" s="91"/>
      <c r="L670" s="51"/>
      <c r="M670" s="52"/>
      <c r="N670" s="53"/>
      <c r="O670" s="54"/>
      <c r="P670" s="55">
        <f>B670</f>
        <v>44</v>
      </c>
      <c r="Q670" s="56"/>
      <c r="R670" s="54"/>
      <c r="AC670" s="3"/>
      <c r="AD670" s="3"/>
    </row>
    <row r="671" spans="1:30" ht="15.75" customHeight="1" x14ac:dyDescent="0.25">
      <c r="A671" s="49">
        <v>1902</v>
      </c>
      <c r="B671" s="50"/>
      <c r="C671" s="50">
        <v>37</v>
      </c>
      <c r="D671" s="50"/>
      <c r="E671" s="50"/>
      <c r="F671" s="50"/>
      <c r="G671" s="50"/>
      <c r="H671" s="50"/>
      <c r="I671" s="50"/>
      <c r="J671" s="64"/>
      <c r="K671" s="91"/>
      <c r="L671" s="57"/>
      <c r="M671" s="58"/>
      <c r="N671" s="59"/>
      <c r="O671" s="60">
        <f>IF(C671=0,"",C671/B670)</f>
        <v>0.84090909090909094</v>
      </c>
      <c r="P671" s="61">
        <v>38</v>
      </c>
      <c r="Q671" s="62">
        <f t="shared" ref="Q671:Q677" si="66">IF(P671=0,"",P671/P670)</f>
        <v>0.86363636363636365</v>
      </c>
      <c r="R671" s="62">
        <f t="shared" ref="R671:R677" si="67">IF(P671=0,"",100%-Q671)</f>
        <v>0.13636363636363635</v>
      </c>
      <c r="AC671" s="3"/>
      <c r="AD671" s="3"/>
    </row>
    <row r="672" spans="1:30" ht="15.75" customHeight="1" x14ac:dyDescent="0.25">
      <c r="A672" s="49">
        <v>2001</v>
      </c>
      <c r="B672" s="50"/>
      <c r="C672" s="50"/>
      <c r="D672" s="50">
        <v>33</v>
      </c>
      <c r="E672" s="50"/>
      <c r="F672" s="50"/>
      <c r="G672" s="50"/>
      <c r="H672" s="50"/>
      <c r="I672" s="50"/>
      <c r="J672" s="64"/>
      <c r="K672" s="91"/>
      <c r="L672" s="57"/>
      <c r="M672" s="58"/>
      <c r="N672" s="59"/>
      <c r="O672" s="60">
        <f>IF(D672=0,"",D672/C671)</f>
        <v>0.89189189189189189</v>
      </c>
      <c r="P672" s="61">
        <v>36</v>
      </c>
      <c r="Q672" s="62">
        <f t="shared" si="66"/>
        <v>0.94736842105263153</v>
      </c>
      <c r="R672" s="62">
        <f t="shared" si="67"/>
        <v>5.2631578947368474E-2</v>
      </c>
      <c r="S672" s="11">
        <f>P672/P670</f>
        <v>0.81818181818181823</v>
      </c>
      <c r="AC672" s="3"/>
      <c r="AD672" s="3"/>
    </row>
    <row r="673" spans="1:30" ht="15.75" customHeight="1" x14ac:dyDescent="0.25">
      <c r="A673" s="49">
        <v>2002</v>
      </c>
      <c r="B673" s="50"/>
      <c r="C673" s="50"/>
      <c r="D673" s="50"/>
      <c r="E673" s="50">
        <v>25</v>
      </c>
      <c r="F673" s="50"/>
      <c r="G673" s="50"/>
      <c r="H673" s="50"/>
      <c r="I673" s="50"/>
      <c r="J673" s="64"/>
      <c r="K673" s="91"/>
      <c r="L673" s="57"/>
      <c r="M673" s="58"/>
      <c r="N673" s="59"/>
      <c r="O673" s="60">
        <f>IF(E673=0,"",E673/D672)</f>
        <v>0.75757575757575757</v>
      </c>
      <c r="P673" s="61">
        <v>34</v>
      </c>
      <c r="Q673" s="62">
        <f t="shared" si="66"/>
        <v>0.94444444444444442</v>
      </c>
      <c r="R673" s="62">
        <f t="shared" si="67"/>
        <v>5.555555555555558E-2</v>
      </c>
      <c r="AC673" s="3"/>
      <c r="AD673" s="3"/>
    </row>
    <row r="674" spans="1:30" ht="15.75" customHeight="1" x14ac:dyDescent="0.25">
      <c r="A674" s="49">
        <v>2101</v>
      </c>
      <c r="B674" s="50"/>
      <c r="C674" s="50"/>
      <c r="D674" s="50"/>
      <c r="E674" s="50"/>
      <c r="F674" s="50">
        <v>25</v>
      </c>
      <c r="G674" s="50"/>
      <c r="H674" s="50"/>
      <c r="I674" s="50"/>
      <c r="J674" s="64"/>
      <c r="K674" s="91"/>
      <c r="L674" s="57"/>
      <c r="M674" s="58"/>
      <c r="N674" s="59"/>
      <c r="O674" s="60">
        <f>IF(F674=0,"",F674/E673)</f>
        <v>1</v>
      </c>
      <c r="P674" s="61">
        <v>29</v>
      </c>
      <c r="Q674" s="62">
        <f t="shared" si="66"/>
        <v>0.8529411764705882</v>
      </c>
      <c r="R674" s="62">
        <f t="shared" si="67"/>
        <v>0.1470588235294118</v>
      </c>
      <c r="AC674" s="3"/>
      <c r="AD674" s="3"/>
    </row>
    <row r="675" spans="1:30" ht="15.75" customHeight="1" x14ac:dyDescent="0.25">
      <c r="A675" s="49">
        <v>2102</v>
      </c>
      <c r="B675" s="50"/>
      <c r="C675" s="50"/>
      <c r="D675" s="50"/>
      <c r="E675" s="50"/>
      <c r="F675" s="50"/>
      <c r="G675" s="50">
        <v>23</v>
      </c>
      <c r="H675" s="50"/>
      <c r="I675" s="50"/>
      <c r="J675" s="64"/>
      <c r="K675" s="91"/>
      <c r="L675" s="57"/>
      <c r="M675" s="58"/>
      <c r="N675" s="59"/>
      <c r="O675" s="60">
        <f>IF(G675=0,"",G675/F674)</f>
        <v>0.92</v>
      </c>
      <c r="P675" s="61">
        <v>27</v>
      </c>
      <c r="Q675" s="62">
        <f t="shared" si="66"/>
        <v>0.93103448275862066</v>
      </c>
      <c r="R675" s="62">
        <f t="shared" si="67"/>
        <v>6.8965517241379337E-2</v>
      </c>
      <c r="AC675" s="3"/>
      <c r="AD675" s="3"/>
    </row>
    <row r="676" spans="1:30" ht="15.75" customHeight="1" x14ac:dyDescent="0.25">
      <c r="A676" s="49">
        <v>2201</v>
      </c>
      <c r="B676" s="50"/>
      <c r="C676" s="50"/>
      <c r="D676" s="50"/>
      <c r="E676" s="50"/>
      <c r="F676" s="50"/>
      <c r="G676" s="50"/>
      <c r="H676" s="50">
        <v>23</v>
      </c>
      <c r="I676" s="50"/>
      <c r="J676" s="64"/>
      <c r="K676" s="91">
        <v>1</v>
      </c>
      <c r="L676" s="57"/>
      <c r="M676" s="58"/>
      <c r="N676" s="59"/>
      <c r="O676" s="127">
        <f>IF(H676=0,"",H676/G675)</f>
        <v>1</v>
      </c>
      <c r="P676" s="61">
        <v>27</v>
      </c>
      <c r="Q676" s="62">
        <f t="shared" si="66"/>
        <v>1</v>
      </c>
      <c r="R676" s="62">
        <f t="shared" si="67"/>
        <v>0</v>
      </c>
      <c r="AC676" s="3"/>
      <c r="AD676" s="3"/>
    </row>
    <row r="677" spans="1:30" ht="15.75" customHeight="1" x14ac:dyDescent="0.25">
      <c r="A677" s="49">
        <v>2202</v>
      </c>
      <c r="B677" s="50"/>
      <c r="C677" s="50"/>
      <c r="D677" s="50"/>
      <c r="E677" s="50"/>
      <c r="F677" s="50"/>
      <c r="G677" s="50"/>
      <c r="H677" s="50"/>
      <c r="I677" s="50">
        <v>15</v>
      </c>
      <c r="J677" s="64"/>
      <c r="K677" s="91">
        <v>10</v>
      </c>
      <c r="L677" s="57"/>
      <c r="M677" s="58"/>
      <c r="N677" s="64"/>
      <c r="O677" s="128">
        <f>I677/H676</f>
        <v>0.65217391304347827</v>
      </c>
      <c r="P677" s="103">
        <v>27</v>
      </c>
      <c r="Q677" s="62">
        <f t="shared" si="66"/>
        <v>1</v>
      </c>
      <c r="R677" s="62">
        <f t="shared" si="67"/>
        <v>0</v>
      </c>
      <c r="AC677" s="3"/>
      <c r="AD677" s="3"/>
    </row>
    <row r="678" spans="1:30" ht="15.75" customHeight="1" x14ac:dyDescent="0.25">
      <c r="A678" s="49">
        <v>2301</v>
      </c>
      <c r="B678" s="50"/>
      <c r="C678" s="50"/>
      <c r="D678" s="50"/>
      <c r="E678" s="50"/>
      <c r="F678" s="50"/>
      <c r="G678" s="50"/>
      <c r="H678" s="50"/>
      <c r="I678" s="50">
        <v>9</v>
      </c>
      <c r="J678" s="64"/>
      <c r="K678" s="91">
        <v>4</v>
      </c>
      <c r="L678" s="57"/>
      <c r="M678" s="58"/>
      <c r="N678" s="64"/>
      <c r="O678" s="68"/>
      <c r="P678" s="152">
        <v>19</v>
      </c>
      <c r="Q678" s="106"/>
      <c r="R678" s="68"/>
      <c r="AC678" s="3"/>
      <c r="AD678" s="3"/>
    </row>
    <row r="679" spans="1:30" ht="15.75" customHeight="1" x14ac:dyDescent="0.25">
      <c r="A679" s="49">
        <v>2302</v>
      </c>
      <c r="B679" s="50"/>
      <c r="C679" s="50"/>
      <c r="D679" s="50"/>
      <c r="E679" s="50"/>
      <c r="F679" s="50"/>
      <c r="G679" s="50"/>
      <c r="H679" s="50"/>
      <c r="I679" s="50">
        <v>2</v>
      </c>
      <c r="J679" s="64"/>
      <c r="K679" s="91"/>
      <c r="L679" s="57"/>
      <c r="M679" s="58"/>
      <c r="N679" s="64"/>
      <c r="O679" s="125"/>
      <c r="P679" s="124">
        <v>10</v>
      </c>
      <c r="Q679" s="106"/>
      <c r="R679" s="68"/>
      <c r="AC679" s="3"/>
      <c r="AD679" s="3"/>
    </row>
    <row r="680" spans="1:30" ht="15.75" customHeight="1" x14ac:dyDescent="0.25">
      <c r="A680" s="49">
        <v>2401</v>
      </c>
      <c r="B680" s="50"/>
      <c r="C680" s="50"/>
      <c r="D680" s="50"/>
      <c r="E680" s="50"/>
      <c r="F680" s="50"/>
      <c r="G680" s="50"/>
      <c r="H680" s="50"/>
      <c r="I680" s="50">
        <v>2</v>
      </c>
      <c r="J680" s="64"/>
      <c r="K680" s="91"/>
      <c r="L680" s="57"/>
      <c r="M680" s="58"/>
      <c r="N680" s="64"/>
      <c r="O680" s="125"/>
      <c r="P680" s="124">
        <v>10</v>
      </c>
      <c r="Q680" s="106"/>
      <c r="R680" s="68"/>
      <c r="AC680" s="3"/>
      <c r="AD680" s="3"/>
    </row>
    <row r="681" spans="1:30" ht="15.75" customHeight="1" x14ac:dyDescent="0.25">
      <c r="A681" s="49">
        <v>2402</v>
      </c>
      <c r="B681" s="50"/>
      <c r="C681" s="50"/>
      <c r="D681" s="50"/>
      <c r="E681" s="50"/>
      <c r="F681" s="50"/>
      <c r="G681" s="50"/>
      <c r="H681" s="50"/>
      <c r="I681" s="50">
        <v>4</v>
      </c>
      <c r="J681" s="64"/>
      <c r="K681" s="91">
        <v>4</v>
      </c>
      <c r="L681" s="57"/>
      <c r="M681" s="58"/>
      <c r="N681" s="64"/>
      <c r="O681" s="125"/>
      <c r="P681" s="124">
        <v>6</v>
      </c>
      <c r="Q681" s="106"/>
      <c r="R681" s="68"/>
      <c r="AC681" s="3"/>
      <c r="AD681" s="3"/>
    </row>
    <row r="682" spans="1:30" ht="15.75" customHeight="1" x14ac:dyDescent="0.25">
      <c r="A682" s="49">
        <v>2501</v>
      </c>
      <c r="B682" s="50"/>
      <c r="C682" s="50"/>
      <c r="D682" s="50"/>
      <c r="E682" s="50"/>
      <c r="F682" s="50"/>
      <c r="G682" s="50"/>
      <c r="H682" s="50"/>
      <c r="I682" s="50">
        <v>1</v>
      </c>
      <c r="J682" s="64"/>
      <c r="K682" s="91">
        <v>1</v>
      </c>
      <c r="L682" s="57"/>
      <c r="M682" s="58"/>
      <c r="N682" s="64"/>
      <c r="O682" s="125"/>
      <c r="P682" s="124">
        <v>1</v>
      </c>
      <c r="Q682" s="106"/>
      <c r="R682" s="68"/>
      <c r="AC682" s="3"/>
      <c r="AD682" s="3"/>
    </row>
    <row r="683" spans="1:30" ht="15.75" customHeight="1" x14ac:dyDescent="0.25">
      <c r="A683" s="49">
        <v>2502</v>
      </c>
      <c r="B683" s="50"/>
      <c r="C683" s="50"/>
      <c r="D683" s="50"/>
      <c r="E683" s="50"/>
      <c r="F683" s="50"/>
      <c r="G683" s="50"/>
      <c r="H683" s="50"/>
      <c r="I683" s="50"/>
      <c r="J683" s="64"/>
      <c r="K683" s="91"/>
      <c r="L683" s="57"/>
      <c r="M683" s="58"/>
      <c r="N683" s="64"/>
      <c r="O683" s="125"/>
      <c r="P683" s="124">
        <v>1</v>
      </c>
      <c r="Q683" s="106"/>
      <c r="R683" s="68"/>
      <c r="AC683" s="3"/>
      <c r="AD683" s="3"/>
    </row>
    <row r="684" spans="1:30" ht="15.75" customHeight="1" x14ac:dyDescent="0.25">
      <c r="A684" s="49">
        <v>2601</v>
      </c>
      <c r="B684" s="50"/>
      <c r="C684" s="50"/>
      <c r="D684" s="50"/>
      <c r="E684" s="50"/>
      <c r="F684" s="50"/>
      <c r="G684" s="50"/>
      <c r="H684" s="50"/>
      <c r="I684" s="50"/>
      <c r="J684" s="64"/>
      <c r="K684" s="91"/>
      <c r="L684" s="57"/>
      <c r="M684" s="58"/>
      <c r="N684" s="64"/>
      <c r="O684" s="137" t="s">
        <v>42</v>
      </c>
      <c r="P684" s="135">
        <v>17</v>
      </c>
      <c r="Q684" s="87">
        <f>IF(SUM(K674:K681)=0,"",SUM(K674:K681))</f>
        <v>19</v>
      </c>
      <c r="R684" s="139" t="s">
        <v>10</v>
      </c>
      <c r="AC684" s="3"/>
      <c r="AD684" s="3"/>
    </row>
    <row r="685" spans="1:30" ht="15.75" customHeight="1" x14ac:dyDescent="0.25">
      <c r="A685" s="49">
        <v>2602</v>
      </c>
      <c r="B685" s="50"/>
      <c r="C685" s="50"/>
      <c r="D685" s="50"/>
      <c r="E685" s="50"/>
      <c r="F685" s="50"/>
      <c r="G685" s="50"/>
      <c r="H685" s="50"/>
      <c r="I685" s="50"/>
      <c r="J685" s="64"/>
      <c r="K685" s="91"/>
      <c r="L685" s="57"/>
      <c r="M685" s="58"/>
      <c r="N685" s="64"/>
      <c r="O685" s="138" t="s">
        <v>43</v>
      </c>
      <c r="P685" s="76">
        <f>P684/B670</f>
        <v>0.38636363636363635</v>
      </c>
      <c r="Q685" s="89">
        <f>IF(P684/Q684=0,"",P684/Q684)</f>
        <v>0.89473684210526316</v>
      </c>
      <c r="R685" s="140" t="s">
        <v>44</v>
      </c>
      <c r="AC685" s="3"/>
      <c r="AD685" s="3"/>
    </row>
    <row r="686" spans="1:30" ht="15.75" customHeight="1" x14ac:dyDescent="0.25">
      <c r="A686" s="49">
        <v>2701</v>
      </c>
      <c r="B686" s="142"/>
      <c r="C686" s="142"/>
      <c r="D686" s="142"/>
      <c r="E686" s="142"/>
      <c r="F686" s="142"/>
      <c r="G686" s="142"/>
      <c r="H686" s="142"/>
      <c r="I686" s="142"/>
      <c r="J686" s="64"/>
      <c r="K686" s="91"/>
      <c r="L686" s="79"/>
      <c r="M686" s="80"/>
      <c r="N686" s="81"/>
      <c r="O686" s="82"/>
      <c r="P686" s="83"/>
      <c r="Q686" s="83"/>
      <c r="R686" s="84"/>
      <c r="AC686" s="3"/>
      <c r="AD686" s="3"/>
    </row>
    <row r="687" spans="1:30" ht="18" customHeight="1" x14ac:dyDescent="0.25">
      <c r="A687" s="31"/>
      <c r="B687" s="182" t="s">
        <v>63</v>
      </c>
      <c r="C687" s="182"/>
      <c r="D687" s="182"/>
      <c r="E687" s="182"/>
      <c r="F687" s="182"/>
      <c r="G687" s="182"/>
      <c r="H687" s="182"/>
      <c r="I687" s="182"/>
      <c r="J687" s="25"/>
      <c r="K687" s="85">
        <f>SUM(K675:K682)</f>
        <v>20</v>
      </c>
      <c r="L687" s="86">
        <f>(SUM(K676:K677)/B670)</f>
        <v>0.25</v>
      </c>
      <c r="M687" s="86">
        <f>IF(K687=0,"",K687/B670)</f>
        <v>0.45454545454545453</v>
      </c>
      <c r="N687" s="86">
        <f>M687-L687</f>
        <v>0.20454545454545453</v>
      </c>
      <c r="O687" s="1"/>
      <c r="P687" s="25"/>
      <c r="Q687" s="26"/>
      <c r="R687" s="1"/>
      <c r="AC687" s="3"/>
      <c r="AD687" s="3"/>
    </row>
    <row r="688" spans="1:30" ht="12.75" customHeight="1" x14ac:dyDescent="0.2">
      <c r="L688" s="1"/>
      <c r="M688" s="1"/>
      <c r="O688" s="1"/>
      <c r="P688" s="2"/>
      <c r="Q688" s="2"/>
      <c r="R688" s="1"/>
      <c r="AC688" s="3"/>
      <c r="AD688" s="3"/>
    </row>
    <row r="689" spans="1:30" ht="12.75" customHeight="1" x14ac:dyDescent="0.2">
      <c r="L689" s="1"/>
      <c r="M689" s="1"/>
      <c r="O689" s="1"/>
      <c r="P689" s="2"/>
      <c r="Q689" s="2"/>
      <c r="R689" s="1"/>
      <c r="AC689" s="3"/>
      <c r="AD689" s="3"/>
    </row>
    <row r="690" spans="1:30" ht="26.25" customHeight="1" x14ac:dyDescent="0.4">
      <c r="A690" s="154"/>
      <c r="B690" s="179" t="s">
        <v>53</v>
      </c>
      <c r="C690" s="179"/>
      <c r="D690" s="179"/>
      <c r="E690" s="179"/>
      <c r="F690" s="179"/>
      <c r="G690" s="179"/>
      <c r="H690" s="179"/>
      <c r="I690" s="179"/>
      <c r="J690" s="25"/>
      <c r="K690" s="153" t="s">
        <v>74</v>
      </c>
      <c r="L690" s="1"/>
      <c r="M690" s="1"/>
      <c r="N690" s="25"/>
      <c r="O690" s="1"/>
      <c r="P690" s="25"/>
      <c r="Q690" s="25"/>
      <c r="R690" s="25"/>
      <c r="AC690" s="3"/>
      <c r="AD690" s="3"/>
    </row>
    <row r="691" spans="1:30" ht="20.25" customHeight="1" x14ac:dyDescent="0.2">
      <c r="A691" s="183" t="s">
        <v>9</v>
      </c>
      <c r="B691" s="173" t="s">
        <v>54</v>
      </c>
      <c r="C691" s="174"/>
      <c r="D691" s="174"/>
      <c r="E691" s="174"/>
      <c r="F691" s="174"/>
      <c r="G691" s="174"/>
      <c r="H691" s="174"/>
      <c r="I691" s="175"/>
      <c r="J691" s="25"/>
      <c r="K691" s="176" t="s">
        <v>10</v>
      </c>
      <c r="L691" s="171" t="s">
        <v>2</v>
      </c>
      <c r="M691" s="171" t="s">
        <v>3</v>
      </c>
      <c r="N691" s="178" t="s">
        <v>4</v>
      </c>
      <c r="O691" s="171" t="s">
        <v>5</v>
      </c>
      <c r="P691" s="169" t="s">
        <v>6</v>
      </c>
      <c r="Q691" s="169" t="s">
        <v>7</v>
      </c>
      <c r="R691" s="171" t="s">
        <v>8</v>
      </c>
      <c r="AC691" s="3"/>
      <c r="AD691" s="3"/>
    </row>
    <row r="692" spans="1:30" ht="15.75" customHeight="1" x14ac:dyDescent="0.25">
      <c r="A692" s="170"/>
      <c r="B692" s="49" t="s">
        <v>55</v>
      </c>
      <c r="C692" s="49" t="s">
        <v>56</v>
      </c>
      <c r="D692" s="49" t="s">
        <v>57</v>
      </c>
      <c r="E692" s="49" t="s">
        <v>58</v>
      </c>
      <c r="F692" s="49" t="s">
        <v>59</v>
      </c>
      <c r="G692" s="49" t="s">
        <v>60</v>
      </c>
      <c r="H692" s="49" t="s">
        <v>61</v>
      </c>
      <c r="I692" s="49" t="s">
        <v>62</v>
      </c>
      <c r="J692" s="25"/>
      <c r="K692" s="177"/>
      <c r="L692" s="170"/>
      <c r="M692" s="170"/>
      <c r="N692" s="170"/>
      <c r="O692" s="170"/>
      <c r="P692" s="170"/>
      <c r="Q692" s="170"/>
      <c r="R692" s="170"/>
      <c r="AC692" s="3"/>
      <c r="AD692" s="3"/>
    </row>
    <row r="693" spans="1:30" ht="15.75" customHeight="1" x14ac:dyDescent="0.25">
      <c r="A693" s="49">
        <v>1902</v>
      </c>
      <c r="B693" s="50">
        <v>36</v>
      </c>
      <c r="C693" s="50"/>
      <c r="D693" s="50"/>
      <c r="E693" s="50"/>
      <c r="F693" s="50"/>
      <c r="G693" s="50"/>
      <c r="H693" s="50"/>
      <c r="I693" s="50"/>
      <c r="J693" s="64"/>
      <c r="K693" s="91"/>
      <c r="L693" s="51"/>
      <c r="M693" s="52"/>
      <c r="N693" s="53"/>
      <c r="O693" s="54"/>
      <c r="P693" s="55">
        <f>B693</f>
        <v>36</v>
      </c>
      <c r="Q693" s="56"/>
      <c r="R693" s="54"/>
      <c r="AC693" s="3"/>
      <c r="AD693" s="3"/>
    </row>
    <row r="694" spans="1:30" ht="15.75" customHeight="1" x14ac:dyDescent="0.25">
      <c r="A694" s="49">
        <v>2001</v>
      </c>
      <c r="B694" s="50"/>
      <c r="C694" s="50">
        <v>29</v>
      </c>
      <c r="D694" s="50"/>
      <c r="E694" s="50"/>
      <c r="F694" s="50"/>
      <c r="G694" s="50"/>
      <c r="H694" s="50"/>
      <c r="I694" s="50"/>
      <c r="J694" s="64"/>
      <c r="K694" s="91"/>
      <c r="L694" s="57"/>
      <c r="M694" s="58"/>
      <c r="N694" s="59"/>
      <c r="O694" s="60">
        <f>IF(C694=0,"",C694/B693)</f>
        <v>0.80555555555555558</v>
      </c>
      <c r="P694" s="61">
        <v>32</v>
      </c>
      <c r="Q694" s="62">
        <f t="shared" ref="Q694:Q700" si="68">IF(P694=0,"",P694/P693)</f>
        <v>0.88888888888888884</v>
      </c>
      <c r="R694" s="62">
        <f t="shared" ref="R694:R700" si="69">IF(P694=0,"",100%-Q694)</f>
        <v>0.11111111111111116</v>
      </c>
      <c r="AC694" s="3"/>
      <c r="AD694" s="3"/>
    </row>
    <row r="695" spans="1:30" ht="15.75" customHeight="1" x14ac:dyDescent="0.25">
      <c r="A695" s="49">
        <v>2002</v>
      </c>
      <c r="B695" s="50"/>
      <c r="C695" s="50"/>
      <c r="D695" s="50">
        <v>22</v>
      </c>
      <c r="E695" s="50"/>
      <c r="F695" s="50"/>
      <c r="G695" s="50"/>
      <c r="H695" s="50"/>
      <c r="I695" s="50"/>
      <c r="J695" s="64"/>
      <c r="K695" s="91"/>
      <c r="L695" s="57"/>
      <c r="M695" s="58"/>
      <c r="N695" s="59"/>
      <c r="O695" s="60">
        <f>IF(D695=0,"",D695/C694)</f>
        <v>0.75862068965517238</v>
      </c>
      <c r="P695" s="61">
        <v>24</v>
      </c>
      <c r="Q695" s="62">
        <f t="shared" si="68"/>
        <v>0.75</v>
      </c>
      <c r="R695" s="62">
        <f t="shared" si="69"/>
        <v>0.25</v>
      </c>
      <c r="S695" s="11">
        <f>P695/P693</f>
        <v>0.66666666666666663</v>
      </c>
      <c r="AC695" s="3"/>
      <c r="AD695" s="3"/>
    </row>
    <row r="696" spans="1:30" ht="15.75" customHeight="1" x14ac:dyDescent="0.25">
      <c r="A696" s="49">
        <v>2101</v>
      </c>
      <c r="B696" s="50"/>
      <c r="C696" s="50"/>
      <c r="D696" s="50"/>
      <c r="E696" s="50">
        <v>17</v>
      </c>
      <c r="F696" s="50"/>
      <c r="G696" s="50"/>
      <c r="H696" s="50"/>
      <c r="I696" s="50"/>
      <c r="J696" s="64"/>
      <c r="K696" s="91"/>
      <c r="L696" s="57"/>
      <c r="M696" s="58"/>
      <c r="N696" s="59"/>
      <c r="O696" s="60">
        <f>IF(E696=0,"",E696/D695)</f>
        <v>0.77272727272727271</v>
      </c>
      <c r="P696" s="61">
        <v>22</v>
      </c>
      <c r="Q696" s="62">
        <f t="shared" si="68"/>
        <v>0.91666666666666663</v>
      </c>
      <c r="R696" s="62">
        <f t="shared" si="69"/>
        <v>8.333333333333337E-2</v>
      </c>
      <c r="AC696" s="3"/>
      <c r="AD696" s="3"/>
    </row>
    <row r="697" spans="1:30" ht="15.75" customHeight="1" x14ac:dyDescent="0.25">
      <c r="A697" s="49">
        <v>2102</v>
      </c>
      <c r="B697" s="50"/>
      <c r="C697" s="50"/>
      <c r="D697" s="50"/>
      <c r="E697" s="50"/>
      <c r="F697" s="50">
        <v>17</v>
      </c>
      <c r="G697" s="50"/>
      <c r="H697" s="50"/>
      <c r="I697" s="50"/>
      <c r="J697" s="64"/>
      <c r="K697" s="91"/>
      <c r="L697" s="57"/>
      <c r="M697" s="58"/>
      <c r="N697" s="59"/>
      <c r="O697" s="60">
        <f>IF(F697=0,"",F697/E696)</f>
        <v>1</v>
      </c>
      <c r="P697" s="61">
        <v>22</v>
      </c>
      <c r="Q697" s="62">
        <f t="shared" si="68"/>
        <v>1</v>
      </c>
      <c r="R697" s="62">
        <f t="shared" si="69"/>
        <v>0</v>
      </c>
      <c r="AC697" s="3"/>
      <c r="AD697" s="3"/>
    </row>
    <row r="698" spans="1:30" ht="15.75" customHeight="1" x14ac:dyDescent="0.25">
      <c r="A698" s="49">
        <v>2201</v>
      </c>
      <c r="B698" s="50"/>
      <c r="C698" s="50"/>
      <c r="D698" s="50"/>
      <c r="E698" s="50"/>
      <c r="F698" s="50"/>
      <c r="G698" s="50">
        <v>14</v>
      </c>
      <c r="H698" s="50"/>
      <c r="I698" s="50"/>
      <c r="J698" s="64"/>
      <c r="K698" s="91"/>
      <c r="L698" s="57"/>
      <c r="M698" s="58"/>
      <c r="N698" s="59"/>
      <c r="O698" s="60">
        <f>IF(G698=0,"",G698/F697)</f>
        <v>0.82352941176470584</v>
      </c>
      <c r="P698" s="61">
        <v>21</v>
      </c>
      <c r="Q698" s="62">
        <f t="shared" si="68"/>
        <v>0.95454545454545459</v>
      </c>
      <c r="R698" s="62">
        <f t="shared" si="69"/>
        <v>4.5454545454545414E-2</v>
      </c>
      <c r="AC698" s="3"/>
      <c r="AD698" s="3"/>
    </row>
    <row r="699" spans="1:30" ht="15.75" customHeight="1" x14ac:dyDescent="0.25">
      <c r="A699" s="49">
        <v>2202</v>
      </c>
      <c r="B699" s="50"/>
      <c r="C699" s="50"/>
      <c r="D699" s="50"/>
      <c r="E699" s="50"/>
      <c r="F699" s="50"/>
      <c r="G699" s="50"/>
      <c r="H699" s="50">
        <v>11</v>
      </c>
      <c r="I699" s="50"/>
      <c r="J699" s="64"/>
      <c r="K699" s="91"/>
      <c r="L699" s="57"/>
      <c r="M699" s="58"/>
      <c r="N699" s="59"/>
      <c r="O699" s="90">
        <f>H699/G698</f>
        <v>0.7857142857142857</v>
      </c>
      <c r="P699" s="61">
        <v>20</v>
      </c>
      <c r="Q699" s="62">
        <f t="shared" si="68"/>
        <v>0.95238095238095233</v>
      </c>
      <c r="R699" s="62">
        <f t="shared" si="69"/>
        <v>4.7619047619047672E-2</v>
      </c>
      <c r="AC699" s="3"/>
      <c r="AD699" s="3"/>
    </row>
    <row r="700" spans="1:30" ht="15.75" customHeight="1" x14ac:dyDescent="0.25">
      <c r="A700" s="49">
        <v>2301</v>
      </c>
      <c r="B700" s="50"/>
      <c r="C700" s="50"/>
      <c r="D700" s="50"/>
      <c r="E700" s="50"/>
      <c r="F700" s="50"/>
      <c r="G700" s="50"/>
      <c r="H700" s="50"/>
      <c r="I700" s="50">
        <v>11</v>
      </c>
      <c r="J700" s="64"/>
      <c r="K700" s="91">
        <v>7</v>
      </c>
      <c r="L700" s="57"/>
      <c r="M700" s="58"/>
      <c r="N700" s="64"/>
      <c r="O700" s="90">
        <f>I700/H699</f>
        <v>1</v>
      </c>
      <c r="P700" s="61">
        <v>20</v>
      </c>
      <c r="Q700" s="62">
        <f t="shared" si="68"/>
        <v>1</v>
      </c>
      <c r="R700" s="62">
        <f t="shared" si="69"/>
        <v>0</v>
      </c>
      <c r="AC700" s="3"/>
      <c r="AD700" s="3"/>
    </row>
    <row r="701" spans="1:30" ht="15.75" customHeight="1" x14ac:dyDescent="0.25">
      <c r="A701" s="49">
        <v>2302</v>
      </c>
      <c r="B701" s="50"/>
      <c r="C701" s="50"/>
      <c r="D701" s="50"/>
      <c r="E701" s="50"/>
      <c r="F701" s="50"/>
      <c r="G701" s="50"/>
      <c r="H701" s="50"/>
      <c r="I701" s="50">
        <v>1</v>
      </c>
      <c r="J701" s="64"/>
      <c r="K701" s="91"/>
      <c r="L701" s="57"/>
      <c r="M701" s="58"/>
      <c r="N701" s="64"/>
      <c r="O701" s="68"/>
      <c r="P701" s="103">
        <v>10</v>
      </c>
      <c r="Q701" s="143"/>
      <c r="R701" s="68"/>
      <c r="AC701" s="3"/>
      <c r="AD701" s="3"/>
    </row>
    <row r="702" spans="1:30" ht="15.75" customHeight="1" x14ac:dyDescent="0.25">
      <c r="A702" s="49">
        <v>2401</v>
      </c>
      <c r="B702" s="50"/>
      <c r="C702" s="50"/>
      <c r="D702" s="50"/>
      <c r="E702" s="50"/>
      <c r="F702" s="50"/>
      <c r="G702" s="50"/>
      <c r="H702" s="50"/>
      <c r="I702" s="50">
        <v>6</v>
      </c>
      <c r="J702" s="64"/>
      <c r="K702" s="91"/>
      <c r="L702" s="57"/>
      <c r="M702" s="58"/>
      <c r="N702" s="64"/>
      <c r="O702" s="68"/>
      <c r="P702" s="66">
        <v>10</v>
      </c>
      <c r="Q702" s="69"/>
      <c r="R702" s="68"/>
      <c r="AC702" s="3"/>
      <c r="AD702" s="3"/>
    </row>
    <row r="703" spans="1:30" ht="15.75" customHeight="1" x14ac:dyDescent="0.25">
      <c r="A703" s="49">
        <v>2402</v>
      </c>
      <c r="B703" s="50"/>
      <c r="C703" s="50"/>
      <c r="D703" s="50"/>
      <c r="E703" s="50"/>
      <c r="F703" s="50"/>
      <c r="G703" s="50"/>
      <c r="H703" s="50"/>
      <c r="I703" s="50">
        <v>3</v>
      </c>
      <c r="J703" s="64"/>
      <c r="K703" s="91">
        <v>2</v>
      </c>
      <c r="L703" s="57"/>
      <c r="M703" s="58"/>
      <c r="N703" s="64"/>
      <c r="O703" s="68"/>
      <c r="P703" s="123">
        <v>7</v>
      </c>
      <c r="Q703" s="69"/>
      <c r="R703" s="68"/>
      <c r="AC703" s="3"/>
      <c r="AD703" s="3"/>
    </row>
    <row r="704" spans="1:30" ht="15.75" customHeight="1" x14ac:dyDescent="0.25">
      <c r="A704" s="49">
        <v>2501</v>
      </c>
      <c r="B704" s="50"/>
      <c r="C704" s="50"/>
      <c r="D704" s="50"/>
      <c r="E704" s="50"/>
      <c r="F704" s="50"/>
      <c r="G704" s="50"/>
      <c r="H704" s="50"/>
      <c r="I704" s="50">
        <v>1</v>
      </c>
      <c r="J704" s="64"/>
      <c r="K704" s="91">
        <v>3</v>
      </c>
      <c r="L704" s="57"/>
      <c r="M704" s="58"/>
      <c r="N704" s="64"/>
      <c r="O704" s="58"/>
      <c r="P704" s="124">
        <v>6</v>
      </c>
      <c r="Q704" s="106"/>
      <c r="R704" s="68"/>
      <c r="AC704" s="3"/>
      <c r="AD704" s="3"/>
    </row>
    <row r="705" spans="1:30" ht="15.75" customHeight="1" x14ac:dyDescent="0.25">
      <c r="A705" s="49">
        <v>2502</v>
      </c>
      <c r="B705" s="50"/>
      <c r="C705" s="50"/>
      <c r="D705" s="50"/>
      <c r="E705" s="50"/>
      <c r="F705" s="50"/>
      <c r="G705" s="50"/>
      <c r="H705" s="50"/>
      <c r="I705" s="50"/>
      <c r="J705" s="64"/>
      <c r="K705" s="91"/>
      <c r="L705" s="57"/>
      <c r="M705" s="58"/>
      <c r="N705" s="64"/>
      <c r="O705" s="58"/>
      <c r="P705" s="64"/>
      <c r="Q705" s="106"/>
      <c r="R705" s="68"/>
      <c r="AC705" s="3"/>
      <c r="AD705" s="3"/>
    </row>
    <row r="706" spans="1:30" ht="15.75" customHeight="1" x14ac:dyDescent="0.25">
      <c r="A706" s="49">
        <v>2601</v>
      </c>
      <c r="B706" s="50"/>
      <c r="C706" s="50"/>
      <c r="D706" s="50"/>
      <c r="E706" s="50"/>
      <c r="F706" s="50"/>
      <c r="G706" s="50"/>
      <c r="H706" s="50"/>
      <c r="I706" s="50"/>
      <c r="J706" s="64"/>
      <c r="K706" s="91"/>
      <c r="L706" s="57"/>
      <c r="M706" s="58"/>
      <c r="N706" s="64"/>
      <c r="O706" s="137" t="s">
        <v>42</v>
      </c>
      <c r="P706" s="72">
        <v>7</v>
      </c>
      <c r="Q706" s="87">
        <f>IF(SUM(K697:K704)=0,"",SUM(K697:K704))</f>
        <v>12</v>
      </c>
      <c r="R706" s="139" t="s">
        <v>10</v>
      </c>
      <c r="AC706" s="3"/>
      <c r="AD706" s="3"/>
    </row>
    <row r="707" spans="1:30" ht="15.75" customHeight="1" x14ac:dyDescent="0.25">
      <c r="A707" s="49">
        <v>2602</v>
      </c>
      <c r="B707" s="50"/>
      <c r="C707" s="50"/>
      <c r="D707" s="50"/>
      <c r="E707" s="50"/>
      <c r="F707" s="50"/>
      <c r="G707" s="50"/>
      <c r="H707" s="50"/>
      <c r="I707" s="50"/>
      <c r="J707" s="64"/>
      <c r="K707" s="91"/>
      <c r="L707" s="57"/>
      <c r="M707" s="58"/>
      <c r="N707" s="64"/>
      <c r="O707" s="138" t="s">
        <v>43</v>
      </c>
      <c r="P707" s="76">
        <f>IF(P706/B693=0,"",P706/B693)</f>
        <v>0.19444444444444445</v>
      </c>
      <c r="Q707" s="89">
        <f>IF(P706/Q706=0,"",P706/Q706)</f>
        <v>0.58333333333333337</v>
      </c>
      <c r="R707" s="140" t="s">
        <v>44</v>
      </c>
      <c r="AC707" s="3"/>
      <c r="AD707" s="3"/>
    </row>
    <row r="708" spans="1:30" ht="15.75" customHeight="1" x14ac:dyDescent="0.25">
      <c r="A708" s="49">
        <v>2701</v>
      </c>
      <c r="B708" s="142"/>
      <c r="C708" s="142"/>
      <c r="D708" s="142"/>
      <c r="E708" s="142"/>
      <c r="F708" s="142"/>
      <c r="G708" s="142"/>
      <c r="H708" s="142"/>
      <c r="I708" s="142"/>
      <c r="J708" s="64"/>
      <c r="K708" s="91"/>
      <c r="L708" s="79"/>
      <c r="M708" s="80"/>
      <c r="N708" s="81"/>
      <c r="O708" s="82"/>
      <c r="P708" s="83"/>
      <c r="Q708" s="83"/>
      <c r="R708" s="84"/>
      <c r="AC708" s="3"/>
      <c r="AD708" s="3"/>
    </row>
    <row r="709" spans="1:30" ht="18" customHeight="1" x14ac:dyDescent="0.25">
      <c r="A709" s="31"/>
      <c r="B709" s="182" t="s">
        <v>63</v>
      </c>
      <c r="C709" s="182"/>
      <c r="D709" s="182"/>
      <c r="E709" s="182"/>
      <c r="F709" s="182"/>
      <c r="G709" s="182"/>
      <c r="H709" s="182"/>
      <c r="I709" s="182"/>
      <c r="J709" s="25"/>
      <c r="K709" s="85">
        <f>SUM(K700:K704)</f>
        <v>12</v>
      </c>
      <c r="L709" s="86">
        <f>IF(K700=0,"",K700/B693)</f>
        <v>0.19444444444444445</v>
      </c>
      <c r="M709" s="86">
        <f>IF(K709=0,"",K709/B693)</f>
        <v>0.33333333333333331</v>
      </c>
      <c r="N709" s="86">
        <f>M709-L709</f>
        <v>0.13888888888888887</v>
      </c>
      <c r="O709" s="1"/>
      <c r="P709" s="25"/>
      <c r="Q709" s="26"/>
      <c r="R709" s="1"/>
      <c r="AC709" s="3"/>
      <c r="AD709" s="3"/>
    </row>
    <row r="710" spans="1:30" ht="12.75" customHeight="1" x14ac:dyDescent="0.2">
      <c r="L710" s="1"/>
      <c r="M710" s="1"/>
      <c r="O710" s="1"/>
      <c r="P710" s="2"/>
      <c r="Q710" s="2"/>
      <c r="R710" s="1"/>
      <c r="AC710" s="3"/>
      <c r="AD710" s="3"/>
    </row>
    <row r="711" spans="1:30" ht="12.75" customHeight="1" x14ac:dyDescent="0.2">
      <c r="L711" s="1"/>
      <c r="M711" s="1"/>
      <c r="O711" s="1"/>
      <c r="P711" s="2"/>
      <c r="Q711" s="2"/>
      <c r="R711" s="1"/>
      <c r="AC711" s="3"/>
      <c r="AD711" s="3"/>
    </row>
    <row r="712" spans="1:30" ht="26.25" x14ac:dyDescent="0.4">
      <c r="A712" s="154"/>
      <c r="B712" s="179" t="s">
        <v>53</v>
      </c>
      <c r="C712" s="179"/>
      <c r="D712" s="179"/>
      <c r="E712" s="179"/>
      <c r="F712" s="179"/>
      <c r="G712" s="179"/>
      <c r="H712" s="179"/>
      <c r="I712" s="179"/>
      <c r="J712" s="25"/>
      <c r="K712" s="153" t="s">
        <v>75</v>
      </c>
      <c r="L712" s="1"/>
      <c r="M712" s="1"/>
      <c r="N712" s="25"/>
      <c r="O712" s="1"/>
      <c r="P712" s="25"/>
      <c r="Q712" s="25"/>
      <c r="R712" s="25"/>
      <c r="AC712" s="3"/>
      <c r="AD712" s="3"/>
    </row>
    <row r="713" spans="1:30" ht="20.25" x14ac:dyDescent="0.2">
      <c r="A713" s="183" t="s">
        <v>9</v>
      </c>
      <c r="B713" s="173" t="s">
        <v>54</v>
      </c>
      <c r="C713" s="174"/>
      <c r="D713" s="174"/>
      <c r="E713" s="174"/>
      <c r="F713" s="174"/>
      <c r="G713" s="174"/>
      <c r="H713" s="174"/>
      <c r="I713" s="175"/>
      <c r="J713" s="25"/>
      <c r="K713" s="176" t="s">
        <v>10</v>
      </c>
      <c r="L713" s="171" t="s">
        <v>2</v>
      </c>
      <c r="M713" s="171" t="s">
        <v>3</v>
      </c>
      <c r="N713" s="178" t="s">
        <v>4</v>
      </c>
      <c r="O713" s="171" t="s">
        <v>5</v>
      </c>
      <c r="P713" s="169" t="s">
        <v>6</v>
      </c>
      <c r="Q713" s="169" t="s">
        <v>7</v>
      </c>
      <c r="R713" s="171" t="s">
        <v>8</v>
      </c>
      <c r="AC713" s="3"/>
      <c r="AD713" s="3"/>
    </row>
    <row r="714" spans="1:30" ht="15.75" customHeight="1" x14ac:dyDescent="0.25">
      <c r="A714" s="170"/>
      <c r="B714" s="49" t="s">
        <v>55</v>
      </c>
      <c r="C714" s="49" t="s">
        <v>56</v>
      </c>
      <c r="D714" s="49" t="s">
        <v>57</v>
      </c>
      <c r="E714" s="49" t="s">
        <v>58</v>
      </c>
      <c r="F714" s="49" t="s">
        <v>59</v>
      </c>
      <c r="G714" s="49" t="s">
        <v>60</v>
      </c>
      <c r="H714" s="49" t="s">
        <v>61</v>
      </c>
      <c r="I714" s="49" t="s">
        <v>62</v>
      </c>
      <c r="J714" s="25"/>
      <c r="K714" s="177"/>
      <c r="L714" s="170"/>
      <c r="M714" s="170"/>
      <c r="N714" s="170"/>
      <c r="O714" s="170"/>
      <c r="P714" s="170"/>
      <c r="Q714" s="170"/>
      <c r="R714" s="170"/>
      <c r="AC714" s="3"/>
      <c r="AD714" s="3"/>
    </row>
    <row r="715" spans="1:30" ht="15.75" customHeight="1" x14ac:dyDescent="0.25">
      <c r="A715" s="49">
        <v>2001</v>
      </c>
      <c r="B715" s="50">
        <v>42</v>
      </c>
      <c r="C715" s="50"/>
      <c r="D715" s="50"/>
      <c r="E715" s="50"/>
      <c r="F715" s="50"/>
      <c r="G715" s="50"/>
      <c r="H715" s="50"/>
      <c r="I715" s="50"/>
      <c r="J715" s="64"/>
      <c r="K715" s="91"/>
      <c r="L715" s="51"/>
      <c r="M715" s="52"/>
      <c r="N715" s="53"/>
      <c r="O715" s="54"/>
      <c r="P715" s="55">
        <f>B715</f>
        <v>42</v>
      </c>
      <c r="Q715" s="56"/>
      <c r="R715" s="54"/>
      <c r="AC715" s="3"/>
      <c r="AD715" s="3"/>
    </row>
    <row r="716" spans="1:30" ht="15.75" customHeight="1" x14ac:dyDescent="0.25">
      <c r="A716" s="49">
        <v>2002</v>
      </c>
      <c r="B716" s="50"/>
      <c r="C716" s="50">
        <v>37</v>
      </c>
      <c r="D716" s="50"/>
      <c r="E716" s="50"/>
      <c r="F716" s="50"/>
      <c r="G716" s="50"/>
      <c r="H716" s="50"/>
      <c r="I716" s="50"/>
      <c r="J716" s="64"/>
      <c r="K716" s="91"/>
      <c r="L716" s="57"/>
      <c r="M716" s="58"/>
      <c r="N716" s="59"/>
      <c r="O716" s="60">
        <f>IF(C716=0,"",C716/B715)</f>
        <v>0.88095238095238093</v>
      </c>
      <c r="P716" s="61">
        <v>38</v>
      </c>
      <c r="Q716" s="62">
        <f t="shared" ref="Q716:Q721" si="70">IF(P716=0,"",P716/P715)</f>
        <v>0.90476190476190477</v>
      </c>
      <c r="R716" s="62">
        <f t="shared" ref="R716:R721" si="71">IF(P716=0,"",100%-Q716)</f>
        <v>9.5238095238095233E-2</v>
      </c>
      <c r="AC716" s="3"/>
      <c r="AD716" s="3"/>
    </row>
    <row r="717" spans="1:30" ht="15.75" customHeight="1" x14ac:dyDescent="0.25">
      <c r="A717" s="49">
        <v>2101</v>
      </c>
      <c r="B717" s="50"/>
      <c r="C717" s="50"/>
      <c r="D717" s="50">
        <v>31</v>
      </c>
      <c r="E717" s="50"/>
      <c r="F717" s="50"/>
      <c r="G717" s="50"/>
      <c r="H717" s="50"/>
      <c r="I717" s="50"/>
      <c r="J717" s="64"/>
      <c r="K717" s="91"/>
      <c r="L717" s="57"/>
      <c r="M717" s="58"/>
      <c r="N717" s="59"/>
      <c r="O717" s="60">
        <f>IF(D717=0,"",D717/C716)</f>
        <v>0.83783783783783783</v>
      </c>
      <c r="P717" s="61">
        <v>34</v>
      </c>
      <c r="Q717" s="62">
        <f t="shared" si="70"/>
        <v>0.89473684210526316</v>
      </c>
      <c r="R717" s="62">
        <f t="shared" si="71"/>
        <v>0.10526315789473684</v>
      </c>
      <c r="S717" s="11">
        <f>P717/P715</f>
        <v>0.80952380952380953</v>
      </c>
      <c r="AC717" s="3"/>
      <c r="AD717" s="3"/>
    </row>
    <row r="718" spans="1:30" ht="15.75" customHeight="1" x14ac:dyDescent="0.25">
      <c r="A718" s="49">
        <v>2102</v>
      </c>
      <c r="B718" s="50"/>
      <c r="C718" s="50"/>
      <c r="D718" s="50"/>
      <c r="E718" s="50">
        <v>27</v>
      </c>
      <c r="F718" s="50"/>
      <c r="G718" s="50"/>
      <c r="H718" s="50"/>
      <c r="I718" s="50"/>
      <c r="J718" s="64"/>
      <c r="K718" s="91"/>
      <c r="L718" s="57"/>
      <c r="M718" s="58"/>
      <c r="N718" s="59"/>
      <c r="O718" s="60">
        <f>IF(E718=0,"",E718/D717)</f>
        <v>0.87096774193548387</v>
      </c>
      <c r="P718" s="61">
        <v>30</v>
      </c>
      <c r="Q718" s="62">
        <f t="shared" si="70"/>
        <v>0.88235294117647056</v>
      </c>
      <c r="R718" s="62">
        <f t="shared" si="71"/>
        <v>0.11764705882352944</v>
      </c>
      <c r="AC718" s="3"/>
      <c r="AD718" s="3"/>
    </row>
    <row r="719" spans="1:30" ht="15.75" customHeight="1" x14ac:dyDescent="0.25">
      <c r="A719" s="49">
        <v>2201</v>
      </c>
      <c r="B719" s="50"/>
      <c r="C719" s="50"/>
      <c r="D719" s="50"/>
      <c r="E719" s="50"/>
      <c r="F719" s="50">
        <v>27</v>
      </c>
      <c r="G719" s="50"/>
      <c r="H719" s="50"/>
      <c r="I719" s="50"/>
      <c r="J719" s="64"/>
      <c r="K719" s="91"/>
      <c r="L719" s="57"/>
      <c r="M719" s="58"/>
      <c r="N719" s="59"/>
      <c r="O719" s="60">
        <f>IF(F719=0,"",F719/E718)</f>
        <v>1</v>
      </c>
      <c r="P719" s="61">
        <v>28</v>
      </c>
      <c r="Q719" s="62">
        <f t="shared" si="70"/>
        <v>0.93333333333333335</v>
      </c>
      <c r="R719" s="62">
        <f t="shared" si="71"/>
        <v>6.6666666666666652E-2</v>
      </c>
      <c r="AC719" s="3"/>
      <c r="AD719" s="3"/>
    </row>
    <row r="720" spans="1:30" ht="15.75" customHeight="1" x14ac:dyDescent="0.25">
      <c r="A720" s="49">
        <v>2202</v>
      </c>
      <c r="B720" s="50"/>
      <c r="C720" s="50"/>
      <c r="D720" s="50"/>
      <c r="E720" s="50"/>
      <c r="F720" s="50"/>
      <c r="G720" s="50">
        <v>25</v>
      </c>
      <c r="H720" s="50"/>
      <c r="I720" s="50"/>
      <c r="J720" s="64"/>
      <c r="K720" s="91"/>
      <c r="L720" s="57"/>
      <c r="M720" s="58"/>
      <c r="N720" s="59"/>
      <c r="O720" s="60">
        <f>IF(G720=0,"",G720/F719)</f>
        <v>0.92592592592592593</v>
      </c>
      <c r="P720" s="61">
        <v>28</v>
      </c>
      <c r="Q720" s="62">
        <f t="shared" si="70"/>
        <v>1</v>
      </c>
      <c r="R720" s="62">
        <f t="shared" si="71"/>
        <v>0</v>
      </c>
      <c r="AC720" s="3"/>
      <c r="AD720" s="3"/>
    </row>
    <row r="721" spans="1:30" ht="15.75" customHeight="1" x14ac:dyDescent="0.25">
      <c r="A721" s="49">
        <v>2301</v>
      </c>
      <c r="B721" s="50"/>
      <c r="C721" s="50"/>
      <c r="D721" s="50"/>
      <c r="E721" s="50"/>
      <c r="F721" s="50"/>
      <c r="G721" s="50"/>
      <c r="H721" s="50">
        <v>22</v>
      </c>
      <c r="I721" s="50"/>
      <c r="J721" s="64"/>
      <c r="K721" s="91"/>
      <c r="L721" s="57"/>
      <c r="M721" s="58"/>
      <c r="N721" s="59"/>
      <c r="O721" s="60">
        <f>IF(H721=0,"",H721/G720)</f>
        <v>0.88</v>
      </c>
      <c r="P721" s="61">
        <v>28</v>
      </c>
      <c r="Q721" s="62">
        <f t="shared" si="70"/>
        <v>1</v>
      </c>
      <c r="R721" s="62">
        <f t="shared" si="71"/>
        <v>0</v>
      </c>
      <c r="AC721" s="3"/>
      <c r="AD721" s="3"/>
    </row>
    <row r="722" spans="1:30" ht="15.75" customHeight="1" x14ac:dyDescent="0.25">
      <c r="A722" s="49">
        <v>2302</v>
      </c>
      <c r="B722" s="50"/>
      <c r="C722" s="50"/>
      <c r="D722" s="50"/>
      <c r="E722" s="50"/>
      <c r="F722" s="50"/>
      <c r="G722" s="50"/>
      <c r="H722" s="50"/>
      <c r="I722" s="50">
        <v>4</v>
      </c>
      <c r="J722" s="64"/>
      <c r="K722" s="91"/>
      <c r="L722" s="57"/>
      <c r="M722" s="58"/>
      <c r="N722" s="64"/>
      <c r="O722" s="65"/>
      <c r="P722" s="103">
        <v>12</v>
      </c>
      <c r="Q722" s="64"/>
      <c r="R722" s="65"/>
      <c r="AC722" s="3"/>
      <c r="AD722" s="3"/>
    </row>
    <row r="723" spans="1:30" ht="15.75" customHeight="1" x14ac:dyDescent="0.25">
      <c r="A723" s="49">
        <v>2401</v>
      </c>
      <c r="B723" s="50"/>
      <c r="C723" s="50"/>
      <c r="D723" s="50"/>
      <c r="E723" s="50"/>
      <c r="F723" s="50"/>
      <c r="G723" s="50"/>
      <c r="H723" s="50"/>
      <c r="I723" s="50">
        <v>6</v>
      </c>
      <c r="J723" s="64"/>
      <c r="K723" s="91"/>
      <c r="L723" s="57"/>
      <c r="M723" s="58"/>
      <c r="N723" s="64"/>
      <c r="O723" s="68"/>
      <c r="P723" s="103">
        <v>12</v>
      </c>
      <c r="Q723" s="143"/>
      <c r="R723" s="68"/>
      <c r="AC723" s="3"/>
      <c r="AD723" s="3"/>
    </row>
    <row r="724" spans="1:30" ht="15.75" customHeight="1" x14ac:dyDescent="0.25">
      <c r="A724" s="49">
        <v>2402</v>
      </c>
      <c r="B724" s="50"/>
      <c r="C724" s="50"/>
      <c r="D724" s="50"/>
      <c r="E724" s="50"/>
      <c r="F724" s="50"/>
      <c r="G724" s="50"/>
      <c r="H724" s="50"/>
      <c r="I724" s="50">
        <v>5</v>
      </c>
      <c r="J724" s="64"/>
      <c r="K724" s="91">
        <v>2</v>
      </c>
      <c r="L724" s="57"/>
      <c r="M724" s="58"/>
      <c r="N724" s="64"/>
      <c r="O724" s="68"/>
      <c r="P724" s="66">
        <v>9</v>
      </c>
      <c r="Q724" s="69"/>
      <c r="R724" s="68"/>
      <c r="AC724" s="3"/>
      <c r="AD724" s="3"/>
    </row>
    <row r="725" spans="1:30" ht="15.75" customHeight="1" x14ac:dyDescent="0.25">
      <c r="A725" s="49">
        <v>2501</v>
      </c>
      <c r="B725" s="50"/>
      <c r="C725" s="50"/>
      <c r="D725" s="50"/>
      <c r="E725" s="50"/>
      <c r="F725" s="50"/>
      <c r="G725" s="50"/>
      <c r="H725" s="50"/>
      <c r="I725" s="50">
        <v>3</v>
      </c>
      <c r="J725" s="64"/>
      <c r="K725" s="91">
        <v>2</v>
      </c>
      <c r="L725" s="57"/>
      <c r="M725" s="58"/>
      <c r="N725" s="64"/>
      <c r="O725" s="68"/>
      <c r="P725" s="123">
        <v>5</v>
      </c>
      <c r="Q725" s="69"/>
      <c r="R725" s="68"/>
      <c r="AC725" s="3"/>
      <c r="AD725" s="3"/>
    </row>
    <row r="726" spans="1:30" ht="15.75" customHeight="1" x14ac:dyDescent="0.25">
      <c r="A726" s="49">
        <v>2502</v>
      </c>
      <c r="B726" s="50"/>
      <c r="C726" s="50"/>
      <c r="D726" s="50"/>
      <c r="E726" s="50"/>
      <c r="F726" s="50"/>
      <c r="G726" s="50"/>
      <c r="H726" s="50"/>
      <c r="I726" s="50"/>
      <c r="J726" s="64"/>
      <c r="K726" s="91"/>
      <c r="L726" s="57"/>
      <c r="M726" s="58"/>
      <c r="N726" s="64"/>
      <c r="O726" s="125"/>
      <c r="P726" s="124"/>
      <c r="Q726" s="126"/>
      <c r="R726" s="68"/>
      <c r="AC726" s="3"/>
      <c r="AD726" s="3"/>
    </row>
    <row r="727" spans="1:30" ht="15.75" customHeight="1" x14ac:dyDescent="0.25">
      <c r="A727" s="49">
        <v>2601</v>
      </c>
      <c r="B727" s="50"/>
      <c r="C727" s="50"/>
      <c r="D727" s="50"/>
      <c r="E727" s="50"/>
      <c r="F727" s="50"/>
      <c r="G727" s="50"/>
      <c r="H727" s="50"/>
      <c r="I727" s="50"/>
      <c r="J727" s="64"/>
      <c r="K727" s="91"/>
      <c r="L727" s="57"/>
      <c r="M727" s="58"/>
      <c r="N727" s="64"/>
      <c r="O727" s="58"/>
      <c r="P727" s="64"/>
      <c r="Q727" s="106"/>
      <c r="R727" s="68"/>
      <c r="AC727" s="3"/>
      <c r="AD727" s="3"/>
    </row>
    <row r="728" spans="1:30" ht="15.75" customHeight="1" x14ac:dyDescent="0.25">
      <c r="A728" s="49">
        <v>2602</v>
      </c>
      <c r="B728" s="50"/>
      <c r="C728" s="50"/>
      <c r="D728" s="50"/>
      <c r="E728" s="50"/>
      <c r="F728" s="50"/>
      <c r="G728" s="50"/>
      <c r="H728" s="50"/>
      <c r="I728" s="50"/>
      <c r="J728" s="64"/>
      <c r="K728" s="91"/>
      <c r="L728" s="57"/>
      <c r="M728" s="58"/>
      <c r="N728" s="64"/>
      <c r="O728" s="137" t="s">
        <v>42</v>
      </c>
      <c r="P728" s="72">
        <v>12</v>
      </c>
      <c r="Q728" s="119">
        <f>IF(SUM(K719:K727)=0,"",SUM(K719:K727))</f>
        <v>4</v>
      </c>
      <c r="R728" s="139" t="s">
        <v>10</v>
      </c>
      <c r="AC728" s="3"/>
      <c r="AD728" s="3"/>
    </row>
    <row r="729" spans="1:30" ht="15.75" customHeight="1" x14ac:dyDescent="0.25">
      <c r="A729" s="49">
        <v>2701</v>
      </c>
      <c r="B729" s="50"/>
      <c r="C729" s="50"/>
      <c r="D729" s="50"/>
      <c r="E729" s="50"/>
      <c r="F729" s="50"/>
      <c r="G729" s="50"/>
      <c r="H729" s="50"/>
      <c r="I729" s="50"/>
      <c r="J729" s="64"/>
      <c r="K729" s="91"/>
      <c r="L729" s="57"/>
      <c r="M729" s="58"/>
      <c r="N729" s="64"/>
      <c r="O729" s="138" t="s">
        <v>43</v>
      </c>
      <c r="P729" s="76">
        <f>IF(P728/B715=0,"",P728/B715)</f>
        <v>0.2857142857142857</v>
      </c>
      <c r="Q729" s="120">
        <f>IF(P728/Q728=0,"",P728/Q728)</f>
        <v>3</v>
      </c>
      <c r="R729" s="140" t="s">
        <v>44</v>
      </c>
      <c r="AC729" s="3"/>
      <c r="AD729" s="3"/>
    </row>
    <row r="730" spans="1:30" ht="15.75" customHeight="1" x14ac:dyDescent="0.25">
      <c r="A730" s="49">
        <v>2702</v>
      </c>
      <c r="B730" s="142"/>
      <c r="C730" s="142"/>
      <c r="D730" s="142"/>
      <c r="E730" s="142"/>
      <c r="F730" s="142"/>
      <c r="G730" s="142"/>
      <c r="H730" s="142"/>
      <c r="I730" s="142"/>
      <c r="J730" s="64"/>
      <c r="K730" s="91"/>
      <c r="L730" s="79"/>
      <c r="M730" s="80"/>
      <c r="N730" s="81"/>
      <c r="O730" s="82"/>
      <c r="P730" s="83"/>
      <c r="Q730" s="83"/>
      <c r="R730" s="84"/>
      <c r="AC730" s="3"/>
      <c r="AD730" s="3"/>
    </row>
    <row r="731" spans="1:30" ht="18" customHeight="1" x14ac:dyDescent="0.25">
      <c r="A731" s="31"/>
      <c r="B731" s="182" t="s">
        <v>63</v>
      </c>
      <c r="C731" s="182"/>
      <c r="D731" s="182"/>
      <c r="E731" s="182"/>
      <c r="F731" s="182"/>
      <c r="G731" s="182"/>
      <c r="H731" s="182"/>
      <c r="I731" s="182"/>
      <c r="J731" s="25"/>
      <c r="K731" s="85">
        <f>SUM(K723:K727)</f>
        <v>4</v>
      </c>
      <c r="L731" s="86">
        <f>K724/B715</f>
        <v>4.7619047619047616E-2</v>
      </c>
      <c r="M731" s="86">
        <f>IF(K731=0,"",K731/B715)</f>
        <v>9.5238095238095233E-2</v>
      </c>
      <c r="N731" s="86">
        <f>M731-L731</f>
        <v>4.7619047619047616E-2</v>
      </c>
      <c r="O731" s="1"/>
      <c r="P731" s="25"/>
      <c r="Q731" s="26"/>
      <c r="R731" s="1"/>
      <c r="AC731" s="3"/>
      <c r="AD731" s="3"/>
    </row>
    <row r="732" spans="1:30" ht="12.75" customHeight="1" x14ac:dyDescent="0.2">
      <c r="L732" s="1"/>
      <c r="M732" s="1"/>
      <c r="O732" s="1"/>
      <c r="P732" s="2"/>
      <c r="Q732" s="2"/>
      <c r="R732" s="1"/>
      <c r="AC732" s="3"/>
      <c r="AD732" s="3"/>
    </row>
    <row r="733" spans="1:30" ht="12.75" customHeight="1" x14ac:dyDescent="0.2">
      <c r="L733" s="1"/>
      <c r="M733" s="1"/>
      <c r="O733" s="1"/>
      <c r="P733" s="2"/>
      <c r="Q733" s="2"/>
      <c r="R733" s="1"/>
      <c r="AC733" s="3"/>
      <c r="AD733" s="3"/>
    </row>
    <row r="734" spans="1:30" ht="26.25" customHeight="1" x14ac:dyDescent="0.4">
      <c r="A734" s="154"/>
      <c r="B734" s="179" t="s">
        <v>53</v>
      </c>
      <c r="C734" s="179"/>
      <c r="D734" s="179"/>
      <c r="E734" s="179"/>
      <c r="F734" s="179"/>
      <c r="G734" s="179"/>
      <c r="H734" s="179"/>
      <c r="I734" s="179"/>
      <c r="J734" s="25"/>
      <c r="K734" s="153" t="s">
        <v>76</v>
      </c>
      <c r="L734" s="1"/>
      <c r="M734" s="1"/>
      <c r="N734" s="25"/>
      <c r="O734" s="1"/>
      <c r="P734" s="25"/>
      <c r="Q734" s="25"/>
      <c r="R734" s="25"/>
      <c r="AC734" s="3"/>
      <c r="AD734" s="3"/>
    </row>
    <row r="735" spans="1:30" ht="20.25" customHeight="1" x14ac:dyDescent="0.2">
      <c r="A735" s="183" t="s">
        <v>9</v>
      </c>
      <c r="B735" s="173" t="s">
        <v>54</v>
      </c>
      <c r="C735" s="174"/>
      <c r="D735" s="174"/>
      <c r="E735" s="174"/>
      <c r="F735" s="174"/>
      <c r="G735" s="174"/>
      <c r="H735" s="174"/>
      <c r="I735" s="175"/>
      <c r="J735" s="25"/>
      <c r="K735" s="176" t="s">
        <v>10</v>
      </c>
      <c r="L735" s="171" t="s">
        <v>2</v>
      </c>
      <c r="M735" s="171" t="s">
        <v>3</v>
      </c>
      <c r="N735" s="178" t="s">
        <v>4</v>
      </c>
      <c r="O735" s="171" t="s">
        <v>5</v>
      </c>
      <c r="P735" s="169" t="s">
        <v>6</v>
      </c>
      <c r="Q735" s="169" t="s">
        <v>7</v>
      </c>
      <c r="R735" s="171" t="s">
        <v>8</v>
      </c>
      <c r="AC735" s="3"/>
      <c r="AD735" s="3"/>
    </row>
    <row r="736" spans="1:30" ht="15.75" customHeight="1" x14ac:dyDescent="0.25">
      <c r="A736" s="170"/>
      <c r="B736" s="49" t="s">
        <v>55</v>
      </c>
      <c r="C736" s="49" t="s">
        <v>56</v>
      </c>
      <c r="D736" s="49" t="s">
        <v>57</v>
      </c>
      <c r="E736" s="49" t="s">
        <v>58</v>
      </c>
      <c r="F736" s="49" t="s">
        <v>59</v>
      </c>
      <c r="G736" s="49" t="s">
        <v>60</v>
      </c>
      <c r="H736" s="49" t="s">
        <v>61</v>
      </c>
      <c r="I736" s="49" t="s">
        <v>62</v>
      </c>
      <c r="J736" s="25"/>
      <c r="K736" s="177"/>
      <c r="L736" s="170"/>
      <c r="M736" s="170"/>
      <c r="N736" s="170"/>
      <c r="O736" s="170"/>
      <c r="P736" s="170"/>
      <c r="Q736" s="170"/>
      <c r="R736" s="170"/>
      <c r="AC736" s="3"/>
      <c r="AD736" s="3"/>
    </row>
    <row r="737" spans="1:30" ht="15.75" customHeight="1" x14ac:dyDescent="0.25">
      <c r="A737" s="49">
        <v>2002</v>
      </c>
      <c r="B737" s="50">
        <v>35</v>
      </c>
      <c r="C737" s="50"/>
      <c r="D737" s="50"/>
      <c r="E737" s="50"/>
      <c r="F737" s="50"/>
      <c r="G737" s="50"/>
      <c r="H737" s="50"/>
      <c r="I737" s="50"/>
      <c r="J737" s="64"/>
      <c r="K737" s="91"/>
      <c r="L737" s="51"/>
      <c r="M737" s="52"/>
      <c r="N737" s="53"/>
      <c r="O737" s="54"/>
      <c r="P737" s="55">
        <f>B737</f>
        <v>35</v>
      </c>
      <c r="Q737" s="56"/>
      <c r="R737" s="54"/>
      <c r="AC737" s="3"/>
      <c r="AD737" s="3"/>
    </row>
    <row r="738" spans="1:30" ht="15.75" customHeight="1" x14ac:dyDescent="0.25">
      <c r="A738" s="49">
        <v>2101</v>
      </c>
      <c r="B738" s="50"/>
      <c r="C738" s="50">
        <v>31</v>
      </c>
      <c r="D738" s="50"/>
      <c r="E738" s="50"/>
      <c r="F738" s="50"/>
      <c r="G738" s="50"/>
      <c r="H738" s="50"/>
      <c r="I738" s="50"/>
      <c r="J738" s="64"/>
      <c r="K738" s="91"/>
      <c r="L738" s="57"/>
      <c r="M738" s="58"/>
      <c r="N738" s="59"/>
      <c r="O738" s="60">
        <f>IF(C738=0,"",C738/B737)</f>
        <v>0.88571428571428568</v>
      </c>
      <c r="P738" s="61">
        <v>31</v>
      </c>
      <c r="Q738" s="62">
        <f t="shared" ref="Q738:Q742" si="72">IF(P738=0,"",P738/P737)</f>
        <v>0.88571428571428568</v>
      </c>
      <c r="R738" s="62">
        <f t="shared" ref="R738:R742" si="73">IF(P738=0,"",100%-Q738)</f>
        <v>0.11428571428571432</v>
      </c>
      <c r="AC738" s="3"/>
      <c r="AD738" s="3"/>
    </row>
    <row r="739" spans="1:30" ht="15.75" customHeight="1" x14ac:dyDescent="0.25">
      <c r="A739" s="49">
        <v>2102</v>
      </c>
      <c r="B739" s="50"/>
      <c r="C739" s="50"/>
      <c r="D739" s="50">
        <v>24</v>
      </c>
      <c r="E739" s="50"/>
      <c r="F739" s="50"/>
      <c r="G739" s="50"/>
      <c r="H739" s="50"/>
      <c r="I739" s="50"/>
      <c r="J739" s="64"/>
      <c r="K739" s="91"/>
      <c r="L739" s="57"/>
      <c r="M739" s="58"/>
      <c r="N739" s="59"/>
      <c r="O739" s="60">
        <f>IF(D739=0,"",D739/C738)</f>
        <v>0.77419354838709675</v>
      </c>
      <c r="P739" s="61">
        <v>26</v>
      </c>
      <c r="Q739" s="62">
        <f t="shared" si="72"/>
        <v>0.83870967741935487</v>
      </c>
      <c r="R739" s="62">
        <f t="shared" si="73"/>
        <v>0.16129032258064513</v>
      </c>
      <c r="S739" s="11">
        <f>P739/P737</f>
        <v>0.74285714285714288</v>
      </c>
      <c r="AC739" s="3"/>
      <c r="AD739" s="3"/>
    </row>
    <row r="740" spans="1:30" ht="15.75" customHeight="1" x14ac:dyDescent="0.25">
      <c r="A740" s="49">
        <v>2201</v>
      </c>
      <c r="B740" s="50"/>
      <c r="C740" s="50"/>
      <c r="D740" s="50"/>
      <c r="E740" s="50">
        <v>22</v>
      </c>
      <c r="F740" s="50"/>
      <c r="G740" s="50"/>
      <c r="H740" s="50"/>
      <c r="I740" s="50"/>
      <c r="J740" s="64"/>
      <c r="K740" s="91"/>
      <c r="L740" s="57"/>
      <c r="M740" s="58"/>
      <c r="N740" s="59"/>
      <c r="O740" s="60">
        <f>IF(E740=0,"",E740/D739)</f>
        <v>0.91666666666666663</v>
      </c>
      <c r="P740" s="61">
        <v>26</v>
      </c>
      <c r="Q740" s="62">
        <f t="shared" si="72"/>
        <v>1</v>
      </c>
      <c r="R740" s="62">
        <f t="shared" si="73"/>
        <v>0</v>
      </c>
      <c r="AC740" s="3"/>
      <c r="AD740" s="3"/>
    </row>
    <row r="741" spans="1:30" ht="15.75" customHeight="1" x14ac:dyDescent="0.25">
      <c r="A741" s="49">
        <v>2202</v>
      </c>
      <c r="B741" s="50"/>
      <c r="C741" s="50"/>
      <c r="D741" s="50"/>
      <c r="E741" s="50"/>
      <c r="F741" s="50">
        <v>22</v>
      </c>
      <c r="G741" s="50"/>
      <c r="H741" s="50"/>
      <c r="I741" s="50"/>
      <c r="J741" s="64"/>
      <c r="K741" s="91"/>
      <c r="L741" s="57"/>
      <c r="M741" s="58"/>
      <c r="N741" s="59"/>
      <c r="O741" s="60">
        <f>F741/E740</f>
        <v>1</v>
      </c>
      <c r="P741" s="61">
        <v>25</v>
      </c>
      <c r="Q741" s="62">
        <f t="shared" si="72"/>
        <v>0.96153846153846156</v>
      </c>
      <c r="R741" s="62">
        <f t="shared" si="73"/>
        <v>3.8461538461538436E-2</v>
      </c>
      <c r="AC741" s="3"/>
      <c r="AD741" s="3"/>
    </row>
    <row r="742" spans="1:30" ht="15.75" customHeight="1" x14ac:dyDescent="0.25">
      <c r="A742" s="49">
        <v>2301</v>
      </c>
      <c r="B742" s="50"/>
      <c r="C742" s="50"/>
      <c r="D742" s="50"/>
      <c r="E742" s="50"/>
      <c r="F742" s="50"/>
      <c r="G742" s="50">
        <v>12</v>
      </c>
      <c r="H742" s="50"/>
      <c r="I742" s="50"/>
      <c r="J742" s="64"/>
      <c r="K742" s="91"/>
      <c r="L742" s="57"/>
      <c r="M742" s="58"/>
      <c r="N742" s="59"/>
      <c r="O742" s="60">
        <f>F741/E740</f>
        <v>1</v>
      </c>
      <c r="P742" s="61">
        <v>24</v>
      </c>
      <c r="Q742" s="62">
        <f t="shared" si="72"/>
        <v>0.96</v>
      </c>
      <c r="R742" s="62">
        <f t="shared" si="73"/>
        <v>4.0000000000000036E-2</v>
      </c>
      <c r="AC742" s="3"/>
      <c r="AD742" s="3"/>
    </row>
    <row r="743" spans="1:30" ht="15.75" customHeight="1" x14ac:dyDescent="0.25">
      <c r="A743" s="49">
        <v>2302</v>
      </c>
      <c r="B743" s="50"/>
      <c r="C743" s="50"/>
      <c r="D743" s="50"/>
      <c r="E743" s="50"/>
      <c r="F743" s="50"/>
      <c r="G743" s="50"/>
      <c r="H743" s="50">
        <v>12</v>
      </c>
      <c r="I743" s="50"/>
      <c r="J743" s="64"/>
      <c r="K743" s="91"/>
      <c r="L743" s="57"/>
      <c r="M743" s="58"/>
      <c r="N743" s="59"/>
      <c r="O743" s="127">
        <f>IF(H743=0,"",H743/G742)</f>
        <v>1</v>
      </c>
      <c r="P743" s="61">
        <v>21</v>
      </c>
      <c r="Q743" s="62">
        <f t="shared" ref="Q743:Q744" si="74">IF(P743=0,"",P743/P742)</f>
        <v>0.875</v>
      </c>
      <c r="R743" s="62">
        <f t="shared" ref="R743:R744" si="75">IF(P743=0,"",100%-Q743)</f>
        <v>0.125</v>
      </c>
      <c r="AC743" s="3"/>
      <c r="AD743" s="3"/>
    </row>
    <row r="744" spans="1:30" ht="15.75" customHeight="1" x14ac:dyDescent="0.25">
      <c r="A744" s="49">
        <v>2401</v>
      </c>
      <c r="B744" s="50"/>
      <c r="C744" s="50"/>
      <c r="D744" s="50"/>
      <c r="E744" s="50"/>
      <c r="F744" s="50"/>
      <c r="G744" s="50"/>
      <c r="H744" s="50"/>
      <c r="I744" s="50">
        <v>12</v>
      </c>
      <c r="J744" s="64"/>
      <c r="K744" s="91"/>
      <c r="L744" s="57"/>
      <c r="M744" s="58"/>
      <c r="N744" s="64"/>
      <c r="O744" s="128">
        <f>IF(I744=0,"",I744/H743)</f>
        <v>1</v>
      </c>
      <c r="P744" s="103">
        <v>21</v>
      </c>
      <c r="Q744" s="62">
        <f t="shared" si="74"/>
        <v>1</v>
      </c>
      <c r="R744" s="62">
        <f t="shared" si="75"/>
        <v>0</v>
      </c>
      <c r="AC744" s="3"/>
      <c r="AD744" s="3"/>
    </row>
    <row r="745" spans="1:30" ht="15.75" customHeight="1" x14ac:dyDescent="0.25">
      <c r="A745" s="49">
        <v>2402</v>
      </c>
      <c r="B745" s="50"/>
      <c r="C745" s="50"/>
      <c r="D745" s="50"/>
      <c r="E745" s="50"/>
      <c r="F745" s="50"/>
      <c r="G745" s="50"/>
      <c r="H745" s="50"/>
      <c r="I745" s="50">
        <v>5</v>
      </c>
      <c r="J745" s="64"/>
      <c r="K745" s="91">
        <v>4</v>
      </c>
      <c r="L745" s="57"/>
      <c r="M745" s="58"/>
      <c r="N745" s="64"/>
      <c r="O745" s="68"/>
      <c r="P745" s="103">
        <v>12</v>
      </c>
      <c r="Q745" s="69"/>
      <c r="R745" s="68"/>
      <c r="AC745" s="3"/>
      <c r="AD745" s="3"/>
    </row>
    <row r="746" spans="1:30" ht="15.75" customHeight="1" x14ac:dyDescent="0.25">
      <c r="A746" s="49">
        <v>2501</v>
      </c>
      <c r="B746" s="50"/>
      <c r="C746" s="50"/>
      <c r="D746" s="50"/>
      <c r="E746" s="50"/>
      <c r="F746" s="50"/>
      <c r="G746" s="50"/>
      <c r="H746" s="50"/>
      <c r="I746" s="50">
        <v>7</v>
      </c>
      <c r="J746" s="64"/>
      <c r="K746" s="91">
        <v>5</v>
      </c>
      <c r="L746" s="57"/>
      <c r="M746" s="58"/>
      <c r="N746" s="64"/>
      <c r="O746" s="68"/>
      <c r="P746" s="66">
        <v>9</v>
      </c>
      <c r="Q746" s="69"/>
      <c r="R746" s="68"/>
      <c r="AC746" s="3"/>
      <c r="AD746" s="3"/>
    </row>
    <row r="747" spans="1:30" ht="15.75" customHeight="1" x14ac:dyDescent="0.25">
      <c r="A747" s="49">
        <v>2502</v>
      </c>
      <c r="B747" s="50"/>
      <c r="C747" s="50"/>
      <c r="D747" s="50"/>
      <c r="E747" s="50"/>
      <c r="F747" s="50"/>
      <c r="G747" s="50"/>
      <c r="H747" s="50"/>
      <c r="I747" s="50"/>
      <c r="J747" s="64"/>
      <c r="K747" s="91"/>
      <c r="L747" s="57"/>
      <c r="M747" s="58"/>
      <c r="N747" s="64"/>
      <c r="O747" s="68"/>
      <c r="P747" s="66"/>
      <c r="Q747" s="69"/>
      <c r="R747" s="68"/>
      <c r="AC747" s="3"/>
      <c r="AD747" s="3"/>
    </row>
    <row r="748" spans="1:30" ht="15.75" customHeight="1" x14ac:dyDescent="0.25">
      <c r="A748" s="49">
        <v>2601</v>
      </c>
      <c r="B748" s="50"/>
      <c r="C748" s="50"/>
      <c r="D748" s="50"/>
      <c r="E748" s="50"/>
      <c r="F748" s="50"/>
      <c r="G748" s="50"/>
      <c r="H748" s="50"/>
      <c r="I748" s="50"/>
      <c r="J748" s="64"/>
      <c r="K748" s="91"/>
      <c r="L748" s="57"/>
      <c r="M748" s="58"/>
      <c r="N748" s="64"/>
      <c r="O748" s="58"/>
      <c r="P748" s="64"/>
      <c r="Q748" s="106"/>
      <c r="R748" s="68"/>
      <c r="AC748" s="3"/>
      <c r="AD748" s="3"/>
    </row>
    <row r="749" spans="1:30" ht="15.75" customHeight="1" x14ac:dyDescent="0.25">
      <c r="A749" s="49">
        <v>2602</v>
      </c>
      <c r="B749" s="50"/>
      <c r="C749" s="50"/>
      <c r="D749" s="50"/>
      <c r="E749" s="50"/>
      <c r="F749" s="50"/>
      <c r="G749" s="50"/>
      <c r="H749" s="50"/>
      <c r="I749" s="50"/>
      <c r="J749" s="64"/>
      <c r="K749" s="91"/>
      <c r="L749" s="57"/>
      <c r="M749" s="58"/>
      <c r="N749" s="64"/>
      <c r="O749" s="137" t="s">
        <v>42</v>
      </c>
      <c r="P749" s="72">
        <v>2</v>
      </c>
      <c r="Q749" s="87">
        <f>IF(SUM(K741:K748)=0,"",SUM(K741:K748))</f>
        <v>9</v>
      </c>
      <c r="R749" s="139" t="s">
        <v>10</v>
      </c>
      <c r="AC749" s="3"/>
      <c r="AD749" s="3"/>
    </row>
    <row r="750" spans="1:30" ht="15.75" customHeight="1" x14ac:dyDescent="0.25">
      <c r="A750" s="49">
        <v>2701</v>
      </c>
      <c r="B750" s="50"/>
      <c r="C750" s="50"/>
      <c r="D750" s="50"/>
      <c r="E750" s="50"/>
      <c r="F750" s="50"/>
      <c r="G750" s="50"/>
      <c r="H750" s="50"/>
      <c r="I750" s="50"/>
      <c r="J750" s="64"/>
      <c r="K750" s="91"/>
      <c r="L750" s="57"/>
      <c r="M750" s="58"/>
      <c r="N750" s="64"/>
      <c r="O750" s="138" t="s">
        <v>43</v>
      </c>
      <c r="P750" s="76">
        <f>IF(P749/B737=0,"",P749/B737)</f>
        <v>5.7142857142857141E-2</v>
      </c>
      <c r="Q750" s="89">
        <f>IF(P749/Q749=0,"",P749/Q749)</f>
        <v>0.22222222222222221</v>
      </c>
      <c r="R750" s="140" t="s">
        <v>44</v>
      </c>
      <c r="AC750" s="3"/>
      <c r="AD750" s="3"/>
    </row>
    <row r="751" spans="1:30" ht="15.75" customHeight="1" x14ac:dyDescent="0.25">
      <c r="A751" s="49">
        <v>2702</v>
      </c>
      <c r="B751" s="142"/>
      <c r="C751" s="142"/>
      <c r="D751" s="142"/>
      <c r="E751" s="142"/>
      <c r="F751" s="142"/>
      <c r="G751" s="142"/>
      <c r="H751" s="142"/>
      <c r="I751" s="142"/>
      <c r="J751" s="64"/>
      <c r="K751" s="91"/>
      <c r="L751" s="79"/>
      <c r="M751" s="80"/>
      <c r="N751" s="81"/>
      <c r="O751" s="82"/>
      <c r="P751" s="83"/>
      <c r="Q751" s="83"/>
      <c r="R751" s="84"/>
      <c r="AC751" s="3"/>
      <c r="AD751" s="3"/>
    </row>
    <row r="752" spans="1:30" ht="18" customHeight="1" x14ac:dyDescent="0.25">
      <c r="A752" s="31"/>
      <c r="B752" s="182" t="s">
        <v>63</v>
      </c>
      <c r="C752" s="182"/>
      <c r="D752" s="182"/>
      <c r="E752" s="182"/>
      <c r="F752" s="182"/>
      <c r="G752" s="182"/>
      <c r="H752" s="182"/>
      <c r="I752" s="182"/>
      <c r="J752" s="25"/>
      <c r="K752" s="85">
        <f>SUM(K745:K748)</f>
        <v>9</v>
      </c>
      <c r="L752" s="86">
        <f>IF(K745=0,"",K745/B737)</f>
        <v>0.11428571428571428</v>
      </c>
      <c r="M752" s="86">
        <f>IF(K752=0,"",K752/B737)</f>
        <v>0.25714285714285712</v>
      </c>
      <c r="N752" s="86">
        <f>M752-L752</f>
        <v>0.14285714285714285</v>
      </c>
      <c r="O752" s="1"/>
      <c r="P752" s="25"/>
      <c r="Q752" s="26"/>
      <c r="R752" s="1"/>
      <c r="AC752" s="3"/>
      <c r="AD752" s="3"/>
    </row>
    <row r="753" spans="1:30" ht="12.75" customHeight="1" x14ac:dyDescent="0.2">
      <c r="L753" s="1"/>
      <c r="M753" s="1"/>
      <c r="O753" s="1"/>
      <c r="P753" s="2"/>
      <c r="Q753" s="2"/>
      <c r="R753" s="1"/>
      <c r="AC753" s="3"/>
      <c r="AD753" s="3"/>
    </row>
    <row r="754" spans="1:30" ht="12.75" customHeight="1" x14ac:dyDescent="0.2">
      <c r="L754" s="1"/>
      <c r="M754" s="1"/>
      <c r="O754" s="1"/>
      <c r="P754" s="2"/>
      <c r="Q754" s="2"/>
      <c r="R754" s="1"/>
      <c r="AC754" s="3"/>
      <c r="AD754" s="3"/>
    </row>
    <row r="755" spans="1:30" ht="26.25" x14ac:dyDescent="0.4">
      <c r="A755" s="154"/>
      <c r="B755" s="179" t="s">
        <v>53</v>
      </c>
      <c r="C755" s="179"/>
      <c r="D755" s="179"/>
      <c r="E755" s="179"/>
      <c r="F755" s="179"/>
      <c r="G755" s="179"/>
      <c r="H755" s="179"/>
      <c r="I755" s="179"/>
      <c r="J755" s="25"/>
      <c r="K755" s="153" t="s">
        <v>77</v>
      </c>
      <c r="L755" s="1"/>
      <c r="M755" s="1"/>
      <c r="N755" s="25"/>
      <c r="O755" s="1"/>
      <c r="P755" s="25"/>
      <c r="Q755" s="25"/>
      <c r="R755" s="25"/>
      <c r="AC755" s="3"/>
      <c r="AD755" s="3"/>
    </row>
    <row r="756" spans="1:30" ht="20.25" x14ac:dyDescent="0.2">
      <c r="A756" s="183" t="s">
        <v>9</v>
      </c>
      <c r="B756" s="173" t="s">
        <v>54</v>
      </c>
      <c r="C756" s="174"/>
      <c r="D756" s="174"/>
      <c r="E756" s="174"/>
      <c r="F756" s="174"/>
      <c r="G756" s="174"/>
      <c r="H756" s="174"/>
      <c r="I756" s="175"/>
      <c r="J756" s="25"/>
      <c r="K756" s="176" t="s">
        <v>10</v>
      </c>
      <c r="L756" s="171" t="s">
        <v>2</v>
      </c>
      <c r="M756" s="171" t="s">
        <v>3</v>
      </c>
      <c r="N756" s="178" t="s">
        <v>4</v>
      </c>
      <c r="O756" s="171" t="s">
        <v>5</v>
      </c>
      <c r="P756" s="169" t="s">
        <v>6</v>
      </c>
      <c r="Q756" s="169" t="s">
        <v>7</v>
      </c>
      <c r="R756" s="171" t="s">
        <v>8</v>
      </c>
      <c r="AC756" s="3"/>
      <c r="AD756" s="3"/>
    </row>
    <row r="757" spans="1:30" ht="15.75" x14ac:dyDescent="0.25">
      <c r="A757" s="170"/>
      <c r="B757" s="49" t="s">
        <v>55</v>
      </c>
      <c r="C757" s="49" t="s">
        <v>56</v>
      </c>
      <c r="D757" s="49" t="s">
        <v>57</v>
      </c>
      <c r="E757" s="49" t="s">
        <v>58</v>
      </c>
      <c r="F757" s="49" t="s">
        <v>59</v>
      </c>
      <c r="G757" s="49" t="s">
        <v>60</v>
      </c>
      <c r="H757" s="49" t="s">
        <v>61</v>
      </c>
      <c r="I757" s="49" t="s">
        <v>62</v>
      </c>
      <c r="J757" s="25"/>
      <c r="K757" s="177"/>
      <c r="L757" s="170"/>
      <c r="M757" s="170"/>
      <c r="N757" s="170"/>
      <c r="O757" s="170"/>
      <c r="P757" s="170"/>
      <c r="Q757" s="170"/>
      <c r="R757" s="170"/>
      <c r="AC757" s="3"/>
      <c r="AD757" s="3"/>
    </row>
    <row r="758" spans="1:30" ht="15.75" customHeight="1" x14ac:dyDescent="0.25">
      <c r="A758" s="49">
        <v>2101</v>
      </c>
      <c r="B758" s="50">
        <v>39</v>
      </c>
      <c r="C758" s="50"/>
      <c r="D758" s="50"/>
      <c r="E758" s="50"/>
      <c r="F758" s="50"/>
      <c r="G758" s="50"/>
      <c r="H758" s="50"/>
      <c r="I758" s="50"/>
      <c r="J758" s="64"/>
      <c r="K758" s="91"/>
      <c r="L758" s="51"/>
      <c r="M758" s="52"/>
      <c r="N758" s="53"/>
      <c r="O758" s="54"/>
      <c r="P758" s="55">
        <f>B758</f>
        <v>39</v>
      </c>
      <c r="Q758" s="56"/>
      <c r="R758" s="54"/>
      <c r="AC758" s="3"/>
      <c r="AD758" s="3"/>
    </row>
    <row r="759" spans="1:30" ht="15.75" customHeight="1" x14ac:dyDescent="0.25">
      <c r="A759" s="49">
        <v>2102</v>
      </c>
      <c r="B759" s="50"/>
      <c r="C759" s="50">
        <v>33</v>
      </c>
      <c r="D759" s="50"/>
      <c r="E759" s="50"/>
      <c r="F759" s="50"/>
      <c r="G759" s="50"/>
      <c r="H759" s="50"/>
      <c r="I759" s="50"/>
      <c r="J759" s="64"/>
      <c r="K759" s="91"/>
      <c r="L759" s="57"/>
      <c r="M759" s="58"/>
      <c r="N759" s="59"/>
      <c r="O759" s="60">
        <f>IF(C759=0,"",C759/B758)</f>
        <v>0.84615384615384615</v>
      </c>
      <c r="P759" s="61">
        <v>35</v>
      </c>
      <c r="Q759" s="62">
        <f t="shared" ref="Q759:Q765" si="76">IF(P759=0,"",P759/P758)</f>
        <v>0.89743589743589747</v>
      </c>
      <c r="R759" s="62">
        <f t="shared" ref="R759:R765" si="77">IF(P759=0,"",100%-Q759)</f>
        <v>0.10256410256410253</v>
      </c>
      <c r="AC759" s="3"/>
      <c r="AD759" s="3"/>
    </row>
    <row r="760" spans="1:30" ht="15.75" customHeight="1" x14ac:dyDescent="0.25">
      <c r="A760" s="49">
        <v>2201</v>
      </c>
      <c r="B760" s="50"/>
      <c r="C760" s="50"/>
      <c r="D760" s="50">
        <v>28</v>
      </c>
      <c r="E760" s="50"/>
      <c r="F760" s="50"/>
      <c r="G760" s="50"/>
      <c r="H760" s="50"/>
      <c r="I760" s="50"/>
      <c r="J760" s="64"/>
      <c r="K760" s="91"/>
      <c r="L760" s="57"/>
      <c r="M760" s="58"/>
      <c r="N760" s="59"/>
      <c r="O760" s="60">
        <f>IF(D760=0,"",D760/C759)</f>
        <v>0.84848484848484851</v>
      </c>
      <c r="P760" s="61">
        <v>32</v>
      </c>
      <c r="Q760" s="62">
        <f t="shared" si="76"/>
        <v>0.91428571428571426</v>
      </c>
      <c r="R760" s="62">
        <f t="shared" si="77"/>
        <v>8.5714285714285743E-2</v>
      </c>
      <c r="S760" s="11">
        <f>P760/P758</f>
        <v>0.82051282051282048</v>
      </c>
      <c r="AC760" s="3"/>
      <c r="AD760" s="3"/>
    </row>
    <row r="761" spans="1:30" ht="15.75" customHeight="1" x14ac:dyDescent="0.25">
      <c r="A761" s="49">
        <v>2202</v>
      </c>
      <c r="B761" s="50"/>
      <c r="C761" s="50"/>
      <c r="D761" s="50"/>
      <c r="E761" s="50">
        <v>25</v>
      </c>
      <c r="F761" s="50"/>
      <c r="G761" s="50"/>
      <c r="H761" s="50"/>
      <c r="I761" s="50"/>
      <c r="J761" s="64"/>
      <c r="K761" s="91"/>
      <c r="L761" s="57"/>
      <c r="M761" s="58"/>
      <c r="N761" s="59"/>
      <c r="O761" s="60">
        <f>E761/D760</f>
        <v>0.8928571428571429</v>
      </c>
      <c r="P761" s="61">
        <v>28</v>
      </c>
      <c r="Q761" s="62">
        <f t="shared" si="76"/>
        <v>0.875</v>
      </c>
      <c r="R761" s="62">
        <f t="shared" si="77"/>
        <v>0.125</v>
      </c>
      <c r="AC761" s="3"/>
      <c r="AD761" s="3"/>
    </row>
    <row r="762" spans="1:30" ht="15.75" customHeight="1" x14ac:dyDescent="0.25">
      <c r="A762" s="49">
        <v>2301</v>
      </c>
      <c r="B762" s="50"/>
      <c r="C762" s="50"/>
      <c r="D762" s="50"/>
      <c r="E762" s="50"/>
      <c r="F762" s="50">
        <v>25</v>
      </c>
      <c r="G762" s="50"/>
      <c r="H762" s="50"/>
      <c r="I762" s="50"/>
      <c r="J762" s="64"/>
      <c r="K762" s="91"/>
      <c r="L762" s="57"/>
      <c r="M762" s="58"/>
      <c r="N762" s="59"/>
      <c r="O762" s="60">
        <f>F762/E761</f>
        <v>1</v>
      </c>
      <c r="P762" s="61">
        <v>26</v>
      </c>
      <c r="Q762" s="62">
        <f t="shared" si="76"/>
        <v>0.9285714285714286</v>
      </c>
      <c r="R762" s="62">
        <f t="shared" si="77"/>
        <v>7.1428571428571397E-2</v>
      </c>
      <c r="AC762" s="3"/>
      <c r="AD762" s="3"/>
    </row>
    <row r="763" spans="1:30" ht="15.75" customHeight="1" x14ac:dyDescent="0.25">
      <c r="A763" s="49">
        <v>2302</v>
      </c>
      <c r="B763" s="50"/>
      <c r="C763" s="50"/>
      <c r="D763" s="50"/>
      <c r="E763" s="50"/>
      <c r="F763" s="50"/>
      <c r="G763" s="50">
        <v>20</v>
      </c>
      <c r="H763" s="50"/>
      <c r="I763" s="50"/>
      <c r="J763" s="64"/>
      <c r="K763" s="91">
        <v>1</v>
      </c>
      <c r="L763" s="57"/>
      <c r="M763" s="58"/>
      <c r="N763" s="59"/>
      <c r="O763" s="60">
        <f>G763/F762</f>
        <v>0.8</v>
      </c>
      <c r="P763" s="61">
        <v>23</v>
      </c>
      <c r="Q763" s="62">
        <f t="shared" si="76"/>
        <v>0.88461538461538458</v>
      </c>
      <c r="R763" s="62">
        <f t="shared" si="77"/>
        <v>0.11538461538461542</v>
      </c>
      <c r="AC763" s="3"/>
      <c r="AD763" s="3"/>
    </row>
    <row r="764" spans="1:30" ht="15.75" customHeight="1" x14ac:dyDescent="0.25">
      <c r="A764" s="49">
        <v>2401</v>
      </c>
      <c r="B764" s="50"/>
      <c r="C764" s="50"/>
      <c r="D764" s="50"/>
      <c r="E764" s="50"/>
      <c r="F764" s="50"/>
      <c r="G764" s="50"/>
      <c r="H764" s="50">
        <v>20</v>
      </c>
      <c r="I764" s="50"/>
      <c r="J764" s="64"/>
      <c r="K764" s="91"/>
      <c r="L764" s="57"/>
      <c r="M764" s="58"/>
      <c r="N764" s="59"/>
      <c r="O764" s="127">
        <f>H764/G763</f>
        <v>1</v>
      </c>
      <c r="P764" s="61">
        <v>23</v>
      </c>
      <c r="Q764" s="62">
        <f t="shared" si="76"/>
        <v>1</v>
      </c>
      <c r="R764" s="62">
        <f t="shared" si="77"/>
        <v>0</v>
      </c>
      <c r="AC764" s="3"/>
      <c r="AD764" s="3"/>
    </row>
    <row r="765" spans="1:30" ht="15.75" customHeight="1" x14ac:dyDescent="0.25">
      <c r="A765" s="49">
        <v>2402</v>
      </c>
      <c r="B765" s="50"/>
      <c r="C765" s="50"/>
      <c r="D765" s="50"/>
      <c r="E765" s="50"/>
      <c r="F765" s="50"/>
      <c r="G765" s="50"/>
      <c r="H765" s="50"/>
      <c r="I765" s="50">
        <v>20</v>
      </c>
      <c r="J765" s="64"/>
      <c r="K765" s="91"/>
      <c r="L765" s="57"/>
      <c r="M765" s="58"/>
      <c r="N765" s="64"/>
      <c r="O765" s="128">
        <f>I765/H764</f>
        <v>1</v>
      </c>
      <c r="P765" s="103">
        <v>23</v>
      </c>
      <c r="Q765" s="62">
        <f t="shared" si="76"/>
        <v>1</v>
      </c>
      <c r="R765" s="62">
        <f t="shared" si="77"/>
        <v>0</v>
      </c>
      <c r="AC765" s="3"/>
      <c r="AD765" s="3"/>
    </row>
    <row r="766" spans="1:30" ht="15.75" customHeight="1" x14ac:dyDescent="0.25">
      <c r="A766" s="49">
        <v>2501</v>
      </c>
      <c r="B766" s="50"/>
      <c r="C766" s="50"/>
      <c r="D766" s="50"/>
      <c r="E766" s="50"/>
      <c r="F766" s="50"/>
      <c r="G766" s="50"/>
      <c r="H766" s="50"/>
      <c r="I766" s="50">
        <v>18</v>
      </c>
      <c r="J766" s="64"/>
      <c r="K766" s="91">
        <v>12</v>
      </c>
      <c r="L766" s="57"/>
      <c r="M766" s="58"/>
      <c r="N766" s="64"/>
      <c r="O766" s="68"/>
      <c r="P766" s="103">
        <v>23</v>
      </c>
      <c r="Q766" s="143"/>
      <c r="R766" s="68"/>
      <c r="AC766" s="3"/>
      <c r="AD766" s="3"/>
    </row>
    <row r="767" spans="1:30" ht="15.75" customHeight="1" x14ac:dyDescent="0.25">
      <c r="A767" s="49">
        <v>2502</v>
      </c>
      <c r="B767" s="50"/>
      <c r="C767" s="50"/>
      <c r="D767" s="50"/>
      <c r="E767" s="50"/>
      <c r="F767" s="50"/>
      <c r="G767" s="50"/>
      <c r="H767" s="50"/>
      <c r="I767" s="50"/>
      <c r="J767" s="64"/>
      <c r="K767" s="91"/>
      <c r="L767" s="57"/>
      <c r="M767" s="58"/>
      <c r="N767" s="64"/>
      <c r="O767" s="68"/>
      <c r="P767" s="66"/>
      <c r="Q767" s="69"/>
      <c r="R767" s="68"/>
      <c r="AC767" s="3"/>
      <c r="AD767" s="3"/>
    </row>
    <row r="768" spans="1:30" ht="15.75" customHeight="1" x14ac:dyDescent="0.25">
      <c r="A768" s="49">
        <v>2601</v>
      </c>
      <c r="B768" s="50"/>
      <c r="C768" s="50"/>
      <c r="D768" s="50"/>
      <c r="E768" s="50"/>
      <c r="F768" s="50"/>
      <c r="G768" s="50"/>
      <c r="H768" s="50"/>
      <c r="I768" s="50"/>
      <c r="J768" s="64"/>
      <c r="K768" s="91"/>
      <c r="L768" s="57"/>
      <c r="M768" s="58"/>
      <c r="N768" s="64"/>
      <c r="O768" s="68"/>
      <c r="P768" s="66"/>
      <c r="Q768" s="69"/>
      <c r="R768" s="68"/>
      <c r="AC768" s="3"/>
      <c r="AD768" s="3"/>
    </row>
    <row r="769" spans="1:30" ht="15.75" customHeight="1" x14ac:dyDescent="0.25">
      <c r="A769" s="49">
        <v>2602</v>
      </c>
      <c r="B769" s="50"/>
      <c r="C769" s="50"/>
      <c r="D769" s="50"/>
      <c r="E769" s="50"/>
      <c r="F769" s="50"/>
      <c r="G769" s="50"/>
      <c r="H769" s="50"/>
      <c r="I769" s="50"/>
      <c r="J769" s="64"/>
      <c r="K769" s="91"/>
      <c r="L769" s="57"/>
      <c r="M769" s="58"/>
      <c r="N769" s="64"/>
      <c r="O769" s="58"/>
      <c r="P769" s="64"/>
      <c r="Q769" s="106"/>
      <c r="R769" s="68"/>
      <c r="AC769" s="3"/>
      <c r="AD769" s="3"/>
    </row>
    <row r="770" spans="1:30" ht="15.75" customHeight="1" x14ac:dyDescent="0.25">
      <c r="A770" s="49">
        <v>2701</v>
      </c>
      <c r="B770" s="50"/>
      <c r="C770" s="50"/>
      <c r="D770" s="50"/>
      <c r="E770" s="50"/>
      <c r="F770" s="50"/>
      <c r="G770" s="50"/>
      <c r="H770" s="50"/>
      <c r="I770" s="50"/>
      <c r="J770" s="64"/>
      <c r="K770" s="91"/>
      <c r="L770" s="57"/>
      <c r="M770" s="58"/>
      <c r="N770" s="64"/>
      <c r="O770" s="137" t="s">
        <v>42</v>
      </c>
      <c r="P770" s="72">
        <v>1</v>
      </c>
      <c r="Q770" s="87">
        <f>IF(SUM(K762:K769)=0,"",SUM(K762:K769))</f>
        <v>13</v>
      </c>
      <c r="R770" s="139" t="s">
        <v>10</v>
      </c>
      <c r="AC770" s="3"/>
      <c r="AD770" s="3"/>
    </row>
    <row r="771" spans="1:30" ht="15.75" customHeight="1" x14ac:dyDescent="0.25">
      <c r="A771" s="49">
        <v>2702</v>
      </c>
      <c r="B771" s="50"/>
      <c r="C771" s="50"/>
      <c r="D771" s="50"/>
      <c r="E771" s="50"/>
      <c r="F771" s="50"/>
      <c r="G771" s="50"/>
      <c r="H771" s="50"/>
      <c r="I771" s="50"/>
      <c r="J771" s="64"/>
      <c r="K771" s="91"/>
      <c r="L771" s="57"/>
      <c r="M771" s="58"/>
      <c r="N771" s="64"/>
      <c r="O771" s="138" t="s">
        <v>43</v>
      </c>
      <c r="P771" s="76">
        <f>IF(P770/B758=0,"",P770/B758)</f>
        <v>2.564102564102564E-2</v>
      </c>
      <c r="Q771" s="89">
        <f>IF(P770/Q770=0,"",P770/Q770)</f>
        <v>7.6923076923076927E-2</v>
      </c>
      <c r="R771" s="140" t="s">
        <v>44</v>
      </c>
      <c r="V771" s="115"/>
      <c r="AC771" s="3"/>
      <c r="AD771" s="3"/>
    </row>
    <row r="772" spans="1:30" ht="15.75" x14ac:dyDescent="0.25">
      <c r="A772" s="49">
        <v>2801</v>
      </c>
      <c r="B772" s="142"/>
      <c r="C772" s="142"/>
      <c r="D772" s="142"/>
      <c r="E772" s="142"/>
      <c r="F772" s="142"/>
      <c r="G772" s="142"/>
      <c r="H772" s="142"/>
      <c r="I772" s="142"/>
      <c r="J772" s="64"/>
      <c r="K772" s="91"/>
      <c r="L772" s="79"/>
      <c r="M772" s="80"/>
      <c r="N772" s="81"/>
      <c r="O772" s="82"/>
      <c r="P772" s="83"/>
      <c r="Q772" s="83"/>
      <c r="R772" s="84"/>
      <c r="AC772" s="3"/>
      <c r="AD772" s="3"/>
    </row>
    <row r="773" spans="1:30" ht="18" customHeight="1" x14ac:dyDescent="0.25">
      <c r="A773" s="31"/>
      <c r="B773" s="182" t="s">
        <v>63</v>
      </c>
      <c r="C773" s="182"/>
      <c r="D773" s="182"/>
      <c r="E773" s="182"/>
      <c r="F773" s="182"/>
      <c r="G773" s="182"/>
      <c r="H773" s="182"/>
      <c r="I773" s="182"/>
      <c r="J773" s="25"/>
      <c r="K773" s="85">
        <f>SUM(K763:K769)</f>
        <v>13</v>
      </c>
      <c r="L773" s="86">
        <f>((SUM(K763:K765))/B758)</f>
        <v>2.564102564102564E-2</v>
      </c>
      <c r="M773" s="86">
        <f>IF(K773=0,"",K773/B758)</f>
        <v>0.33333333333333331</v>
      </c>
      <c r="N773" s="86">
        <f>M773-L773</f>
        <v>0.30769230769230765</v>
      </c>
      <c r="O773" s="1"/>
      <c r="P773" s="25"/>
      <c r="Q773" s="26"/>
      <c r="R773" s="1"/>
      <c r="AC773" s="3"/>
      <c r="AD773" s="3"/>
    </row>
    <row r="774" spans="1:30" ht="12.75" customHeight="1" x14ac:dyDescent="0.2">
      <c r="L774" s="1"/>
      <c r="M774" s="1"/>
      <c r="O774" s="1"/>
      <c r="P774" s="2"/>
      <c r="Q774" s="2"/>
      <c r="R774" s="1"/>
      <c r="AC774" s="3"/>
      <c r="AD774" s="3"/>
    </row>
    <row r="775" spans="1:30" ht="12.75" customHeight="1" x14ac:dyDescent="0.2">
      <c r="L775" s="1"/>
      <c r="M775" s="1"/>
      <c r="O775" s="1"/>
      <c r="P775" s="2"/>
      <c r="Q775" s="2"/>
      <c r="R775" s="1"/>
      <c r="AC775" s="3"/>
      <c r="AD775" s="3"/>
    </row>
    <row r="776" spans="1:30" ht="26.25" customHeight="1" x14ac:dyDescent="0.4">
      <c r="A776" s="154"/>
      <c r="B776" s="179" t="s">
        <v>53</v>
      </c>
      <c r="C776" s="179"/>
      <c r="D776" s="179"/>
      <c r="E776" s="179"/>
      <c r="F776" s="179"/>
      <c r="G776" s="179"/>
      <c r="H776" s="179"/>
      <c r="I776" s="179"/>
      <c r="J776" s="25"/>
      <c r="K776" s="153" t="s">
        <v>78</v>
      </c>
      <c r="L776" s="1"/>
      <c r="M776" s="1"/>
      <c r="N776" s="25"/>
      <c r="O776" s="1"/>
      <c r="P776" s="25"/>
      <c r="Q776" s="25"/>
      <c r="R776" s="25"/>
      <c r="AC776" s="3"/>
      <c r="AD776" s="3"/>
    </row>
    <row r="777" spans="1:30" ht="20.25" customHeight="1" x14ac:dyDescent="0.2">
      <c r="A777" s="183" t="s">
        <v>9</v>
      </c>
      <c r="B777" s="173" t="s">
        <v>54</v>
      </c>
      <c r="C777" s="174"/>
      <c r="D777" s="174"/>
      <c r="E777" s="174"/>
      <c r="F777" s="174"/>
      <c r="G777" s="174"/>
      <c r="H777" s="174"/>
      <c r="I777" s="175"/>
      <c r="J777" s="25"/>
      <c r="K777" s="176" t="s">
        <v>10</v>
      </c>
      <c r="L777" s="171" t="s">
        <v>2</v>
      </c>
      <c r="M777" s="171" t="s">
        <v>3</v>
      </c>
      <c r="N777" s="178" t="s">
        <v>4</v>
      </c>
      <c r="O777" s="171" t="s">
        <v>5</v>
      </c>
      <c r="P777" s="169" t="s">
        <v>6</v>
      </c>
      <c r="Q777" s="169" t="s">
        <v>7</v>
      </c>
      <c r="R777" s="171" t="s">
        <v>8</v>
      </c>
      <c r="AC777" s="3"/>
      <c r="AD777" s="3"/>
    </row>
    <row r="778" spans="1:30" ht="15.75" customHeight="1" x14ac:dyDescent="0.25">
      <c r="A778" s="170"/>
      <c r="B778" s="49" t="s">
        <v>55</v>
      </c>
      <c r="C778" s="49" t="s">
        <v>56</v>
      </c>
      <c r="D778" s="49" t="s">
        <v>57</v>
      </c>
      <c r="E778" s="49" t="s">
        <v>58</v>
      </c>
      <c r="F778" s="49" t="s">
        <v>59</v>
      </c>
      <c r="G778" s="49" t="s">
        <v>60</v>
      </c>
      <c r="H778" s="49" t="s">
        <v>61</v>
      </c>
      <c r="I778" s="49" t="s">
        <v>62</v>
      </c>
      <c r="J778" s="25"/>
      <c r="K778" s="177"/>
      <c r="L778" s="170"/>
      <c r="M778" s="170"/>
      <c r="N778" s="170"/>
      <c r="O778" s="170"/>
      <c r="P778" s="170"/>
      <c r="Q778" s="170"/>
      <c r="R778" s="170"/>
      <c r="AC778" s="3"/>
      <c r="AD778" s="3"/>
    </row>
    <row r="779" spans="1:30" ht="15.75" customHeight="1" x14ac:dyDescent="0.25">
      <c r="A779" s="49">
        <v>2102</v>
      </c>
      <c r="B779" s="50">
        <v>40</v>
      </c>
      <c r="C779" s="50"/>
      <c r="D779" s="50"/>
      <c r="E779" s="50"/>
      <c r="F779" s="50"/>
      <c r="G779" s="50"/>
      <c r="H779" s="50"/>
      <c r="I779" s="50"/>
      <c r="J779" s="64"/>
      <c r="K779" s="91"/>
      <c r="L779" s="51"/>
      <c r="M779" s="52"/>
      <c r="N779" s="53"/>
      <c r="O779" s="54"/>
      <c r="P779" s="55">
        <f>B779</f>
        <v>40</v>
      </c>
      <c r="Q779" s="56"/>
      <c r="R779" s="54"/>
      <c r="AC779" s="3"/>
      <c r="AD779" s="3"/>
    </row>
    <row r="780" spans="1:30" ht="15.75" customHeight="1" x14ac:dyDescent="0.25">
      <c r="A780" s="49">
        <v>2201</v>
      </c>
      <c r="B780" s="50"/>
      <c r="C780" s="50">
        <v>31</v>
      </c>
      <c r="D780" s="50"/>
      <c r="E780" s="50"/>
      <c r="F780" s="50"/>
      <c r="G780" s="50"/>
      <c r="H780" s="50"/>
      <c r="I780" s="50"/>
      <c r="J780" s="64"/>
      <c r="K780" s="91"/>
      <c r="L780" s="57"/>
      <c r="M780" s="58"/>
      <c r="N780" s="59"/>
      <c r="O780" s="60">
        <f>IF(C780=0,"",C780/B779)</f>
        <v>0.77500000000000002</v>
      </c>
      <c r="P780" s="61">
        <v>32</v>
      </c>
      <c r="Q780" s="62">
        <f t="shared" ref="Q780:Q787" si="78">IF(P780=0,"",P780/P779)</f>
        <v>0.8</v>
      </c>
      <c r="R780" s="62">
        <f t="shared" ref="R780:R787" si="79">IF(P780=0,"",100%-Q780)</f>
        <v>0.19999999999999996</v>
      </c>
      <c r="AC780" s="3"/>
      <c r="AD780" s="3"/>
    </row>
    <row r="781" spans="1:30" ht="15.75" customHeight="1" x14ac:dyDescent="0.25">
      <c r="A781" s="49">
        <v>2202</v>
      </c>
      <c r="B781" s="50"/>
      <c r="C781" s="50"/>
      <c r="D781" s="50">
        <v>27</v>
      </c>
      <c r="E781" s="50"/>
      <c r="F781" s="50"/>
      <c r="G781" s="50"/>
      <c r="H781" s="50"/>
      <c r="I781" s="50"/>
      <c r="J781" s="64"/>
      <c r="K781" s="91"/>
      <c r="L781" s="57"/>
      <c r="M781" s="58"/>
      <c r="N781" s="59"/>
      <c r="O781" s="60">
        <f>IF(D781=0,"",D781/C780)</f>
        <v>0.87096774193548387</v>
      </c>
      <c r="P781" s="61">
        <v>29</v>
      </c>
      <c r="Q781" s="62">
        <f t="shared" si="78"/>
        <v>0.90625</v>
      </c>
      <c r="R781" s="62">
        <f t="shared" si="79"/>
        <v>9.375E-2</v>
      </c>
      <c r="S781" s="11">
        <f>P781/P779</f>
        <v>0.72499999999999998</v>
      </c>
      <c r="AC781" s="3"/>
      <c r="AD781" s="3"/>
    </row>
    <row r="782" spans="1:30" ht="15.75" customHeight="1" x14ac:dyDescent="0.25">
      <c r="A782" s="49">
        <v>2301</v>
      </c>
      <c r="B782" s="50"/>
      <c r="C782" s="50"/>
      <c r="D782" s="50"/>
      <c r="E782" s="50">
        <v>24</v>
      </c>
      <c r="F782" s="50"/>
      <c r="G782" s="50"/>
      <c r="H782" s="50"/>
      <c r="I782" s="50"/>
      <c r="J782" s="64"/>
      <c r="K782" s="91"/>
      <c r="L782" s="57"/>
      <c r="M782" s="58"/>
      <c r="N782" s="59"/>
      <c r="O782" s="60">
        <f>E782/D781</f>
        <v>0.88888888888888884</v>
      </c>
      <c r="P782" s="61">
        <v>27</v>
      </c>
      <c r="Q782" s="62">
        <f t="shared" si="78"/>
        <v>0.93103448275862066</v>
      </c>
      <c r="R782" s="62">
        <f t="shared" si="79"/>
        <v>6.8965517241379337E-2</v>
      </c>
      <c r="AC782" s="3"/>
      <c r="AD782" s="3"/>
    </row>
    <row r="783" spans="1:30" ht="15.75" customHeight="1" x14ac:dyDescent="0.25">
      <c r="A783" s="49">
        <v>2302</v>
      </c>
      <c r="B783" s="50"/>
      <c r="C783" s="50"/>
      <c r="D783" s="50"/>
      <c r="E783" s="50"/>
      <c r="F783" s="50">
        <v>16</v>
      </c>
      <c r="G783" s="50"/>
      <c r="H783" s="50"/>
      <c r="I783" s="50"/>
      <c r="J783" s="64"/>
      <c r="K783" s="91"/>
      <c r="L783" s="57"/>
      <c r="M783" s="58"/>
      <c r="N783" s="59"/>
      <c r="O783" s="60">
        <f>F783/E782</f>
        <v>0.66666666666666663</v>
      </c>
      <c r="P783" s="61">
        <v>20</v>
      </c>
      <c r="Q783" s="62">
        <f t="shared" si="78"/>
        <v>0.7407407407407407</v>
      </c>
      <c r="R783" s="62">
        <f t="shared" si="79"/>
        <v>0.2592592592592593</v>
      </c>
      <c r="AC783" s="3"/>
      <c r="AD783" s="3"/>
    </row>
    <row r="784" spans="1:30" ht="15.75" customHeight="1" x14ac:dyDescent="0.25">
      <c r="A784" s="49">
        <v>2401</v>
      </c>
      <c r="B784" s="50"/>
      <c r="C784" s="50"/>
      <c r="D784" s="50"/>
      <c r="E784" s="50"/>
      <c r="F784" s="50"/>
      <c r="G784" s="50">
        <v>12</v>
      </c>
      <c r="H784" s="50"/>
      <c r="I784" s="50"/>
      <c r="J784" s="64"/>
      <c r="K784" s="91"/>
      <c r="L784" s="57"/>
      <c r="M784" s="58"/>
      <c r="N784" s="59"/>
      <c r="O784" s="60">
        <f>G784/F783</f>
        <v>0.75</v>
      </c>
      <c r="P784" s="61">
        <v>20</v>
      </c>
      <c r="Q784" s="62">
        <f t="shared" si="78"/>
        <v>1</v>
      </c>
      <c r="R784" s="62">
        <f t="shared" si="79"/>
        <v>0</v>
      </c>
      <c r="AC784" s="3"/>
      <c r="AD784" s="3"/>
    </row>
    <row r="785" spans="1:30" ht="15.75" customHeight="1" x14ac:dyDescent="0.25">
      <c r="A785" s="49">
        <v>2402</v>
      </c>
      <c r="B785" s="50"/>
      <c r="C785" s="50"/>
      <c r="D785" s="50"/>
      <c r="E785" s="50"/>
      <c r="F785" s="50"/>
      <c r="G785" s="50"/>
      <c r="H785" s="50">
        <v>12</v>
      </c>
      <c r="I785" s="50"/>
      <c r="J785" s="64"/>
      <c r="K785" s="91"/>
      <c r="L785" s="57"/>
      <c r="M785" s="58"/>
      <c r="N785" s="59"/>
      <c r="O785" s="127">
        <f>H785/G784</f>
        <v>1</v>
      </c>
      <c r="P785" s="61">
        <v>20</v>
      </c>
      <c r="Q785" s="129">
        <f>IF(P785=0,"",P785/P784)</f>
        <v>1</v>
      </c>
      <c r="R785" s="129">
        <f t="shared" si="79"/>
        <v>0</v>
      </c>
      <c r="AC785" s="3"/>
      <c r="AD785" s="3"/>
    </row>
    <row r="786" spans="1:30" ht="15.75" customHeight="1" x14ac:dyDescent="0.25">
      <c r="A786" s="49">
        <v>2501</v>
      </c>
      <c r="B786" s="50"/>
      <c r="C786" s="50"/>
      <c r="D786" s="50"/>
      <c r="E786" s="50"/>
      <c r="F786" s="50"/>
      <c r="G786" s="50"/>
      <c r="H786" s="50"/>
      <c r="I786" s="50">
        <v>5</v>
      </c>
      <c r="J786" s="64"/>
      <c r="K786" s="91"/>
      <c r="L786" s="57"/>
      <c r="M786" s="58"/>
      <c r="N786" s="64"/>
      <c r="O786" s="128">
        <f>I786/H785</f>
        <v>0.41666666666666669</v>
      </c>
      <c r="P786" s="66">
        <v>18</v>
      </c>
      <c r="Q786" s="130">
        <f>IF(P786=0,"",P786/P785)</f>
        <v>0.9</v>
      </c>
      <c r="R786" s="130">
        <f t="shared" si="79"/>
        <v>9.9999999999999978E-2</v>
      </c>
      <c r="AC786" s="3"/>
      <c r="AD786" s="3"/>
    </row>
    <row r="787" spans="1:30" ht="15.75" customHeight="1" x14ac:dyDescent="0.25">
      <c r="A787" s="49">
        <v>2502</v>
      </c>
      <c r="B787" s="50"/>
      <c r="C787" s="50"/>
      <c r="D787" s="50"/>
      <c r="E787" s="50"/>
      <c r="F787" s="50"/>
      <c r="G787" s="50"/>
      <c r="H787" s="50"/>
      <c r="I787" s="50"/>
      <c r="J787" s="64"/>
      <c r="K787" s="91"/>
      <c r="L787" s="57"/>
      <c r="M787" s="58"/>
      <c r="N787" s="64"/>
      <c r="O787" s="68"/>
      <c r="P787" s="103"/>
      <c r="Q787" s="143" t="str">
        <f t="shared" si="78"/>
        <v/>
      </c>
      <c r="R787" s="68" t="str">
        <f t="shared" si="79"/>
        <v/>
      </c>
      <c r="AC787" s="3"/>
      <c r="AD787" s="3"/>
    </row>
    <row r="788" spans="1:30" ht="15.75" customHeight="1" x14ac:dyDescent="0.25">
      <c r="A788" s="49">
        <v>2601</v>
      </c>
      <c r="B788" s="50"/>
      <c r="C788" s="50"/>
      <c r="D788" s="50"/>
      <c r="E788" s="50"/>
      <c r="F788" s="50"/>
      <c r="G788" s="50"/>
      <c r="H788" s="50"/>
      <c r="I788" s="50"/>
      <c r="J788" s="64"/>
      <c r="K788" s="91"/>
      <c r="L788" s="57"/>
      <c r="M788" s="58"/>
      <c r="N788" s="64"/>
      <c r="O788" s="68"/>
      <c r="P788" s="66"/>
      <c r="Q788" s="69"/>
      <c r="R788" s="68"/>
      <c r="AC788" s="3"/>
      <c r="AD788" s="3"/>
    </row>
    <row r="789" spans="1:30" ht="15.75" customHeight="1" x14ac:dyDescent="0.25">
      <c r="A789" s="49">
        <v>2602</v>
      </c>
      <c r="B789" s="50"/>
      <c r="C789" s="50"/>
      <c r="D789" s="50"/>
      <c r="E789" s="50"/>
      <c r="F789" s="50"/>
      <c r="G789" s="50"/>
      <c r="H789" s="50"/>
      <c r="I789" s="50"/>
      <c r="J789" s="64"/>
      <c r="K789" s="91"/>
      <c r="L789" s="57"/>
      <c r="M789" s="58"/>
      <c r="N789" s="64"/>
      <c r="O789" s="68"/>
      <c r="P789" s="66"/>
      <c r="Q789" s="69"/>
      <c r="R789" s="68"/>
      <c r="AC789" s="3"/>
      <c r="AD789" s="3"/>
    </row>
    <row r="790" spans="1:30" ht="15.75" customHeight="1" x14ac:dyDescent="0.25">
      <c r="A790" s="49">
        <v>2701</v>
      </c>
      <c r="B790" s="50"/>
      <c r="C790" s="50"/>
      <c r="D790" s="50"/>
      <c r="E790" s="50"/>
      <c r="F790" s="50"/>
      <c r="G790" s="50"/>
      <c r="H790" s="50"/>
      <c r="I790" s="50"/>
      <c r="J790" s="64"/>
      <c r="K790" s="91"/>
      <c r="L790" s="57"/>
      <c r="M790" s="58"/>
      <c r="N790" s="64"/>
      <c r="O790" s="58"/>
      <c r="P790" s="64"/>
      <c r="Q790" s="106"/>
      <c r="R790" s="68"/>
      <c r="AC790" s="3"/>
      <c r="AD790" s="3"/>
    </row>
    <row r="791" spans="1:30" ht="15.75" customHeight="1" x14ac:dyDescent="0.25">
      <c r="A791" s="49">
        <v>2702</v>
      </c>
      <c r="B791" s="50"/>
      <c r="C791" s="50"/>
      <c r="D791" s="50"/>
      <c r="E791" s="50"/>
      <c r="F791" s="50"/>
      <c r="G791" s="50"/>
      <c r="H791" s="50"/>
      <c r="I791" s="50"/>
      <c r="J791" s="64"/>
      <c r="K791" s="91"/>
      <c r="L791" s="57"/>
      <c r="M791" s="58"/>
      <c r="N791" s="64"/>
      <c r="O791" s="137" t="s">
        <v>42</v>
      </c>
      <c r="P791" s="72"/>
      <c r="Q791" s="87" t="str">
        <f>IF(SUM(K783:K790)=0,"",SUM(K783:K790))</f>
        <v/>
      </c>
      <c r="R791" s="139" t="s">
        <v>10</v>
      </c>
      <c r="AC791" s="3"/>
      <c r="AD791" s="3"/>
    </row>
    <row r="792" spans="1:30" ht="15.75" customHeight="1" x14ac:dyDescent="0.25">
      <c r="A792" s="49">
        <v>2801</v>
      </c>
      <c r="B792" s="50"/>
      <c r="C792" s="50"/>
      <c r="D792" s="50"/>
      <c r="E792" s="50"/>
      <c r="F792" s="50"/>
      <c r="G792" s="50"/>
      <c r="H792" s="50"/>
      <c r="I792" s="50"/>
      <c r="J792" s="64"/>
      <c r="K792" s="91"/>
      <c r="L792" s="57"/>
      <c r="M792" s="58"/>
      <c r="N792" s="64"/>
      <c r="O792" s="138" t="s">
        <v>43</v>
      </c>
      <c r="P792" s="76" t="e">
        <f>IF(P791/B777=0,"",P791/B777)</f>
        <v>#VALUE!</v>
      </c>
      <c r="Q792" s="89" t="e">
        <f>IF(P791/Q791=0,"",P791/Q791)</f>
        <v>#VALUE!</v>
      </c>
      <c r="R792" s="140" t="s">
        <v>44</v>
      </c>
      <c r="AC792" s="3"/>
      <c r="AD792" s="3"/>
    </row>
    <row r="793" spans="1:30" ht="15.75" customHeight="1" x14ac:dyDescent="0.25">
      <c r="A793" s="49">
        <v>2802</v>
      </c>
      <c r="B793" s="142"/>
      <c r="C793" s="142"/>
      <c r="D793" s="142"/>
      <c r="E793" s="142"/>
      <c r="F793" s="142"/>
      <c r="G793" s="142"/>
      <c r="H793" s="142"/>
      <c r="I793" s="142"/>
      <c r="J793" s="64"/>
      <c r="K793" s="91"/>
      <c r="L793" s="79"/>
      <c r="M793" s="80"/>
      <c r="N793" s="81"/>
      <c r="O793" s="82"/>
      <c r="P793" s="83"/>
      <c r="Q793" s="83"/>
      <c r="R793" s="84"/>
      <c r="AC793" s="3"/>
      <c r="AD793" s="3"/>
    </row>
    <row r="794" spans="1:30" ht="18" customHeight="1" x14ac:dyDescent="0.25">
      <c r="A794" s="31"/>
      <c r="B794" s="182" t="s">
        <v>63</v>
      </c>
      <c r="C794" s="182"/>
      <c r="D794" s="182"/>
      <c r="E794" s="182"/>
      <c r="F794" s="182"/>
      <c r="G794" s="182"/>
      <c r="H794" s="182"/>
      <c r="I794" s="182"/>
      <c r="J794" s="25"/>
      <c r="K794" s="85">
        <f>SUM(K787:K790)</f>
        <v>0</v>
      </c>
      <c r="L794" s="86" t="str">
        <f>IF(K787=0,"",K787/B779)</f>
        <v/>
      </c>
      <c r="M794" s="86" t="str">
        <f>IF(K794=0,"",K794/B779)</f>
        <v/>
      </c>
      <c r="N794" s="86"/>
      <c r="O794" s="1"/>
      <c r="P794" s="25"/>
      <c r="Q794" s="26"/>
      <c r="R794" s="1"/>
      <c r="AC794" s="3"/>
      <c r="AD794" s="3"/>
    </row>
    <row r="795" spans="1:30" ht="12.75" customHeight="1" x14ac:dyDescent="0.2">
      <c r="L795" s="1"/>
      <c r="M795" s="1"/>
      <c r="O795" s="1"/>
      <c r="P795" s="2"/>
      <c r="Q795" s="2"/>
      <c r="R795" s="1"/>
      <c r="AC795" s="3"/>
      <c r="AD795" s="3"/>
    </row>
    <row r="796" spans="1:30" ht="12.75" customHeight="1" x14ac:dyDescent="0.2">
      <c r="L796" s="1"/>
      <c r="M796" s="1"/>
      <c r="O796" s="1"/>
      <c r="P796" s="2"/>
      <c r="Q796" s="2"/>
      <c r="R796" s="1"/>
      <c r="AC796" s="3"/>
      <c r="AD796" s="3"/>
    </row>
    <row r="797" spans="1:30" ht="26.25" x14ac:dyDescent="0.4">
      <c r="A797" s="154"/>
      <c r="B797" s="179" t="s">
        <v>53</v>
      </c>
      <c r="C797" s="179"/>
      <c r="D797" s="179"/>
      <c r="E797" s="179"/>
      <c r="F797" s="179"/>
      <c r="G797" s="179"/>
      <c r="H797" s="179"/>
      <c r="I797" s="179"/>
      <c r="J797" s="25"/>
      <c r="K797" s="153" t="s">
        <v>79</v>
      </c>
      <c r="L797" s="1"/>
      <c r="M797" s="1"/>
      <c r="N797" s="25"/>
      <c r="O797" s="1"/>
      <c r="P797" s="25"/>
      <c r="Q797" s="25"/>
      <c r="R797" s="25"/>
      <c r="AC797" s="3"/>
      <c r="AD797" s="3"/>
    </row>
    <row r="798" spans="1:30" ht="20.25" x14ac:dyDescent="0.2">
      <c r="A798" s="183" t="s">
        <v>9</v>
      </c>
      <c r="B798" s="173" t="s">
        <v>54</v>
      </c>
      <c r="C798" s="174"/>
      <c r="D798" s="174"/>
      <c r="E798" s="174"/>
      <c r="F798" s="174"/>
      <c r="G798" s="174"/>
      <c r="H798" s="174"/>
      <c r="I798" s="175"/>
      <c r="J798" s="25"/>
      <c r="K798" s="176" t="s">
        <v>10</v>
      </c>
      <c r="L798" s="171" t="s">
        <v>2</v>
      </c>
      <c r="M798" s="171" t="s">
        <v>3</v>
      </c>
      <c r="N798" s="178" t="s">
        <v>4</v>
      </c>
      <c r="O798" s="171" t="s">
        <v>5</v>
      </c>
      <c r="P798" s="169" t="s">
        <v>6</v>
      </c>
      <c r="Q798" s="169" t="s">
        <v>7</v>
      </c>
      <c r="R798" s="171" t="s">
        <v>8</v>
      </c>
      <c r="AC798" s="3"/>
      <c r="AD798" s="3"/>
    </row>
    <row r="799" spans="1:30" ht="15.75" x14ac:dyDescent="0.25">
      <c r="A799" s="170"/>
      <c r="B799" s="49" t="s">
        <v>55</v>
      </c>
      <c r="C799" s="49" t="s">
        <v>56</v>
      </c>
      <c r="D799" s="49" t="s">
        <v>57</v>
      </c>
      <c r="E799" s="49" t="s">
        <v>58</v>
      </c>
      <c r="F799" s="49" t="s">
        <v>59</v>
      </c>
      <c r="G799" s="49" t="s">
        <v>60</v>
      </c>
      <c r="H799" s="49" t="s">
        <v>61</v>
      </c>
      <c r="I799" s="49" t="s">
        <v>62</v>
      </c>
      <c r="J799" s="25"/>
      <c r="K799" s="177"/>
      <c r="L799" s="170"/>
      <c r="M799" s="170"/>
      <c r="N799" s="170"/>
      <c r="O799" s="170"/>
      <c r="P799" s="170"/>
      <c r="Q799" s="170"/>
      <c r="R799" s="170"/>
      <c r="AC799" s="3"/>
      <c r="AD799" s="3"/>
    </row>
    <row r="800" spans="1:30" ht="15.75" customHeight="1" x14ac:dyDescent="0.25">
      <c r="A800" s="49">
        <v>2201</v>
      </c>
      <c r="B800" s="50">
        <v>42</v>
      </c>
      <c r="C800" s="50"/>
      <c r="D800" s="50"/>
      <c r="E800" s="50"/>
      <c r="F800" s="50"/>
      <c r="G800" s="50"/>
      <c r="H800" s="50"/>
      <c r="I800" s="50"/>
      <c r="J800" s="64"/>
      <c r="K800" s="91"/>
      <c r="L800" s="51"/>
      <c r="M800" s="52"/>
      <c r="N800" s="53"/>
      <c r="O800" s="54"/>
      <c r="P800" s="55">
        <f>B800</f>
        <v>42</v>
      </c>
      <c r="Q800" s="56"/>
      <c r="R800" s="54"/>
      <c r="AC800" s="3"/>
      <c r="AD800" s="3"/>
    </row>
    <row r="801" spans="1:30" ht="15.75" customHeight="1" x14ac:dyDescent="0.25">
      <c r="A801" s="49">
        <v>2202</v>
      </c>
      <c r="B801" s="50"/>
      <c r="C801" s="50">
        <v>38</v>
      </c>
      <c r="D801" s="50"/>
      <c r="E801" s="50"/>
      <c r="F801" s="50"/>
      <c r="G801" s="50"/>
      <c r="H801" s="50"/>
      <c r="I801" s="50"/>
      <c r="J801" s="64"/>
      <c r="K801" s="91"/>
      <c r="L801" s="57"/>
      <c r="M801" s="58"/>
      <c r="N801" s="59"/>
      <c r="O801" s="60">
        <f>IF(C801=0,"",C801/B800)</f>
        <v>0.90476190476190477</v>
      </c>
      <c r="P801" s="61">
        <v>38</v>
      </c>
      <c r="Q801" s="62">
        <f t="shared" ref="Q801:Q808" si="80">IF(P801=0,"",P801/P800)</f>
        <v>0.90476190476190477</v>
      </c>
      <c r="R801" s="62">
        <f t="shared" ref="R801:R808" si="81">IF(P801=0,"",100%-Q801)</f>
        <v>9.5238095238095233E-2</v>
      </c>
      <c r="AC801" s="3"/>
      <c r="AD801" s="3"/>
    </row>
    <row r="802" spans="1:30" ht="15.75" customHeight="1" x14ac:dyDescent="0.25">
      <c r="A802" s="49">
        <v>2301</v>
      </c>
      <c r="B802" s="50"/>
      <c r="C802" s="50"/>
      <c r="D802" s="50">
        <v>33</v>
      </c>
      <c r="E802" s="50"/>
      <c r="F802" s="50"/>
      <c r="G802" s="50"/>
      <c r="H802" s="50"/>
      <c r="I802" s="50"/>
      <c r="J802" s="64"/>
      <c r="K802" s="91"/>
      <c r="L802" s="57"/>
      <c r="M802" s="58"/>
      <c r="N802" s="59"/>
      <c r="O802" s="60">
        <f>IF(D802=0,"",D802/C801)</f>
        <v>0.86842105263157898</v>
      </c>
      <c r="P802" s="61">
        <v>33</v>
      </c>
      <c r="Q802" s="62">
        <f t="shared" si="80"/>
        <v>0.86842105263157898</v>
      </c>
      <c r="R802" s="62">
        <f t="shared" si="81"/>
        <v>0.13157894736842102</v>
      </c>
      <c r="S802" s="11">
        <f>P802/P800</f>
        <v>0.7857142857142857</v>
      </c>
      <c r="AC802" s="3"/>
      <c r="AD802" s="3"/>
    </row>
    <row r="803" spans="1:30" ht="15.75" customHeight="1" x14ac:dyDescent="0.25">
      <c r="A803" s="49">
        <v>2302</v>
      </c>
      <c r="B803" s="50"/>
      <c r="C803" s="50"/>
      <c r="D803" s="50"/>
      <c r="E803" s="50">
        <v>26</v>
      </c>
      <c r="F803" s="50"/>
      <c r="G803" s="50"/>
      <c r="H803" s="50"/>
      <c r="I803" s="50"/>
      <c r="J803" s="64"/>
      <c r="K803" s="91"/>
      <c r="L803" s="57"/>
      <c r="M803" s="58"/>
      <c r="N803" s="59"/>
      <c r="O803" s="60">
        <f>IF(E803=0,"",E803/D802)</f>
        <v>0.78787878787878785</v>
      </c>
      <c r="P803" s="61">
        <v>32</v>
      </c>
      <c r="Q803" s="62">
        <f t="shared" si="80"/>
        <v>0.96969696969696972</v>
      </c>
      <c r="R803" s="62">
        <f t="shared" si="81"/>
        <v>3.0303030303030276E-2</v>
      </c>
      <c r="AC803" s="3"/>
      <c r="AD803" s="3"/>
    </row>
    <row r="804" spans="1:30" ht="15.75" customHeight="1" x14ac:dyDescent="0.25">
      <c r="A804" s="49">
        <v>2401</v>
      </c>
      <c r="B804" s="50"/>
      <c r="C804" s="50"/>
      <c r="D804" s="50"/>
      <c r="E804" s="50"/>
      <c r="F804" s="50">
        <v>26</v>
      </c>
      <c r="G804" s="50"/>
      <c r="H804" s="50"/>
      <c r="I804" s="50"/>
      <c r="J804" s="64"/>
      <c r="K804" s="91"/>
      <c r="L804" s="57"/>
      <c r="M804" s="58"/>
      <c r="N804" s="59"/>
      <c r="O804" s="60">
        <f>IF(F804=0,"",F804/E803)</f>
        <v>1</v>
      </c>
      <c r="P804" s="61">
        <v>32</v>
      </c>
      <c r="Q804" s="62">
        <f t="shared" si="80"/>
        <v>1</v>
      </c>
      <c r="R804" s="62">
        <f t="shared" si="81"/>
        <v>0</v>
      </c>
      <c r="AC804" s="3"/>
      <c r="AD804" s="3"/>
    </row>
    <row r="805" spans="1:30" ht="15.75" customHeight="1" x14ac:dyDescent="0.25">
      <c r="A805" s="49">
        <v>2402</v>
      </c>
      <c r="B805" s="50"/>
      <c r="C805" s="50"/>
      <c r="D805" s="50"/>
      <c r="E805" s="50"/>
      <c r="F805" s="50"/>
      <c r="G805" s="50">
        <v>25</v>
      </c>
      <c r="H805" s="50"/>
      <c r="I805" s="50"/>
      <c r="J805" s="64"/>
      <c r="K805" s="91"/>
      <c r="L805" s="57"/>
      <c r="M805" s="58"/>
      <c r="N805" s="59"/>
      <c r="O805" s="60">
        <f>IF(G805=0,"",G805/F804)</f>
        <v>0.96153846153846156</v>
      </c>
      <c r="P805" s="61">
        <v>30</v>
      </c>
      <c r="Q805" s="62">
        <f t="shared" si="80"/>
        <v>0.9375</v>
      </c>
      <c r="R805" s="62">
        <f t="shared" si="81"/>
        <v>6.25E-2</v>
      </c>
      <c r="AC805" s="3"/>
      <c r="AD805" s="3"/>
    </row>
    <row r="806" spans="1:30" ht="15.75" customHeight="1" x14ac:dyDescent="0.25">
      <c r="A806" s="49">
        <v>2501</v>
      </c>
      <c r="B806" s="50"/>
      <c r="C806" s="50"/>
      <c r="D806" s="50"/>
      <c r="E806" s="50"/>
      <c r="F806" s="50"/>
      <c r="G806" s="50"/>
      <c r="H806" s="50">
        <v>11</v>
      </c>
      <c r="I806" s="50"/>
      <c r="J806" s="64"/>
      <c r="K806" s="91"/>
      <c r="L806" s="57"/>
      <c r="M806" s="58"/>
      <c r="N806" s="59"/>
      <c r="O806" s="60">
        <f>IF(H806=0,"",H806/G805)</f>
        <v>0.44</v>
      </c>
      <c r="P806" s="61">
        <v>30</v>
      </c>
      <c r="Q806" s="62">
        <f t="shared" si="80"/>
        <v>1</v>
      </c>
      <c r="R806" s="62">
        <f t="shared" si="81"/>
        <v>0</v>
      </c>
      <c r="AC806" s="3"/>
      <c r="AD806" s="3"/>
    </row>
    <row r="807" spans="1:30" ht="15.75" customHeight="1" x14ac:dyDescent="0.25">
      <c r="A807" s="49">
        <v>2502</v>
      </c>
      <c r="B807" s="50"/>
      <c r="C807" s="50"/>
      <c r="D807" s="50"/>
      <c r="E807" s="50"/>
      <c r="F807" s="50"/>
      <c r="G807" s="50"/>
      <c r="H807" s="50"/>
      <c r="I807" s="50"/>
      <c r="J807" s="64"/>
      <c r="K807" s="91"/>
      <c r="L807" s="57"/>
      <c r="M807" s="58"/>
      <c r="N807" s="64"/>
      <c r="O807" s="65"/>
      <c r="P807" s="103"/>
      <c r="Q807" s="64" t="str">
        <f t="shared" si="80"/>
        <v/>
      </c>
      <c r="R807" s="65" t="str">
        <f t="shared" si="81"/>
        <v/>
      </c>
      <c r="AC807" s="3"/>
      <c r="AD807" s="3"/>
    </row>
    <row r="808" spans="1:30" ht="15.75" customHeight="1" x14ac:dyDescent="0.25">
      <c r="A808" s="49">
        <v>2601</v>
      </c>
      <c r="B808" s="50"/>
      <c r="C808" s="50"/>
      <c r="D808" s="50"/>
      <c r="E808" s="50"/>
      <c r="F808" s="50"/>
      <c r="G808" s="50"/>
      <c r="H808" s="50"/>
      <c r="I808" s="50"/>
      <c r="J808" s="64"/>
      <c r="K808" s="91"/>
      <c r="L808" s="57"/>
      <c r="M808" s="58"/>
      <c r="N808" s="64"/>
      <c r="O808" s="68"/>
      <c r="P808" s="103"/>
      <c r="Q808" s="143" t="str">
        <f t="shared" si="80"/>
        <v/>
      </c>
      <c r="R808" s="68" t="str">
        <f t="shared" si="81"/>
        <v/>
      </c>
      <c r="AC808" s="3"/>
      <c r="AD808" s="3"/>
    </row>
    <row r="809" spans="1:30" ht="15.75" customHeight="1" x14ac:dyDescent="0.25">
      <c r="A809" s="49">
        <v>2602</v>
      </c>
      <c r="B809" s="50"/>
      <c r="C809" s="50"/>
      <c r="D809" s="50"/>
      <c r="E809" s="50"/>
      <c r="F809" s="50"/>
      <c r="G809" s="50"/>
      <c r="H809" s="50"/>
      <c r="I809" s="50"/>
      <c r="J809" s="64"/>
      <c r="K809" s="91"/>
      <c r="L809" s="57"/>
      <c r="M809" s="58"/>
      <c r="N809" s="64"/>
      <c r="O809" s="68"/>
      <c r="P809" s="66"/>
      <c r="Q809" s="69"/>
      <c r="R809" s="68"/>
      <c r="AC809" s="3"/>
      <c r="AD809" s="3"/>
    </row>
    <row r="810" spans="1:30" ht="15.75" customHeight="1" x14ac:dyDescent="0.25">
      <c r="A810" s="49">
        <v>2701</v>
      </c>
      <c r="B810" s="50"/>
      <c r="C810" s="50"/>
      <c r="D810" s="50"/>
      <c r="E810" s="50"/>
      <c r="F810" s="50"/>
      <c r="G810" s="50"/>
      <c r="H810" s="50"/>
      <c r="I810" s="50"/>
      <c r="J810" s="64"/>
      <c r="K810" s="91"/>
      <c r="L810" s="57"/>
      <c r="M810" s="58"/>
      <c r="N810" s="64"/>
      <c r="O810" s="68"/>
      <c r="P810" s="66"/>
      <c r="Q810" s="69"/>
      <c r="R810" s="68"/>
      <c r="AC810" s="3"/>
      <c r="AD810" s="3"/>
    </row>
    <row r="811" spans="1:30" ht="15.75" customHeight="1" x14ac:dyDescent="0.25">
      <c r="A811" s="49">
        <v>2702</v>
      </c>
      <c r="B811" s="50"/>
      <c r="C811" s="50"/>
      <c r="D811" s="50"/>
      <c r="E811" s="50"/>
      <c r="F811" s="50"/>
      <c r="G811" s="50"/>
      <c r="H811" s="50"/>
      <c r="I811" s="50"/>
      <c r="J811" s="64"/>
      <c r="K811" s="91"/>
      <c r="L811" s="57"/>
      <c r="M811" s="58"/>
      <c r="N811" s="64"/>
      <c r="O811" s="58"/>
      <c r="P811" s="64"/>
      <c r="Q811" s="106"/>
      <c r="R811" s="68"/>
      <c r="AC811" s="3"/>
      <c r="AD811" s="3"/>
    </row>
    <row r="812" spans="1:30" ht="15.75" customHeight="1" x14ac:dyDescent="0.25">
      <c r="A812" s="49">
        <v>2801</v>
      </c>
      <c r="B812" s="50"/>
      <c r="C812" s="50"/>
      <c r="D812" s="50"/>
      <c r="E812" s="50"/>
      <c r="F812" s="50"/>
      <c r="G812" s="50"/>
      <c r="H812" s="50"/>
      <c r="I812" s="50"/>
      <c r="J812" s="64"/>
      <c r="K812" s="91"/>
      <c r="L812" s="57"/>
      <c r="M812" s="58"/>
      <c r="N812" s="64"/>
      <c r="O812" s="137" t="s">
        <v>42</v>
      </c>
      <c r="P812" s="72"/>
      <c r="Q812" s="87" t="str">
        <f>IF(SUM(K804:K811)=0,"",SUM(K804:K811))</f>
        <v/>
      </c>
      <c r="R812" s="139" t="s">
        <v>10</v>
      </c>
      <c r="AC812" s="3"/>
      <c r="AD812" s="3"/>
    </row>
    <row r="813" spans="1:30" ht="15.75" customHeight="1" x14ac:dyDescent="0.25">
      <c r="A813" s="49">
        <v>2802</v>
      </c>
      <c r="B813" s="50"/>
      <c r="C813" s="50"/>
      <c r="D813" s="50"/>
      <c r="E813" s="50"/>
      <c r="F813" s="50"/>
      <c r="G813" s="50"/>
      <c r="H813" s="50"/>
      <c r="I813" s="50"/>
      <c r="J813" s="64"/>
      <c r="K813" s="91"/>
      <c r="L813" s="57"/>
      <c r="M813" s="58"/>
      <c r="N813" s="64"/>
      <c r="O813" s="138" t="s">
        <v>43</v>
      </c>
      <c r="P813" s="76" t="e">
        <f>IF(P812/B798=0,"",P812/B798)</f>
        <v>#VALUE!</v>
      </c>
      <c r="Q813" s="89" t="e">
        <f>IF(P812/Q812=0,"",P812/Q812)</f>
        <v>#VALUE!</v>
      </c>
      <c r="R813" s="140" t="s">
        <v>44</v>
      </c>
      <c r="AC813" s="3"/>
      <c r="AD813" s="3"/>
    </row>
    <row r="814" spans="1:30" ht="15.75" x14ac:dyDescent="0.25">
      <c r="A814" s="49">
        <v>2901</v>
      </c>
      <c r="B814" s="142"/>
      <c r="C814" s="142"/>
      <c r="D814" s="142"/>
      <c r="E814" s="142"/>
      <c r="F814" s="142"/>
      <c r="G814" s="142"/>
      <c r="H814" s="142"/>
      <c r="I814" s="142"/>
      <c r="J814" s="64"/>
      <c r="K814" s="91"/>
      <c r="L814" s="79"/>
      <c r="M814" s="80"/>
      <c r="N814" s="81"/>
      <c r="O814" s="82"/>
      <c r="P814" s="83"/>
      <c r="Q814" s="83"/>
      <c r="R814" s="84"/>
      <c r="AC814" s="3"/>
      <c r="AD814" s="3"/>
    </row>
    <row r="815" spans="1:30" ht="18" customHeight="1" x14ac:dyDescent="0.25">
      <c r="A815" s="31"/>
      <c r="B815" s="182" t="s">
        <v>63</v>
      </c>
      <c r="C815" s="182"/>
      <c r="D815" s="182"/>
      <c r="E815" s="182"/>
      <c r="F815" s="182"/>
      <c r="G815" s="182"/>
      <c r="H815" s="182"/>
      <c r="I815" s="182"/>
      <c r="J815" s="25"/>
      <c r="K815" s="85">
        <f>SUM(K808:K811)</f>
        <v>0</v>
      </c>
      <c r="L815" s="86" t="str">
        <f>IF(K808=0,"",K808/B800)</f>
        <v/>
      </c>
      <c r="M815" s="86" t="str">
        <f>IF(K815=0,"",K815/B800)</f>
        <v/>
      </c>
      <c r="N815" s="86"/>
      <c r="O815" s="1"/>
      <c r="P815" s="25"/>
      <c r="Q815" s="26"/>
      <c r="R815" s="1"/>
      <c r="AC815" s="3"/>
      <c r="AD815" s="3"/>
    </row>
    <row r="816" spans="1:30" ht="12.75" customHeight="1" x14ac:dyDescent="0.25">
      <c r="A816" s="31"/>
      <c r="B816" s="25"/>
      <c r="C816" s="92"/>
      <c r="D816" s="92"/>
      <c r="E816" s="92"/>
      <c r="F816" s="92"/>
      <c r="G816" s="92"/>
      <c r="H816" s="92"/>
      <c r="I816" s="92"/>
      <c r="J816" s="25"/>
      <c r="K816" s="93"/>
      <c r="L816" s="94"/>
      <c r="M816" s="94"/>
      <c r="N816" s="94"/>
      <c r="O816" s="1"/>
      <c r="P816" s="25"/>
      <c r="Q816" s="26"/>
      <c r="R816" s="1"/>
      <c r="AC816" s="3"/>
      <c r="AD816" s="3"/>
    </row>
    <row r="817" spans="1:30" ht="12.75" customHeight="1" x14ac:dyDescent="0.25">
      <c r="A817" s="31"/>
      <c r="B817" s="25"/>
      <c r="C817" s="92"/>
      <c r="D817" s="92"/>
      <c r="E817" s="92"/>
      <c r="F817" s="92"/>
      <c r="G817" s="92"/>
      <c r="H817" s="92"/>
      <c r="I817" s="92"/>
      <c r="J817" s="25"/>
      <c r="K817" s="93"/>
      <c r="L817" s="94"/>
      <c r="M817" s="94"/>
      <c r="N817" s="94"/>
      <c r="O817" s="1"/>
      <c r="P817" s="25"/>
      <c r="Q817" s="26"/>
      <c r="R817" s="1"/>
      <c r="AC817" s="3"/>
      <c r="AD817" s="3"/>
    </row>
    <row r="818" spans="1:30" ht="26.25" x14ac:dyDescent="0.4">
      <c r="A818" s="154"/>
      <c r="B818" s="179" t="s">
        <v>53</v>
      </c>
      <c r="C818" s="179"/>
      <c r="D818" s="179"/>
      <c r="E818" s="179"/>
      <c r="F818" s="179"/>
      <c r="G818" s="179"/>
      <c r="H818" s="179"/>
      <c r="I818" s="179"/>
      <c r="J818" s="25"/>
      <c r="K818" s="153" t="s">
        <v>80</v>
      </c>
      <c r="L818" s="1"/>
      <c r="M818" s="1"/>
      <c r="N818" s="25"/>
      <c r="O818" s="1"/>
      <c r="P818" s="25"/>
      <c r="Q818" s="25"/>
      <c r="R818" s="25"/>
      <c r="AC818" s="3"/>
      <c r="AD818" s="3"/>
    </row>
    <row r="819" spans="1:30" ht="20.25" x14ac:dyDescent="0.2">
      <c r="A819" s="183" t="s">
        <v>9</v>
      </c>
      <c r="B819" s="173" t="s">
        <v>54</v>
      </c>
      <c r="C819" s="174"/>
      <c r="D819" s="174"/>
      <c r="E819" s="174"/>
      <c r="F819" s="174"/>
      <c r="G819" s="174"/>
      <c r="H819" s="174"/>
      <c r="I819" s="175"/>
      <c r="J819" s="25"/>
      <c r="K819" s="176" t="s">
        <v>10</v>
      </c>
      <c r="L819" s="171" t="s">
        <v>2</v>
      </c>
      <c r="M819" s="171" t="s">
        <v>3</v>
      </c>
      <c r="N819" s="178" t="s">
        <v>4</v>
      </c>
      <c r="O819" s="171" t="s">
        <v>5</v>
      </c>
      <c r="P819" s="169" t="s">
        <v>6</v>
      </c>
      <c r="Q819" s="169" t="s">
        <v>7</v>
      </c>
      <c r="R819" s="171" t="s">
        <v>8</v>
      </c>
      <c r="AC819" s="3"/>
      <c r="AD819" s="3"/>
    </row>
    <row r="820" spans="1:30" ht="15.75" x14ac:dyDescent="0.25">
      <c r="A820" s="170"/>
      <c r="B820" s="49" t="s">
        <v>55</v>
      </c>
      <c r="C820" s="49" t="s">
        <v>56</v>
      </c>
      <c r="D820" s="49" t="s">
        <v>57</v>
      </c>
      <c r="E820" s="49" t="s">
        <v>58</v>
      </c>
      <c r="F820" s="49" t="s">
        <v>59</v>
      </c>
      <c r="G820" s="49" t="s">
        <v>60</v>
      </c>
      <c r="H820" s="49" t="s">
        <v>61</v>
      </c>
      <c r="I820" s="49" t="s">
        <v>62</v>
      </c>
      <c r="J820" s="25"/>
      <c r="K820" s="177"/>
      <c r="L820" s="170"/>
      <c r="M820" s="170"/>
      <c r="N820" s="170"/>
      <c r="O820" s="170"/>
      <c r="P820" s="170"/>
      <c r="Q820" s="170"/>
      <c r="R820" s="170"/>
      <c r="AC820" s="3"/>
      <c r="AD820" s="3"/>
    </row>
    <row r="821" spans="1:30" ht="15.75" x14ac:dyDescent="0.25">
      <c r="A821" s="49">
        <v>2202</v>
      </c>
      <c r="B821" s="50">
        <v>42</v>
      </c>
      <c r="C821" s="50"/>
      <c r="D821" s="50"/>
      <c r="E821" s="50"/>
      <c r="F821" s="50"/>
      <c r="G821" s="50"/>
      <c r="H821" s="50"/>
      <c r="I821" s="50"/>
      <c r="J821" s="64"/>
      <c r="K821" s="91"/>
      <c r="L821" s="51"/>
      <c r="M821" s="52"/>
      <c r="N821" s="53"/>
      <c r="O821" s="54"/>
      <c r="P821" s="55">
        <f>B821</f>
        <v>42</v>
      </c>
      <c r="Q821" s="56"/>
      <c r="R821" s="54"/>
      <c r="AC821" s="3"/>
      <c r="AD821" s="3"/>
    </row>
    <row r="822" spans="1:30" ht="15.75" x14ac:dyDescent="0.25">
      <c r="A822" s="49">
        <v>2301</v>
      </c>
      <c r="B822" s="50"/>
      <c r="C822" s="50">
        <v>38</v>
      </c>
      <c r="D822" s="50"/>
      <c r="E822" s="50"/>
      <c r="F822" s="50"/>
      <c r="G822" s="50"/>
      <c r="H822" s="50"/>
      <c r="I822" s="50"/>
      <c r="J822" s="64"/>
      <c r="K822" s="91"/>
      <c r="L822" s="57"/>
      <c r="M822" s="58"/>
      <c r="N822" s="59"/>
      <c r="O822" s="60">
        <f>IF(C822=0,"",C822/B821)</f>
        <v>0.90476190476190477</v>
      </c>
      <c r="P822" s="61">
        <v>41</v>
      </c>
      <c r="Q822" s="62">
        <f t="shared" ref="Q822:Q829" si="82">IF(P822=0,"",P822/P821)</f>
        <v>0.97619047619047616</v>
      </c>
      <c r="R822" s="62">
        <f t="shared" ref="R822:R829" si="83">IF(P822=0,"",100%-Q822)</f>
        <v>2.3809523809523836E-2</v>
      </c>
      <c r="AC822" s="3"/>
      <c r="AD822" s="3"/>
    </row>
    <row r="823" spans="1:30" ht="15.75" x14ac:dyDescent="0.25">
      <c r="A823" s="49">
        <v>2302</v>
      </c>
      <c r="B823" s="50"/>
      <c r="C823" s="50"/>
      <c r="D823" s="50">
        <v>32</v>
      </c>
      <c r="E823" s="50"/>
      <c r="F823" s="50"/>
      <c r="G823" s="50"/>
      <c r="H823" s="50"/>
      <c r="I823" s="50"/>
      <c r="J823" s="64"/>
      <c r="K823" s="91"/>
      <c r="L823" s="57"/>
      <c r="M823" s="58"/>
      <c r="N823" s="59"/>
      <c r="O823" s="60">
        <f>IF(D823=0,"",D823/C822)</f>
        <v>0.84210526315789469</v>
      </c>
      <c r="P823" s="61">
        <v>34</v>
      </c>
      <c r="Q823" s="62">
        <f t="shared" si="82"/>
        <v>0.82926829268292679</v>
      </c>
      <c r="R823" s="62">
        <f t="shared" si="83"/>
        <v>0.17073170731707321</v>
      </c>
      <c r="S823" s="11">
        <f>P823/P821</f>
        <v>0.80952380952380953</v>
      </c>
      <c r="AC823" s="3"/>
      <c r="AD823" s="3"/>
    </row>
    <row r="824" spans="1:30" ht="15.75" x14ac:dyDescent="0.25">
      <c r="A824" s="49">
        <v>2401</v>
      </c>
      <c r="B824" s="50"/>
      <c r="C824" s="50"/>
      <c r="D824" s="50"/>
      <c r="E824" s="50">
        <v>32</v>
      </c>
      <c r="F824" s="50"/>
      <c r="G824" s="50"/>
      <c r="H824" s="50"/>
      <c r="I824" s="50"/>
      <c r="J824" s="64"/>
      <c r="K824" s="91"/>
      <c r="L824" s="57"/>
      <c r="M824" s="58"/>
      <c r="N824" s="59"/>
      <c r="O824" s="60">
        <f>IF(E824=0,"",E824/D823)</f>
        <v>1</v>
      </c>
      <c r="P824" s="61">
        <v>34</v>
      </c>
      <c r="Q824" s="62">
        <f t="shared" si="82"/>
        <v>1</v>
      </c>
      <c r="R824" s="62">
        <f t="shared" si="83"/>
        <v>0</v>
      </c>
      <c r="AC824" s="3"/>
      <c r="AD824" s="3"/>
    </row>
    <row r="825" spans="1:30" ht="15.75" x14ac:dyDescent="0.25">
      <c r="A825" s="49">
        <v>2402</v>
      </c>
      <c r="B825" s="50"/>
      <c r="C825" s="50"/>
      <c r="D825" s="50"/>
      <c r="E825" s="50"/>
      <c r="F825" s="50">
        <v>32</v>
      </c>
      <c r="G825" s="50"/>
      <c r="H825" s="50"/>
      <c r="I825" s="50"/>
      <c r="J825" s="64"/>
      <c r="K825" s="91"/>
      <c r="L825" s="57"/>
      <c r="M825" s="58"/>
      <c r="N825" s="59"/>
      <c r="O825" s="60">
        <f>IF(F825=0,"",F825/E824)</f>
        <v>1</v>
      </c>
      <c r="P825" s="61">
        <v>34</v>
      </c>
      <c r="Q825" s="62">
        <f t="shared" si="82"/>
        <v>1</v>
      </c>
      <c r="R825" s="62">
        <f t="shared" si="83"/>
        <v>0</v>
      </c>
      <c r="AC825" s="3"/>
      <c r="AD825" s="3"/>
    </row>
    <row r="826" spans="1:30" ht="15.75" x14ac:dyDescent="0.25">
      <c r="A826" s="49">
        <v>2501</v>
      </c>
      <c r="B826" s="50"/>
      <c r="C826" s="50"/>
      <c r="D826" s="50"/>
      <c r="E826" s="50"/>
      <c r="F826" s="50"/>
      <c r="G826" s="50">
        <v>28</v>
      </c>
      <c r="H826" s="50"/>
      <c r="I826" s="50"/>
      <c r="J826" s="64"/>
      <c r="K826" s="91"/>
      <c r="L826" s="57"/>
      <c r="M826" s="58"/>
      <c r="N826" s="59"/>
      <c r="O826" s="60">
        <f>IF(G826=0,"",G826/F825)</f>
        <v>0.875</v>
      </c>
      <c r="P826" s="61">
        <v>32</v>
      </c>
      <c r="Q826" s="62">
        <f t="shared" si="82"/>
        <v>0.94117647058823528</v>
      </c>
      <c r="R826" s="62">
        <f t="shared" si="83"/>
        <v>5.8823529411764719E-2</v>
      </c>
      <c r="AC826" s="3"/>
      <c r="AD826" s="3"/>
    </row>
    <row r="827" spans="1:30" ht="15.75" x14ac:dyDescent="0.25">
      <c r="A827" s="49">
        <v>2502</v>
      </c>
      <c r="B827" s="50"/>
      <c r="C827" s="50"/>
      <c r="D827" s="50"/>
      <c r="E827" s="50"/>
      <c r="F827" s="50"/>
      <c r="G827" s="50"/>
      <c r="H827" s="50"/>
      <c r="I827" s="50"/>
      <c r="J827" s="64"/>
      <c r="K827" s="91"/>
      <c r="L827" s="57"/>
      <c r="M827" s="58"/>
      <c r="N827" s="59"/>
      <c r="O827" s="127" t="str">
        <f t="shared" ref="O827:O828" si="84">IF(G827=0,"",G827/F826)</f>
        <v/>
      </c>
      <c r="P827" s="61"/>
      <c r="Q827" s="62" t="str">
        <f t="shared" si="82"/>
        <v/>
      </c>
      <c r="R827" s="62" t="str">
        <f t="shared" si="83"/>
        <v/>
      </c>
      <c r="AC827" s="3"/>
      <c r="AD827" s="3"/>
    </row>
    <row r="828" spans="1:30" ht="15.75" x14ac:dyDescent="0.25">
      <c r="A828" s="49">
        <v>2601</v>
      </c>
      <c r="B828" s="50"/>
      <c r="C828" s="50"/>
      <c r="D828" s="50"/>
      <c r="E828" s="50"/>
      <c r="F828" s="50"/>
      <c r="G828" s="50"/>
      <c r="H828" s="50"/>
      <c r="I828" s="50"/>
      <c r="J828" s="64"/>
      <c r="K828" s="91"/>
      <c r="L828" s="57"/>
      <c r="M828" s="58"/>
      <c r="N828" s="64"/>
      <c r="O828" s="128" t="str">
        <f t="shared" si="84"/>
        <v/>
      </c>
      <c r="P828" s="103"/>
      <c r="Q828" s="62" t="str">
        <f t="shared" ref="Q828" si="85">IF(P828=0,"",P828/P827)</f>
        <v/>
      </c>
      <c r="R828" s="62" t="str">
        <f t="shared" ref="R828" si="86">IF(P828=0,"",100%-Q828)</f>
        <v/>
      </c>
      <c r="AC828" s="3"/>
      <c r="AD828" s="3"/>
    </row>
    <row r="829" spans="1:30" ht="15.75" x14ac:dyDescent="0.25">
      <c r="A829" s="49">
        <v>2602</v>
      </c>
      <c r="B829" s="50"/>
      <c r="C829" s="50"/>
      <c r="D829" s="50"/>
      <c r="E829" s="50"/>
      <c r="F829" s="50"/>
      <c r="G829" s="50"/>
      <c r="H829" s="50"/>
      <c r="I829" s="50"/>
      <c r="J829" s="64"/>
      <c r="K829" s="91"/>
      <c r="L829" s="57"/>
      <c r="M829" s="58"/>
      <c r="N829" s="64"/>
      <c r="O829" s="68"/>
      <c r="P829" s="103"/>
      <c r="Q829" s="143" t="str">
        <f t="shared" si="82"/>
        <v/>
      </c>
      <c r="R829" s="68" t="str">
        <f t="shared" si="83"/>
        <v/>
      </c>
      <c r="AC829" s="3"/>
      <c r="AD829" s="3"/>
    </row>
    <row r="830" spans="1:30" ht="15.75" x14ac:dyDescent="0.25">
      <c r="A830" s="49">
        <v>2701</v>
      </c>
      <c r="B830" s="50"/>
      <c r="C830" s="50"/>
      <c r="D830" s="50"/>
      <c r="E830" s="50"/>
      <c r="F830" s="50"/>
      <c r="G830" s="50"/>
      <c r="H830" s="50"/>
      <c r="I830" s="50"/>
      <c r="J830" s="64"/>
      <c r="K830" s="91"/>
      <c r="L830" s="57"/>
      <c r="M830" s="58"/>
      <c r="N830" s="64"/>
      <c r="O830" s="68"/>
      <c r="P830" s="66"/>
      <c r="Q830" s="69"/>
      <c r="R830" s="68"/>
      <c r="AC830" s="3"/>
      <c r="AD830" s="3"/>
    </row>
    <row r="831" spans="1:30" ht="15.75" x14ac:dyDescent="0.25">
      <c r="A831" s="49">
        <v>2702</v>
      </c>
      <c r="B831" s="50"/>
      <c r="C831" s="50"/>
      <c r="D831" s="50"/>
      <c r="E831" s="50"/>
      <c r="F831" s="50"/>
      <c r="G831" s="50"/>
      <c r="H831" s="50"/>
      <c r="I831" s="50"/>
      <c r="J831" s="64"/>
      <c r="K831" s="91"/>
      <c r="L831" s="57"/>
      <c r="M831" s="58"/>
      <c r="N831" s="64"/>
      <c r="O831" s="68"/>
      <c r="P831" s="66"/>
      <c r="Q831" s="69"/>
      <c r="R831" s="68"/>
      <c r="AC831" s="3"/>
      <c r="AD831" s="3"/>
    </row>
    <row r="832" spans="1:30" ht="15.75" x14ac:dyDescent="0.25">
      <c r="A832" s="49">
        <v>2801</v>
      </c>
      <c r="B832" s="50"/>
      <c r="C832" s="50"/>
      <c r="D832" s="50"/>
      <c r="E832" s="50"/>
      <c r="F832" s="50"/>
      <c r="G832" s="50"/>
      <c r="H832" s="50"/>
      <c r="I832" s="50"/>
      <c r="J832" s="64"/>
      <c r="K832" s="91"/>
      <c r="L832" s="57"/>
      <c r="M832" s="58"/>
      <c r="N832" s="64"/>
      <c r="O832" s="58"/>
      <c r="P832" s="64"/>
      <c r="Q832" s="106"/>
      <c r="R832" s="68"/>
      <c r="AC832" s="3"/>
      <c r="AD832" s="3"/>
    </row>
    <row r="833" spans="1:30" ht="15.75" x14ac:dyDescent="0.25">
      <c r="A833" s="49">
        <v>2802</v>
      </c>
      <c r="B833" s="50"/>
      <c r="C833" s="50"/>
      <c r="D833" s="50"/>
      <c r="E833" s="50"/>
      <c r="F833" s="50"/>
      <c r="G833" s="50"/>
      <c r="H833" s="50"/>
      <c r="I833" s="50"/>
      <c r="J833" s="64"/>
      <c r="K833" s="91"/>
      <c r="L833" s="57"/>
      <c r="M833" s="58"/>
      <c r="N833" s="64"/>
      <c r="O833" s="137" t="s">
        <v>42</v>
      </c>
      <c r="P833" s="72"/>
      <c r="Q833" s="87" t="str">
        <f>IF(SUM(K825:K832)=0,"",SUM(K825:K832))</f>
        <v/>
      </c>
      <c r="R833" s="139" t="s">
        <v>10</v>
      </c>
      <c r="AC833" s="3"/>
      <c r="AD833" s="3"/>
    </row>
    <row r="834" spans="1:30" ht="15.75" x14ac:dyDescent="0.25">
      <c r="A834" s="49">
        <v>2901</v>
      </c>
      <c r="B834" s="50"/>
      <c r="C834" s="50"/>
      <c r="D834" s="50"/>
      <c r="E834" s="50"/>
      <c r="F834" s="50"/>
      <c r="G834" s="50"/>
      <c r="H834" s="50"/>
      <c r="I834" s="50"/>
      <c r="J834" s="64"/>
      <c r="K834" s="91"/>
      <c r="L834" s="57"/>
      <c r="M834" s="58"/>
      <c r="N834" s="64"/>
      <c r="O834" s="138" t="s">
        <v>43</v>
      </c>
      <c r="P834" s="76" t="e">
        <f>IF(P833/B819=0,"",P833/B819)</f>
        <v>#VALUE!</v>
      </c>
      <c r="Q834" s="89" t="e">
        <f>IF(P833/Q833=0,"",P833/Q833)</f>
        <v>#VALUE!</v>
      </c>
      <c r="R834" s="140" t="s">
        <v>44</v>
      </c>
      <c r="AC834" s="3"/>
      <c r="AD834" s="3"/>
    </row>
    <row r="835" spans="1:30" ht="15.75" x14ac:dyDescent="0.25">
      <c r="A835" s="49">
        <v>2902</v>
      </c>
      <c r="B835" s="142"/>
      <c r="C835" s="142"/>
      <c r="D835" s="142"/>
      <c r="E835" s="142"/>
      <c r="F835" s="142"/>
      <c r="G835" s="142"/>
      <c r="H835" s="142"/>
      <c r="I835" s="142"/>
      <c r="J835" s="64"/>
      <c r="K835" s="91"/>
      <c r="L835" s="79"/>
      <c r="M835" s="80"/>
      <c r="N835" s="81"/>
      <c r="O835" s="82"/>
      <c r="P835" s="83"/>
      <c r="Q835" s="83"/>
      <c r="R835" s="84"/>
      <c r="AC835" s="3"/>
      <c r="AD835" s="3"/>
    </row>
    <row r="836" spans="1:30" ht="18" customHeight="1" x14ac:dyDescent="0.25">
      <c r="A836" s="31"/>
      <c r="B836" s="182" t="s">
        <v>63</v>
      </c>
      <c r="C836" s="182"/>
      <c r="D836" s="182"/>
      <c r="E836" s="182"/>
      <c r="F836" s="182"/>
      <c r="G836" s="182"/>
      <c r="H836" s="182"/>
      <c r="I836" s="182"/>
      <c r="J836" s="25"/>
      <c r="K836" s="85">
        <f>SUM(K829:K832)</f>
        <v>0</v>
      </c>
      <c r="L836" s="86" t="str">
        <f>IF(K829=0,"",K829/B821)</f>
        <v/>
      </c>
      <c r="M836" s="86" t="str">
        <f>IF(K836=0,"",K836/B821)</f>
        <v/>
      </c>
      <c r="N836" s="86"/>
      <c r="O836" s="1"/>
      <c r="P836" s="25"/>
      <c r="Q836" s="26"/>
      <c r="R836" s="1"/>
      <c r="AC836" s="3"/>
      <c r="AD836" s="3"/>
    </row>
    <row r="837" spans="1:30" ht="12.75" customHeight="1" x14ac:dyDescent="0.25">
      <c r="A837" s="31"/>
      <c r="B837" s="25"/>
      <c r="C837" s="92"/>
      <c r="D837" s="92"/>
      <c r="E837" s="92"/>
      <c r="F837" s="92"/>
      <c r="G837" s="92"/>
      <c r="H837" s="92"/>
      <c r="I837" s="92"/>
      <c r="J837" s="25"/>
      <c r="K837" s="93"/>
      <c r="L837" s="94"/>
      <c r="M837" s="94"/>
      <c r="N837" s="94"/>
      <c r="O837" s="1"/>
      <c r="P837" s="25"/>
      <c r="Q837" s="26"/>
      <c r="R837" s="1"/>
      <c r="AC837" s="3"/>
      <c r="AD837" s="3"/>
    </row>
    <row r="838" spans="1:30" ht="12.75" customHeight="1" x14ac:dyDescent="0.25">
      <c r="A838" s="31"/>
      <c r="B838" s="25"/>
      <c r="C838" s="92"/>
      <c r="D838" s="92"/>
      <c r="E838" s="92"/>
      <c r="F838" s="92"/>
      <c r="G838" s="92"/>
      <c r="H838" s="92"/>
      <c r="I838" s="92"/>
      <c r="J838" s="25"/>
      <c r="K838" s="93"/>
      <c r="L838" s="94"/>
      <c r="M838" s="94"/>
      <c r="N838" s="94"/>
      <c r="O838" s="1"/>
      <c r="P838" s="25"/>
      <c r="Q838" s="26"/>
      <c r="R838" s="1"/>
      <c r="AC838" s="3"/>
      <c r="AD838" s="3"/>
    </row>
    <row r="839" spans="1:30" ht="26.25" x14ac:dyDescent="0.4">
      <c r="A839" s="154"/>
      <c r="B839" s="179" t="s">
        <v>53</v>
      </c>
      <c r="C839" s="179"/>
      <c r="D839" s="179"/>
      <c r="E839" s="179"/>
      <c r="F839" s="179"/>
      <c r="G839" s="179"/>
      <c r="H839" s="179"/>
      <c r="I839" s="179"/>
      <c r="J839" s="25"/>
      <c r="K839" s="153" t="s">
        <v>104</v>
      </c>
      <c r="L839" s="1"/>
      <c r="M839" s="1"/>
      <c r="N839" s="25"/>
      <c r="O839" s="1"/>
      <c r="P839" s="25"/>
      <c r="Q839" s="25"/>
      <c r="R839" s="25"/>
      <c r="AC839" s="3"/>
      <c r="AD839" s="3"/>
    </row>
    <row r="840" spans="1:30" ht="20.25" x14ac:dyDescent="0.2">
      <c r="A840" s="183" t="s">
        <v>9</v>
      </c>
      <c r="B840" s="173" t="s">
        <v>54</v>
      </c>
      <c r="C840" s="174"/>
      <c r="D840" s="174"/>
      <c r="E840" s="174"/>
      <c r="F840" s="174"/>
      <c r="G840" s="174"/>
      <c r="H840" s="174"/>
      <c r="I840" s="175"/>
      <c r="J840" s="25"/>
      <c r="K840" s="176" t="s">
        <v>10</v>
      </c>
      <c r="L840" s="171" t="s">
        <v>2</v>
      </c>
      <c r="M840" s="171" t="s">
        <v>3</v>
      </c>
      <c r="N840" s="178" t="s">
        <v>4</v>
      </c>
      <c r="O840" s="171" t="s">
        <v>5</v>
      </c>
      <c r="P840" s="169" t="s">
        <v>6</v>
      </c>
      <c r="Q840" s="169" t="s">
        <v>7</v>
      </c>
      <c r="R840" s="171" t="s">
        <v>8</v>
      </c>
      <c r="AC840" s="3"/>
      <c r="AD840" s="3"/>
    </row>
    <row r="841" spans="1:30" ht="15.75" x14ac:dyDescent="0.25">
      <c r="A841" s="170"/>
      <c r="B841" s="49" t="s">
        <v>55</v>
      </c>
      <c r="C841" s="49" t="s">
        <v>56</v>
      </c>
      <c r="D841" s="49" t="s">
        <v>57</v>
      </c>
      <c r="E841" s="49" t="s">
        <v>58</v>
      </c>
      <c r="F841" s="49" t="s">
        <v>59</v>
      </c>
      <c r="G841" s="49" t="s">
        <v>60</v>
      </c>
      <c r="H841" s="49" t="s">
        <v>61</v>
      </c>
      <c r="I841" s="49" t="s">
        <v>62</v>
      </c>
      <c r="J841" s="25"/>
      <c r="K841" s="177"/>
      <c r="L841" s="170"/>
      <c r="M841" s="170"/>
      <c r="N841" s="170"/>
      <c r="O841" s="170"/>
      <c r="P841" s="170"/>
      <c r="Q841" s="170"/>
      <c r="R841" s="170"/>
      <c r="AC841" s="3"/>
      <c r="AD841" s="3"/>
    </row>
    <row r="842" spans="1:30" ht="15.75" x14ac:dyDescent="0.25">
      <c r="A842" s="49">
        <v>2301</v>
      </c>
      <c r="B842" s="50">
        <v>51</v>
      </c>
      <c r="C842" s="50"/>
      <c r="D842" s="50"/>
      <c r="E842" s="50"/>
      <c r="F842" s="50"/>
      <c r="G842" s="50"/>
      <c r="H842" s="50"/>
      <c r="I842" s="50"/>
      <c r="J842" s="64"/>
      <c r="K842" s="91"/>
      <c r="L842" s="51"/>
      <c r="M842" s="52"/>
      <c r="N842" s="53"/>
      <c r="O842" s="54"/>
      <c r="P842" s="55">
        <f>B842</f>
        <v>51</v>
      </c>
      <c r="Q842" s="56"/>
      <c r="R842" s="54"/>
      <c r="AC842" s="3"/>
      <c r="AD842" s="3"/>
    </row>
    <row r="843" spans="1:30" ht="15.75" x14ac:dyDescent="0.25">
      <c r="A843" s="49">
        <v>2302</v>
      </c>
      <c r="B843" s="50"/>
      <c r="C843" s="50">
        <v>34</v>
      </c>
      <c r="D843" s="50"/>
      <c r="E843" s="50"/>
      <c r="F843" s="50"/>
      <c r="G843" s="50"/>
      <c r="H843" s="50"/>
      <c r="I843" s="50"/>
      <c r="J843" s="64"/>
      <c r="K843" s="91"/>
      <c r="L843" s="57"/>
      <c r="M843" s="58"/>
      <c r="N843" s="59"/>
      <c r="O843" s="60">
        <f>IF(C843=0,"",C843/B842)</f>
        <v>0.66666666666666663</v>
      </c>
      <c r="P843" s="61">
        <v>41</v>
      </c>
      <c r="Q843" s="62">
        <f t="shared" ref="Q843:Q850" si="87">IF(P843=0,"",P843/P842)</f>
        <v>0.80392156862745101</v>
      </c>
      <c r="R843" s="62">
        <f t="shared" ref="R843:R850" si="88">IF(P843=0,"",100%-Q843)</f>
        <v>0.19607843137254899</v>
      </c>
      <c r="AC843" s="3"/>
      <c r="AD843" s="3"/>
    </row>
    <row r="844" spans="1:30" ht="15.75" x14ac:dyDescent="0.25">
      <c r="A844" s="49">
        <v>2401</v>
      </c>
      <c r="B844" s="50"/>
      <c r="C844" s="50"/>
      <c r="D844" s="50">
        <v>34</v>
      </c>
      <c r="E844" s="50"/>
      <c r="F844" s="50"/>
      <c r="G844" s="50"/>
      <c r="H844" s="50"/>
      <c r="I844" s="50"/>
      <c r="J844" s="64"/>
      <c r="K844" s="91"/>
      <c r="L844" s="57"/>
      <c r="M844" s="58"/>
      <c r="N844" s="59"/>
      <c r="O844" s="60">
        <f>IF(D844=0,"",D844/C843)</f>
        <v>1</v>
      </c>
      <c r="P844" s="61">
        <v>41</v>
      </c>
      <c r="Q844" s="62">
        <f t="shared" si="87"/>
        <v>1</v>
      </c>
      <c r="R844" s="62">
        <f t="shared" si="88"/>
        <v>0</v>
      </c>
      <c r="S844" s="11">
        <f>P844/P842</f>
        <v>0.80392156862745101</v>
      </c>
      <c r="AC844" s="3"/>
      <c r="AD844" s="3"/>
    </row>
    <row r="845" spans="1:30" ht="15.75" x14ac:dyDescent="0.25">
      <c r="A845" s="49">
        <v>2402</v>
      </c>
      <c r="B845" s="50"/>
      <c r="C845" s="50"/>
      <c r="D845" s="50"/>
      <c r="E845" s="122">
        <v>25</v>
      </c>
      <c r="F845" s="50"/>
      <c r="G845" s="50"/>
      <c r="H845" s="50"/>
      <c r="I845" s="50"/>
      <c r="J845" s="64"/>
      <c r="K845" s="91"/>
      <c r="L845" s="57"/>
      <c r="M845" s="58"/>
      <c r="N845" s="59"/>
      <c r="O845" s="60">
        <f>IF(E845=0,"",E845/D844)</f>
        <v>0.73529411764705888</v>
      </c>
      <c r="P845" s="61">
        <v>41</v>
      </c>
      <c r="Q845" s="62">
        <f t="shared" si="87"/>
        <v>1</v>
      </c>
      <c r="R845" s="62">
        <f t="shared" si="88"/>
        <v>0</v>
      </c>
      <c r="T845" s="167"/>
      <c r="AC845" s="3"/>
      <c r="AD845" s="3"/>
    </row>
    <row r="846" spans="1:30" ht="15.75" x14ac:dyDescent="0.25">
      <c r="A846" s="49">
        <v>2501</v>
      </c>
      <c r="B846" s="50"/>
      <c r="C846" s="50"/>
      <c r="D846" s="50"/>
      <c r="E846" s="50"/>
      <c r="F846" s="50">
        <v>29</v>
      </c>
      <c r="G846" s="50"/>
      <c r="H846" s="50"/>
      <c r="I846" s="50"/>
      <c r="J846" s="64"/>
      <c r="K846" s="91"/>
      <c r="L846" s="57"/>
      <c r="M846" s="58"/>
      <c r="N846" s="59"/>
      <c r="O846" s="131">
        <f>IF(F846=0,"",F846/E845)</f>
        <v>1.1599999999999999</v>
      </c>
      <c r="P846" s="61">
        <v>38</v>
      </c>
      <c r="Q846" s="62">
        <f t="shared" si="87"/>
        <v>0.92682926829268297</v>
      </c>
      <c r="R846" s="62">
        <f t="shared" si="88"/>
        <v>7.3170731707317027E-2</v>
      </c>
      <c r="T846" s="136"/>
      <c r="AC846" s="3"/>
      <c r="AD846" s="3"/>
    </row>
    <row r="847" spans="1:30" ht="15.75" x14ac:dyDescent="0.25">
      <c r="A847" s="49">
        <v>2502</v>
      </c>
      <c r="B847" s="50"/>
      <c r="C847" s="50"/>
      <c r="D847" s="50"/>
      <c r="E847" s="50"/>
      <c r="F847" s="50"/>
      <c r="G847" s="50"/>
      <c r="H847" s="50"/>
      <c r="I847" s="50"/>
      <c r="J847" s="64"/>
      <c r="K847" s="91"/>
      <c r="L847" s="57"/>
      <c r="M847" s="58"/>
      <c r="N847" s="59"/>
      <c r="O847" s="60" t="str">
        <f t="shared" ref="O847:O849" si="89">IF(E847=0,"",E847/D846)</f>
        <v/>
      </c>
      <c r="P847" s="61"/>
      <c r="Q847" s="62" t="str">
        <f t="shared" si="87"/>
        <v/>
      </c>
      <c r="R847" s="62" t="str">
        <f t="shared" si="88"/>
        <v/>
      </c>
      <c r="AC847" s="3"/>
      <c r="AD847" s="3"/>
    </row>
    <row r="848" spans="1:30" ht="15.75" x14ac:dyDescent="0.25">
      <c r="A848" s="49">
        <v>2601</v>
      </c>
      <c r="B848" s="50"/>
      <c r="C848" s="50"/>
      <c r="D848" s="50"/>
      <c r="E848" s="50"/>
      <c r="F848" s="50"/>
      <c r="G848" s="50"/>
      <c r="H848" s="50"/>
      <c r="I848" s="50"/>
      <c r="J848" s="64"/>
      <c r="K848" s="91"/>
      <c r="L848" s="57"/>
      <c r="M848" s="58"/>
      <c r="N848" s="59"/>
      <c r="O848" s="127" t="str">
        <f t="shared" si="89"/>
        <v/>
      </c>
      <c r="P848" s="61"/>
      <c r="Q848" s="62" t="str">
        <f t="shared" si="87"/>
        <v/>
      </c>
      <c r="R848" s="62" t="str">
        <f t="shared" si="88"/>
        <v/>
      </c>
      <c r="AC848" s="3"/>
      <c r="AD848" s="3"/>
    </row>
    <row r="849" spans="1:30" ht="15.75" x14ac:dyDescent="0.25">
      <c r="A849" s="49">
        <v>2602</v>
      </c>
      <c r="B849" s="50"/>
      <c r="C849" s="50"/>
      <c r="D849" s="50"/>
      <c r="E849" s="50"/>
      <c r="F849" s="50"/>
      <c r="G849" s="50"/>
      <c r="H849" s="50"/>
      <c r="I849" s="50"/>
      <c r="J849" s="64"/>
      <c r="K849" s="91"/>
      <c r="L849" s="57"/>
      <c r="M849" s="58"/>
      <c r="N849" s="64"/>
      <c r="O849" s="128" t="str">
        <f t="shared" si="89"/>
        <v/>
      </c>
      <c r="P849" s="103"/>
      <c r="Q849" s="62" t="str">
        <f t="shared" ref="Q849" si="90">IF(P849=0,"",P849/P848)</f>
        <v/>
      </c>
      <c r="R849" s="62" t="str">
        <f t="shared" ref="R849" si="91">IF(P849=0,"",100%-Q849)</f>
        <v/>
      </c>
      <c r="AC849" s="3"/>
      <c r="AD849" s="3"/>
    </row>
    <row r="850" spans="1:30" ht="15.75" x14ac:dyDescent="0.25">
      <c r="A850" s="49">
        <v>2701</v>
      </c>
      <c r="B850" s="50"/>
      <c r="C850" s="50"/>
      <c r="D850" s="50"/>
      <c r="E850" s="50"/>
      <c r="F850" s="50"/>
      <c r="G850" s="50"/>
      <c r="H850" s="50"/>
      <c r="I850" s="50"/>
      <c r="J850" s="64"/>
      <c r="K850" s="91"/>
      <c r="L850" s="57"/>
      <c r="M850" s="58"/>
      <c r="N850" s="64"/>
      <c r="O850" s="68"/>
      <c r="P850" s="103"/>
      <c r="Q850" s="143" t="str">
        <f t="shared" si="87"/>
        <v/>
      </c>
      <c r="R850" s="68" t="str">
        <f t="shared" si="88"/>
        <v/>
      </c>
      <c r="AC850" s="3"/>
      <c r="AD850" s="3"/>
    </row>
    <row r="851" spans="1:30" ht="15.75" x14ac:dyDescent="0.25">
      <c r="A851" s="49">
        <v>2702</v>
      </c>
      <c r="B851" s="50"/>
      <c r="C851" s="50"/>
      <c r="D851" s="50"/>
      <c r="E851" s="50"/>
      <c r="F851" s="50"/>
      <c r="G851" s="50"/>
      <c r="H851" s="50"/>
      <c r="I851" s="50"/>
      <c r="J851" s="64"/>
      <c r="K851" s="91"/>
      <c r="L851" s="57"/>
      <c r="M851" s="58"/>
      <c r="N851" s="64"/>
      <c r="O851" s="68"/>
      <c r="P851" s="66"/>
      <c r="Q851" s="69"/>
      <c r="R851" s="68"/>
      <c r="AC851" s="3"/>
      <c r="AD851" s="3"/>
    </row>
    <row r="852" spans="1:30" ht="15.75" x14ac:dyDescent="0.25">
      <c r="A852" s="49">
        <v>2801</v>
      </c>
      <c r="B852" s="50"/>
      <c r="C852" s="50"/>
      <c r="D852" s="50"/>
      <c r="E852" s="50"/>
      <c r="F852" s="50"/>
      <c r="G852" s="50"/>
      <c r="H852" s="50"/>
      <c r="I852" s="50"/>
      <c r="J852" s="64"/>
      <c r="K852" s="91"/>
      <c r="L852" s="57"/>
      <c r="M852" s="58"/>
      <c r="N852" s="64"/>
      <c r="O852" s="68"/>
      <c r="P852" s="66"/>
      <c r="Q852" s="69"/>
      <c r="R852" s="68"/>
      <c r="AC852" s="3"/>
      <c r="AD852" s="3"/>
    </row>
    <row r="853" spans="1:30" ht="15.75" x14ac:dyDescent="0.25">
      <c r="A853" s="49">
        <v>2802</v>
      </c>
      <c r="B853" s="50"/>
      <c r="C853" s="50"/>
      <c r="D853" s="50"/>
      <c r="E853" s="50"/>
      <c r="F853" s="50"/>
      <c r="G853" s="50"/>
      <c r="H853" s="50"/>
      <c r="I853" s="50"/>
      <c r="J853" s="64"/>
      <c r="K853" s="91"/>
      <c r="L853" s="57"/>
      <c r="M853" s="58"/>
      <c r="N853" s="64"/>
      <c r="O853" s="58"/>
      <c r="P853" s="64"/>
      <c r="Q853" s="106"/>
      <c r="R853" s="68"/>
      <c r="AC853" s="3"/>
      <c r="AD853" s="3"/>
    </row>
    <row r="854" spans="1:30" ht="15.75" x14ac:dyDescent="0.25">
      <c r="A854" s="49">
        <v>2901</v>
      </c>
      <c r="B854" s="50"/>
      <c r="C854" s="50"/>
      <c r="D854" s="50"/>
      <c r="E854" s="50"/>
      <c r="F854" s="50"/>
      <c r="G854" s="50"/>
      <c r="H854" s="50"/>
      <c r="I854" s="50"/>
      <c r="J854" s="64"/>
      <c r="K854" s="91"/>
      <c r="L854" s="57"/>
      <c r="M854" s="58"/>
      <c r="N854" s="64"/>
      <c r="O854" s="137" t="s">
        <v>42</v>
      </c>
      <c r="P854" s="72"/>
      <c r="Q854" s="87" t="str">
        <f>IF(SUM(K846:K853)=0,"",SUM(K846:K853))</f>
        <v/>
      </c>
      <c r="R854" s="139" t="s">
        <v>10</v>
      </c>
      <c r="AC854" s="3"/>
      <c r="AD854" s="3"/>
    </row>
    <row r="855" spans="1:30" ht="15.75" x14ac:dyDescent="0.25">
      <c r="A855" s="49">
        <v>2902</v>
      </c>
      <c r="B855" s="50"/>
      <c r="C855" s="50"/>
      <c r="D855" s="50"/>
      <c r="E855" s="50"/>
      <c r="F855" s="50"/>
      <c r="G855" s="50"/>
      <c r="H855" s="50"/>
      <c r="I855" s="50"/>
      <c r="J855" s="64"/>
      <c r="K855" s="91"/>
      <c r="L855" s="57"/>
      <c r="M855" s="58"/>
      <c r="N855" s="64"/>
      <c r="O855" s="138" t="s">
        <v>43</v>
      </c>
      <c r="P855" s="76" t="e">
        <f>IF(P854/B840=0,"",P854/B840)</f>
        <v>#VALUE!</v>
      </c>
      <c r="Q855" s="89" t="e">
        <f>IF(P854/Q854=0,"",P854/Q854)</f>
        <v>#VALUE!</v>
      </c>
      <c r="R855" s="140" t="s">
        <v>44</v>
      </c>
      <c r="AC855" s="3"/>
      <c r="AD855" s="3"/>
    </row>
    <row r="856" spans="1:30" ht="15.75" x14ac:dyDescent="0.25">
      <c r="A856" s="49">
        <v>3001</v>
      </c>
      <c r="B856" s="142"/>
      <c r="C856" s="142"/>
      <c r="D856" s="142"/>
      <c r="E856" s="142"/>
      <c r="F856" s="142"/>
      <c r="G856" s="142"/>
      <c r="H856" s="142"/>
      <c r="I856" s="142"/>
      <c r="J856" s="64"/>
      <c r="K856" s="91"/>
      <c r="L856" s="79"/>
      <c r="M856" s="80"/>
      <c r="N856" s="81"/>
      <c r="O856" s="82"/>
      <c r="P856" s="83"/>
      <c r="Q856" s="83"/>
      <c r="R856" s="84"/>
      <c r="AC856" s="3"/>
      <c r="AD856" s="3"/>
    </row>
    <row r="857" spans="1:30" ht="18" customHeight="1" x14ac:dyDescent="0.25">
      <c r="A857" s="31"/>
      <c r="B857" s="182" t="s">
        <v>63</v>
      </c>
      <c r="C857" s="182"/>
      <c r="D857" s="182"/>
      <c r="E857" s="182"/>
      <c r="F857" s="182"/>
      <c r="G857" s="182"/>
      <c r="H857" s="182"/>
      <c r="I857" s="182"/>
      <c r="J857" s="25"/>
      <c r="K857" s="85">
        <f>SUM(K850:K853)</f>
        <v>0</v>
      </c>
      <c r="L857" s="86" t="str">
        <f>IF(K850=0,"",K850/B842)</f>
        <v/>
      </c>
      <c r="M857" s="86" t="str">
        <f>IF(K857=0,"",K857/B842)</f>
        <v/>
      </c>
      <c r="N857" s="86"/>
      <c r="O857" s="1"/>
      <c r="P857" s="25"/>
      <c r="Q857" s="26"/>
      <c r="R857" s="1"/>
      <c r="AC857" s="3"/>
      <c r="AD857" s="3"/>
    </row>
    <row r="858" spans="1:30" ht="12.75" customHeight="1" x14ac:dyDescent="0.25">
      <c r="A858" s="31"/>
      <c r="B858" s="25"/>
      <c r="C858" s="92"/>
      <c r="D858" s="92"/>
      <c r="E858" s="92"/>
      <c r="F858" s="92"/>
      <c r="G858" s="92"/>
      <c r="H858" s="92"/>
      <c r="I858" s="92"/>
      <c r="J858" s="25"/>
      <c r="K858" s="93"/>
      <c r="L858" s="94"/>
      <c r="M858" s="94"/>
      <c r="N858" s="94"/>
      <c r="O858" s="1"/>
      <c r="P858" s="25"/>
      <c r="Q858" s="26"/>
      <c r="R858" s="1"/>
      <c r="AC858" s="3"/>
      <c r="AD858" s="3"/>
    </row>
    <row r="859" spans="1:30" ht="12.75" customHeight="1" x14ac:dyDescent="0.25">
      <c r="A859" s="31"/>
      <c r="B859" s="25"/>
      <c r="C859" s="92"/>
      <c r="D859" s="92"/>
      <c r="E859" s="92"/>
      <c r="F859" s="92"/>
      <c r="G859" s="92"/>
      <c r="H859" s="92"/>
      <c r="I859" s="92"/>
      <c r="J859" s="25"/>
      <c r="K859" s="93"/>
      <c r="L859" s="94"/>
      <c r="M859" s="94"/>
      <c r="N859" s="94"/>
      <c r="O859" s="1"/>
      <c r="P859" s="25"/>
      <c r="Q859" s="26"/>
      <c r="R859" s="1"/>
      <c r="AC859" s="3"/>
      <c r="AD859" s="3"/>
    </row>
    <row r="860" spans="1:30" ht="26.25" x14ac:dyDescent="0.4">
      <c r="A860" s="154"/>
      <c r="B860" s="179" t="s">
        <v>53</v>
      </c>
      <c r="C860" s="179"/>
      <c r="D860" s="179"/>
      <c r="E860" s="179"/>
      <c r="F860" s="179"/>
      <c r="G860" s="179"/>
      <c r="H860" s="179"/>
      <c r="I860" s="179"/>
      <c r="J860" s="25"/>
      <c r="K860" s="153" t="s">
        <v>105</v>
      </c>
      <c r="L860" s="1"/>
      <c r="M860" s="1"/>
      <c r="N860" s="25"/>
      <c r="O860" s="1"/>
      <c r="P860" s="25"/>
      <c r="Q860" s="25"/>
      <c r="R860" s="25"/>
      <c r="AC860" s="3"/>
      <c r="AD860" s="3"/>
    </row>
    <row r="861" spans="1:30" ht="20.25" x14ac:dyDescent="0.2">
      <c r="A861" s="183" t="s">
        <v>9</v>
      </c>
      <c r="B861" s="173" t="s">
        <v>54</v>
      </c>
      <c r="C861" s="174"/>
      <c r="D861" s="174"/>
      <c r="E861" s="174"/>
      <c r="F861" s="174"/>
      <c r="G861" s="174"/>
      <c r="H861" s="174"/>
      <c r="I861" s="175"/>
      <c r="J861" s="25"/>
      <c r="K861" s="176" t="s">
        <v>10</v>
      </c>
      <c r="L861" s="171" t="s">
        <v>2</v>
      </c>
      <c r="M861" s="171" t="s">
        <v>3</v>
      </c>
      <c r="N861" s="178" t="s">
        <v>4</v>
      </c>
      <c r="O861" s="171" t="s">
        <v>5</v>
      </c>
      <c r="P861" s="169" t="s">
        <v>6</v>
      </c>
      <c r="Q861" s="169" t="s">
        <v>7</v>
      </c>
      <c r="R861" s="171" t="s">
        <v>8</v>
      </c>
      <c r="AC861" s="3"/>
      <c r="AD861" s="3"/>
    </row>
    <row r="862" spans="1:30" ht="15.75" x14ac:dyDescent="0.25">
      <c r="A862" s="170"/>
      <c r="B862" s="49" t="s">
        <v>55</v>
      </c>
      <c r="C862" s="49" t="s">
        <v>56</v>
      </c>
      <c r="D862" s="49" t="s">
        <v>57</v>
      </c>
      <c r="E862" s="49" t="s">
        <v>58</v>
      </c>
      <c r="F862" s="49" t="s">
        <v>59</v>
      </c>
      <c r="G862" s="49" t="s">
        <v>60</v>
      </c>
      <c r="H862" s="49" t="s">
        <v>61</v>
      </c>
      <c r="I862" s="49" t="s">
        <v>62</v>
      </c>
      <c r="J862" s="25"/>
      <c r="K862" s="177"/>
      <c r="L862" s="170"/>
      <c r="M862" s="170"/>
      <c r="N862" s="170"/>
      <c r="O862" s="170"/>
      <c r="P862" s="170"/>
      <c r="Q862" s="170"/>
      <c r="R862" s="170"/>
      <c r="AC862" s="3"/>
      <c r="AD862" s="3"/>
    </row>
    <row r="863" spans="1:30" ht="15.75" x14ac:dyDescent="0.25">
      <c r="A863" s="49">
        <v>2302</v>
      </c>
      <c r="B863" s="50">
        <v>35</v>
      </c>
      <c r="C863" s="50"/>
      <c r="D863" s="50"/>
      <c r="E863" s="50"/>
      <c r="F863" s="50"/>
      <c r="G863" s="50"/>
      <c r="H863" s="50"/>
      <c r="I863" s="50"/>
      <c r="J863" s="64"/>
      <c r="K863" s="91"/>
      <c r="L863" s="51"/>
      <c r="M863" s="52"/>
      <c r="N863" s="53"/>
      <c r="O863" s="54"/>
      <c r="P863" s="55">
        <f>B863</f>
        <v>35</v>
      </c>
      <c r="Q863" s="56"/>
      <c r="R863" s="54"/>
      <c r="AC863" s="3"/>
      <c r="AD863" s="3"/>
    </row>
    <row r="864" spans="1:30" ht="15.75" x14ac:dyDescent="0.25">
      <c r="A864" s="49">
        <v>2401</v>
      </c>
      <c r="B864" s="50"/>
      <c r="C864" s="50">
        <v>29</v>
      </c>
      <c r="D864" s="50"/>
      <c r="E864" s="50"/>
      <c r="F864" s="50"/>
      <c r="G864" s="50"/>
      <c r="H864" s="50"/>
      <c r="I864" s="50"/>
      <c r="J864" s="64"/>
      <c r="K864" s="91"/>
      <c r="L864" s="57"/>
      <c r="M864" s="58"/>
      <c r="N864" s="59"/>
      <c r="O864" s="60">
        <f>IF(C864=0,"",C864/B863)</f>
        <v>0.82857142857142863</v>
      </c>
      <c r="P864" s="61">
        <v>35</v>
      </c>
      <c r="Q864" s="62">
        <f t="shared" ref="Q864:Q871" si="92">IF(P864=0,"",P864/P863)</f>
        <v>1</v>
      </c>
      <c r="R864" s="62">
        <f t="shared" ref="R864:R871" si="93">IF(P864=0,"",100%-Q864)</f>
        <v>0</v>
      </c>
      <c r="AC864" s="3"/>
      <c r="AD864" s="3"/>
    </row>
    <row r="865" spans="1:30" ht="15.75" x14ac:dyDescent="0.25">
      <c r="A865" s="49">
        <v>2402</v>
      </c>
      <c r="B865" s="50"/>
      <c r="C865" s="50"/>
      <c r="D865" s="50">
        <v>29</v>
      </c>
      <c r="E865" s="50"/>
      <c r="F865" s="50"/>
      <c r="G865" s="50"/>
      <c r="H865" s="50"/>
      <c r="I865" s="50"/>
      <c r="J865" s="64"/>
      <c r="K865" s="91"/>
      <c r="L865" s="57"/>
      <c r="M865" s="58"/>
      <c r="N865" s="59"/>
      <c r="O865" s="60">
        <f>IF(D865=0,"",D865/C864)</f>
        <v>1</v>
      </c>
      <c r="P865" s="61">
        <v>32</v>
      </c>
      <c r="Q865" s="62">
        <f t="shared" si="92"/>
        <v>0.91428571428571426</v>
      </c>
      <c r="R865" s="62">
        <f t="shared" si="93"/>
        <v>8.5714285714285743E-2</v>
      </c>
      <c r="S865" s="11">
        <f>P865/P863</f>
        <v>0.91428571428571426</v>
      </c>
      <c r="AC865" s="3"/>
      <c r="AD865" s="3"/>
    </row>
    <row r="866" spans="1:30" ht="15.75" x14ac:dyDescent="0.25">
      <c r="A866" s="49">
        <v>2501</v>
      </c>
      <c r="B866" s="50"/>
      <c r="C866" s="50"/>
      <c r="D866" s="50"/>
      <c r="E866" s="50">
        <v>18</v>
      </c>
      <c r="F866" s="50"/>
      <c r="G866" s="50"/>
      <c r="H866" s="50"/>
      <c r="I866" s="50"/>
      <c r="J866" s="64"/>
      <c r="K866" s="91"/>
      <c r="L866" s="57"/>
      <c r="M866" s="58"/>
      <c r="N866" s="59"/>
      <c r="O866" s="60">
        <f>IF(E866=0,"",E866/D865)</f>
        <v>0.62068965517241381</v>
      </c>
      <c r="P866" s="61">
        <v>30</v>
      </c>
      <c r="Q866" s="62">
        <f t="shared" si="92"/>
        <v>0.9375</v>
      </c>
      <c r="R866" s="62">
        <f t="shared" si="93"/>
        <v>6.25E-2</v>
      </c>
      <c r="AC866" s="3"/>
      <c r="AD866" s="3"/>
    </row>
    <row r="867" spans="1:30" ht="15.75" x14ac:dyDescent="0.25">
      <c r="A867" s="49">
        <v>2502</v>
      </c>
      <c r="B867" s="50"/>
      <c r="C867" s="50"/>
      <c r="D867" s="50"/>
      <c r="E867" s="50"/>
      <c r="F867" s="50"/>
      <c r="G867" s="50"/>
      <c r="H867" s="50"/>
      <c r="I867" s="50"/>
      <c r="J867" s="64"/>
      <c r="K867" s="91"/>
      <c r="L867" s="57"/>
      <c r="M867" s="58"/>
      <c r="N867" s="59"/>
      <c r="O867" s="60" t="str">
        <f t="shared" ref="O867:O870" si="94">IF(E867=0,"",E867/D866)</f>
        <v/>
      </c>
      <c r="P867" s="61"/>
      <c r="Q867" s="62" t="str">
        <f t="shared" si="92"/>
        <v/>
      </c>
      <c r="R867" s="62" t="str">
        <f t="shared" si="93"/>
        <v/>
      </c>
      <c r="AC867" s="3"/>
      <c r="AD867" s="3"/>
    </row>
    <row r="868" spans="1:30" ht="15.75" x14ac:dyDescent="0.25">
      <c r="A868" s="49">
        <v>2601</v>
      </c>
      <c r="B868" s="50"/>
      <c r="C868" s="50"/>
      <c r="D868" s="50"/>
      <c r="E868" s="50"/>
      <c r="F868" s="50"/>
      <c r="G868" s="50"/>
      <c r="H868" s="50"/>
      <c r="I868" s="50"/>
      <c r="J868" s="64"/>
      <c r="K868" s="91"/>
      <c r="L868" s="57"/>
      <c r="M868" s="58"/>
      <c r="N868" s="59"/>
      <c r="O868" s="60" t="str">
        <f t="shared" si="94"/>
        <v/>
      </c>
      <c r="P868" s="61"/>
      <c r="Q868" s="62" t="str">
        <f t="shared" si="92"/>
        <v/>
      </c>
      <c r="R868" s="62" t="str">
        <f t="shared" si="93"/>
        <v/>
      </c>
      <c r="AC868" s="3"/>
      <c r="AD868" s="3"/>
    </row>
    <row r="869" spans="1:30" ht="15.75" x14ac:dyDescent="0.25">
      <c r="A869" s="49">
        <v>2602</v>
      </c>
      <c r="B869" s="50"/>
      <c r="C869" s="50"/>
      <c r="D869" s="50"/>
      <c r="E869" s="50"/>
      <c r="F869" s="50"/>
      <c r="G869" s="50"/>
      <c r="H869" s="50"/>
      <c r="I869" s="50"/>
      <c r="J869" s="64"/>
      <c r="K869" s="91"/>
      <c r="L869" s="57"/>
      <c r="M869" s="58"/>
      <c r="N869" s="59"/>
      <c r="O869" s="127" t="str">
        <f t="shared" si="94"/>
        <v/>
      </c>
      <c r="P869" s="61"/>
      <c r="Q869" s="62" t="str">
        <f t="shared" si="92"/>
        <v/>
      </c>
      <c r="R869" s="62" t="str">
        <f t="shared" si="93"/>
        <v/>
      </c>
      <c r="AC869" s="3"/>
      <c r="AD869" s="3"/>
    </row>
    <row r="870" spans="1:30" ht="15.75" x14ac:dyDescent="0.25">
      <c r="A870" s="49">
        <v>2701</v>
      </c>
      <c r="B870" s="50"/>
      <c r="C870" s="50"/>
      <c r="D870" s="50"/>
      <c r="E870" s="50"/>
      <c r="F870" s="50"/>
      <c r="G870" s="50"/>
      <c r="H870" s="50"/>
      <c r="I870" s="50"/>
      <c r="J870" s="64"/>
      <c r="K870" s="91"/>
      <c r="L870" s="57"/>
      <c r="M870" s="58"/>
      <c r="N870" s="64"/>
      <c r="O870" s="128" t="str">
        <f t="shared" si="94"/>
        <v/>
      </c>
      <c r="P870" s="103"/>
      <c r="Q870" s="62" t="str">
        <f t="shared" ref="Q870" si="95">IF(P870=0,"",P870/P869)</f>
        <v/>
      </c>
      <c r="R870" s="62" t="str">
        <f t="shared" ref="R870" si="96">IF(P870=0,"",100%-Q870)</f>
        <v/>
      </c>
      <c r="AC870" s="3"/>
      <c r="AD870" s="3"/>
    </row>
    <row r="871" spans="1:30" ht="15.75" x14ac:dyDescent="0.25">
      <c r="A871" s="49">
        <v>2702</v>
      </c>
      <c r="B871" s="50"/>
      <c r="C871" s="50"/>
      <c r="D871" s="50"/>
      <c r="E871" s="50"/>
      <c r="F871" s="50"/>
      <c r="G871" s="50"/>
      <c r="H871" s="50"/>
      <c r="I871" s="50"/>
      <c r="J871" s="64"/>
      <c r="K871" s="91"/>
      <c r="L871" s="57"/>
      <c r="M871" s="58"/>
      <c r="N871" s="64"/>
      <c r="O871" s="68"/>
      <c r="P871" s="103"/>
      <c r="Q871" s="143" t="str">
        <f t="shared" si="92"/>
        <v/>
      </c>
      <c r="R871" s="68" t="str">
        <f t="shared" si="93"/>
        <v/>
      </c>
      <c r="AC871" s="3"/>
      <c r="AD871" s="3"/>
    </row>
    <row r="872" spans="1:30" ht="15.75" x14ac:dyDescent="0.25">
      <c r="A872" s="49">
        <v>2801</v>
      </c>
      <c r="B872" s="50"/>
      <c r="C872" s="50"/>
      <c r="D872" s="50"/>
      <c r="E872" s="50"/>
      <c r="F872" s="50"/>
      <c r="G872" s="50"/>
      <c r="H872" s="50"/>
      <c r="I872" s="50"/>
      <c r="J872" s="64"/>
      <c r="K872" s="91"/>
      <c r="L872" s="57"/>
      <c r="M872" s="58"/>
      <c r="N872" s="64"/>
      <c r="O872" s="68"/>
      <c r="P872" s="66"/>
      <c r="Q872" s="69"/>
      <c r="R872" s="68"/>
      <c r="AC872" s="3"/>
      <c r="AD872" s="3"/>
    </row>
    <row r="873" spans="1:30" ht="15.75" x14ac:dyDescent="0.25">
      <c r="A873" s="49">
        <v>2802</v>
      </c>
      <c r="B873" s="50"/>
      <c r="C873" s="50"/>
      <c r="D873" s="50"/>
      <c r="E873" s="50"/>
      <c r="F873" s="50"/>
      <c r="G873" s="50"/>
      <c r="H873" s="50"/>
      <c r="I873" s="50"/>
      <c r="J873" s="64"/>
      <c r="K873" s="91"/>
      <c r="L873" s="57"/>
      <c r="M873" s="58"/>
      <c r="N873" s="64"/>
      <c r="O873" s="68"/>
      <c r="P873" s="66"/>
      <c r="Q873" s="69"/>
      <c r="R873" s="68"/>
      <c r="AC873" s="3"/>
      <c r="AD873" s="3"/>
    </row>
    <row r="874" spans="1:30" ht="15.75" x14ac:dyDescent="0.25">
      <c r="A874" s="49">
        <v>2901</v>
      </c>
      <c r="B874" s="50"/>
      <c r="C874" s="50"/>
      <c r="D874" s="50"/>
      <c r="E874" s="50"/>
      <c r="F874" s="50"/>
      <c r="G874" s="50"/>
      <c r="H874" s="50"/>
      <c r="I874" s="50"/>
      <c r="J874" s="64"/>
      <c r="K874" s="91"/>
      <c r="L874" s="57"/>
      <c r="M874" s="58"/>
      <c r="N874" s="64"/>
      <c r="O874" s="58"/>
      <c r="P874" s="64"/>
      <c r="Q874" s="106"/>
      <c r="R874" s="68"/>
      <c r="AC874" s="3"/>
      <c r="AD874" s="3"/>
    </row>
    <row r="875" spans="1:30" ht="15.75" x14ac:dyDescent="0.25">
      <c r="A875" s="49">
        <v>2902</v>
      </c>
      <c r="B875" s="50"/>
      <c r="C875" s="50"/>
      <c r="D875" s="50"/>
      <c r="E875" s="50"/>
      <c r="F875" s="50"/>
      <c r="G875" s="50"/>
      <c r="H875" s="50"/>
      <c r="I875" s="50"/>
      <c r="J875" s="64"/>
      <c r="K875" s="91"/>
      <c r="L875" s="57"/>
      <c r="M875" s="58"/>
      <c r="N875" s="64"/>
      <c r="O875" s="137" t="s">
        <v>42</v>
      </c>
      <c r="P875" s="72"/>
      <c r="Q875" s="87" t="str">
        <f>IF(SUM(K867:K874)=0,"",SUM(K867:K874))</f>
        <v/>
      </c>
      <c r="R875" s="139" t="s">
        <v>10</v>
      </c>
      <c r="AC875" s="3"/>
      <c r="AD875" s="3"/>
    </row>
    <row r="876" spans="1:30" ht="15.75" x14ac:dyDescent="0.25">
      <c r="A876" s="49">
        <v>3001</v>
      </c>
      <c r="B876" s="50"/>
      <c r="C876" s="50"/>
      <c r="D876" s="50"/>
      <c r="E876" s="50"/>
      <c r="F876" s="50"/>
      <c r="G876" s="50"/>
      <c r="H876" s="50"/>
      <c r="I876" s="50"/>
      <c r="J876" s="64"/>
      <c r="K876" s="91"/>
      <c r="L876" s="57"/>
      <c r="M876" s="58"/>
      <c r="N876" s="64"/>
      <c r="O876" s="138" t="s">
        <v>43</v>
      </c>
      <c r="P876" s="76" t="e">
        <f>IF(P875/B861=0,"",P875/B861)</f>
        <v>#VALUE!</v>
      </c>
      <c r="Q876" s="89" t="e">
        <f>IF(P875/Q875=0,"",P875/Q875)</f>
        <v>#VALUE!</v>
      </c>
      <c r="R876" s="140" t="s">
        <v>44</v>
      </c>
      <c r="AC876" s="3"/>
      <c r="AD876" s="3"/>
    </row>
    <row r="877" spans="1:30" ht="15.75" x14ac:dyDescent="0.25">
      <c r="A877" s="49">
        <v>3002</v>
      </c>
      <c r="B877" s="142"/>
      <c r="C877" s="142"/>
      <c r="D877" s="142"/>
      <c r="E877" s="142"/>
      <c r="F877" s="142"/>
      <c r="G877" s="142"/>
      <c r="H877" s="142"/>
      <c r="I877" s="142"/>
      <c r="J877" s="64"/>
      <c r="K877" s="91"/>
      <c r="L877" s="79"/>
      <c r="M877" s="80"/>
      <c r="N877" s="81"/>
      <c r="O877" s="82"/>
      <c r="P877" s="83"/>
      <c r="Q877" s="83"/>
      <c r="R877" s="84"/>
      <c r="AC877" s="3"/>
      <c r="AD877" s="3"/>
    </row>
    <row r="878" spans="1:30" ht="18" x14ac:dyDescent="0.25">
      <c r="A878" s="31"/>
      <c r="B878" s="182" t="s">
        <v>63</v>
      </c>
      <c r="C878" s="182"/>
      <c r="D878" s="182"/>
      <c r="E878" s="182"/>
      <c r="F878" s="182"/>
      <c r="G878" s="182"/>
      <c r="H878" s="182"/>
      <c r="I878" s="182"/>
      <c r="J878" s="25"/>
      <c r="K878" s="85">
        <f>SUM(K871:K874)</f>
        <v>0</v>
      </c>
      <c r="L878" s="86" t="str">
        <f>IF(K871=0,"",K871/B863)</f>
        <v/>
      </c>
      <c r="M878" s="86" t="str">
        <f>IF(K878=0,"",K878/B863)</f>
        <v/>
      </c>
      <c r="N878" s="86"/>
      <c r="O878" s="1"/>
      <c r="P878" s="25"/>
      <c r="Q878" s="26"/>
      <c r="R878" s="1"/>
      <c r="AC878" s="3"/>
      <c r="AD878" s="3"/>
    </row>
    <row r="879" spans="1:30" ht="12.75" customHeight="1" x14ac:dyDescent="0.25">
      <c r="A879" s="31"/>
      <c r="B879" s="25"/>
      <c r="C879" s="92"/>
      <c r="D879" s="92"/>
      <c r="E879" s="92"/>
      <c r="F879" s="92"/>
      <c r="G879" s="92"/>
      <c r="H879" s="92"/>
      <c r="I879" s="92"/>
      <c r="J879" s="25"/>
      <c r="K879" s="93"/>
      <c r="L879" s="94"/>
      <c r="M879" s="94"/>
      <c r="N879" s="94"/>
      <c r="O879" s="1"/>
      <c r="P879" s="25"/>
      <c r="Q879" s="26"/>
      <c r="R879" s="1"/>
      <c r="AC879" s="3"/>
      <c r="AD879" s="3"/>
    </row>
    <row r="880" spans="1:30" ht="12.75" customHeight="1" x14ac:dyDescent="0.25">
      <c r="A880" s="31"/>
      <c r="B880" s="25"/>
      <c r="C880" s="92"/>
      <c r="D880" s="92"/>
      <c r="E880" s="92"/>
      <c r="F880" s="92"/>
      <c r="G880" s="92"/>
      <c r="H880" s="92"/>
      <c r="I880" s="92"/>
      <c r="J880" s="25"/>
      <c r="K880" s="93"/>
      <c r="L880" s="94"/>
      <c r="M880" s="94"/>
      <c r="N880" s="94"/>
      <c r="O880" s="1"/>
      <c r="P880" s="25"/>
      <c r="Q880" s="26"/>
      <c r="R880" s="1"/>
      <c r="AC880" s="3"/>
      <c r="AD880" s="3"/>
    </row>
    <row r="881" spans="1:30" ht="26.25" x14ac:dyDescent="0.4">
      <c r="A881" s="154"/>
      <c r="B881" s="179" t="s">
        <v>53</v>
      </c>
      <c r="C881" s="179"/>
      <c r="D881" s="179"/>
      <c r="E881" s="179"/>
      <c r="F881" s="179"/>
      <c r="G881" s="179"/>
      <c r="H881" s="179"/>
      <c r="I881" s="179"/>
      <c r="J881" s="25"/>
      <c r="K881" s="153" t="s">
        <v>106</v>
      </c>
      <c r="L881" s="1"/>
      <c r="M881" s="1"/>
      <c r="N881" s="25"/>
      <c r="O881" s="1"/>
      <c r="P881" s="25"/>
      <c r="Q881" s="25"/>
      <c r="R881" s="25"/>
      <c r="AC881" s="3"/>
      <c r="AD881" s="3"/>
    </row>
    <row r="882" spans="1:30" ht="20.25" x14ac:dyDescent="0.2">
      <c r="A882" s="183" t="s">
        <v>9</v>
      </c>
      <c r="B882" s="173" t="s">
        <v>54</v>
      </c>
      <c r="C882" s="174"/>
      <c r="D882" s="174"/>
      <c r="E882" s="174"/>
      <c r="F882" s="174"/>
      <c r="G882" s="174"/>
      <c r="H882" s="174"/>
      <c r="I882" s="175"/>
      <c r="J882" s="25"/>
      <c r="K882" s="176" t="s">
        <v>10</v>
      </c>
      <c r="L882" s="171" t="s">
        <v>2</v>
      </c>
      <c r="M882" s="171" t="s">
        <v>3</v>
      </c>
      <c r="N882" s="178" t="s">
        <v>4</v>
      </c>
      <c r="O882" s="171" t="s">
        <v>5</v>
      </c>
      <c r="P882" s="169" t="s">
        <v>6</v>
      </c>
      <c r="Q882" s="169" t="s">
        <v>7</v>
      </c>
      <c r="R882" s="171" t="s">
        <v>8</v>
      </c>
      <c r="AC882" s="3"/>
      <c r="AD882" s="3"/>
    </row>
    <row r="883" spans="1:30" ht="15.75" x14ac:dyDescent="0.25">
      <c r="A883" s="170"/>
      <c r="B883" s="49" t="s">
        <v>55</v>
      </c>
      <c r="C883" s="49" t="s">
        <v>56</v>
      </c>
      <c r="D883" s="49" t="s">
        <v>57</v>
      </c>
      <c r="E883" s="49" t="s">
        <v>58</v>
      </c>
      <c r="F883" s="49" t="s">
        <v>59</v>
      </c>
      <c r="G883" s="49" t="s">
        <v>60</v>
      </c>
      <c r="H883" s="49" t="s">
        <v>61</v>
      </c>
      <c r="I883" s="49" t="s">
        <v>62</v>
      </c>
      <c r="J883" s="25"/>
      <c r="K883" s="177"/>
      <c r="L883" s="170"/>
      <c r="M883" s="170"/>
      <c r="N883" s="170"/>
      <c r="O883" s="170"/>
      <c r="P883" s="170"/>
      <c r="Q883" s="170"/>
      <c r="R883" s="170"/>
      <c r="AC883" s="3"/>
      <c r="AD883" s="3"/>
    </row>
    <row r="884" spans="1:30" ht="15.75" x14ac:dyDescent="0.25">
      <c r="A884" s="49">
        <v>2401</v>
      </c>
      <c r="B884" s="50">
        <v>22</v>
      </c>
      <c r="C884" s="50"/>
      <c r="D884" s="50"/>
      <c r="E884" s="50"/>
      <c r="F884" s="50"/>
      <c r="G884" s="50"/>
      <c r="H884" s="50"/>
      <c r="I884" s="50"/>
      <c r="J884" s="64"/>
      <c r="K884" s="91"/>
      <c r="L884" s="51"/>
      <c r="M884" s="52"/>
      <c r="N884" s="53"/>
      <c r="O884" s="54"/>
      <c r="P884" s="55">
        <f>B884</f>
        <v>22</v>
      </c>
      <c r="Q884" s="56"/>
      <c r="R884" s="54"/>
      <c r="AC884" s="3"/>
      <c r="AD884" s="3"/>
    </row>
    <row r="885" spans="1:30" ht="15.75" x14ac:dyDescent="0.25">
      <c r="A885" s="49">
        <v>2402</v>
      </c>
      <c r="B885" s="50"/>
      <c r="C885" s="50">
        <v>21</v>
      </c>
      <c r="D885" s="50"/>
      <c r="E885" s="50"/>
      <c r="F885" s="50"/>
      <c r="G885" s="50"/>
      <c r="H885" s="50"/>
      <c r="I885" s="50"/>
      <c r="J885" s="64"/>
      <c r="K885" s="91"/>
      <c r="L885" s="57"/>
      <c r="M885" s="58"/>
      <c r="N885" s="59"/>
      <c r="O885" s="60">
        <f>IF(C885=0,"",C885/B884)</f>
        <v>0.95454545454545459</v>
      </c>
      <c r="P885" s="61">
        <v>21</v>
      </c>
      <c r="Q885" s="62">
        <f t="shared" ref="Q885:Q892" si="97">IF(P885=0,"",P885/P884)</f>
        <v>0.95454545454545459</v>
      </c>
      <c r="R885" s="62">
        <f t="shared" ref="R885:R892" si="98">IF(P885=0,"",100%-Q885)</f>
        <v>4.5454545454545414E-2</v>
      </c>
      <c r="AC885" s="3"/>
      <c r="AD885" s="3"/>
    </row>
    <row r="886" spans="1:30" ht="15.75" x14ac:dyDescent="0.25">
      <c r="A886" s="49">
        <v>2501</v>
      </c>
      <c r="B886" s="50"/>
      <c r="C886" s="50"/>
      <c r="D886" s="50">
        <v>17</v>
      </c>
      <c r="E886" s="50"/>
      <c r="F886" s="50"/>
      <c r="G886" s="50"/>
      <c r="H886" s="50"/>
      <c r="I886" s="50"/>
      <c r="J886" s="64"/>
      <c r="K886" s="91"/>
      <c r="L886" s="57"/>
      <c r="M886" s="58"/>
      <c r="N886" s="59"/>
      <c r="O886" s="60">
        <f>IF(D886=0,"",D886/C885)</f>
        <v>0.80952380952380953</v>
      </c>
      <c r="P886" s="61">
        <v>19</v>
      </c>
      <c r="Q886" s="62">
        <f t="shared" si="97"/>
        <v>0.90476190476190477</v>
      </c>
      <c r="R886" s="62">
        <f t="shared" si="98"/>
        <v>9.5238095238095233E-2</v>
      </c>
      <c r="S886" s="11">
        <f>P886/P884</f>
        <v>0.86363636363636365</v>
      </c>
      <c r="AC886" s="3"/>
      <c r="AD886" s="3"/>
    </row>
    <row r="887" spans="1:30" ht="15.75" x14ac:dyDescent="0.25">
      <c r="A887" s="49">
        <v>2502</v>
      </c>
      <c r="B887" s="50"/>
      <c r="C887" s="50"/>
      <c r="D887" s="50"/>
      <c r="E887" s="50"/>
      <c r="F887" s="50"/>
      <c r="G887" s="50"/>
      <c r="H887" s="50"/>
      <c r="I887" s="50"/>
      <c r="J887" s="64"/>
      <c r="K887" s="91"/>
      <c r="L887" s="57"/>
      <c r="M887" s="58"/>
      <c r="N887" s="59"/>
      <c r="O887" s="60" t="str">
        <f t="shared" ref="O887:O891" si="99">IF(D887=0,"",D887/C886)</f>
        <v/>
      </c>
      <c r="P887" s="61"/>
      <c r="Q887" s="62" t="str">
        <f t="shared" si="97"/>
        <v/>
      </c>
      <c r="R887" s="62" t="str">
        <f t="shared" si="98"/>
        <v/>
      </c>
      <c r="AC887" s="3"/>
      <c r="AD887" s="3"/>
    </row>
    <row r="888" spans="1:30" ht="15.75" x14ac:dyDescent="0.25">
      <c r="A888" s="49">
        <v>2601</v>
      </c>
      <c r="B888" s="50"/>
      <c r="C888" s="50"/>
      <c r="D888" s="50"/>
      <c r="E888" s="50"/>
      <c r="F888" s="50"/>
      <c r="G888" s="50"/>
      <c r="H888" s="50"/>
      <c r="I888" s="50"/>
      <c r="J888" s="64"/>
      <c r="K888" s="91"/>
      <c r="L888" s="57"/>
      <c r="M888" s="58"/>
      <c r="N888" s="59"/>
      <c r="O888" s="60" t="str">
        <f t="shared" si="99"/>
        <v/>
      </c>
      <c r="P888" s="61"/>
      <c r="Q888" s="62" t="str">
        <f t="shared" si="97"/>
        <v/>
      </c>
      <c r="R888" s="62" t="str">
        <f t="shared" si="98"/>
        <v/>
      </c>
      <c r="AC888" s="3"/>
      <c r="AD888" s="3"/>
    </row>
    <row r="889" spans="1:30" ht="15.75" x14ac:dyDescent="0.25">
      <c r="A889" s="49">
        <v>2602</v>
      </c>
      <c r="B889" s="50"/>
      <c r="C889" s="50"/>
      <c r="D889" s="50"/>
      <c r="E889" s="50"/>
      <c r="F889" s="50"/>
      <c r="G889" s="50"/>
      <c r="H889" s="50"/>
      <c r="I889" s="50"/>
      <c r="J889" s="64"/>
      <c r="K889" s="91"/>
      <c r="L889" s="57"/>
      <c r="M889" s="58"/>
      <c r="N889" s="59"/>
      <c r="O889" s="60" t="str">
        <f t="shared" si="99"/>
        <v/>
      </c>
      <c r="P889" s="61"/>
      <c r="Q889" s="62" t="str">
        <f t="shared" si="97"/>
        <v/>
      </c>
      <c r="R889" s="62" t="str">
        <f t="shared" si="98"/>
        <v/>
      </c>
      <c r="AC889" s="3"/>
      <c r="AD889" s="3"/>
    </row>
    <row r="890" spans="1:30" ht="15.75" x14ac:dyDescent="0.25">
      <c r="A890" s="49">
        <v>2701</v>
      </c>
      <c r="B890" s="50"/>
      <c r="C890" s="50"/>
      <c r="D890" s="50"/>
      <c r="E890" s="50"/>
      <c r="F890" s="50"/>
      <c r="G890" s="50"/>
      <c r="H890" s="50"/>
      <c r="I890" s="50"/>
      <c r="J890" s="64"/>
      <c r="K890" s="91"/>
      <c r="L890" s="57"/>
      <c r="M890" s="58"/>
      <c r="N890" s="59"/>
      <c r="O890" s="127" t="str">
        <f t="shared" si="99"/>
        <v/>
      </c>
      <c r="P890" s="61"/>
      <c r="Q890" s="62" t="str">
        <f t="shared" si="97"/>
        <v/>
      </c>
      <c r="R890" s="62" t="str">
        <f t="shared" si="98"/>
        <v/>
      </c>
      <c r="AC890" s="3"/>
      <c r="AD890" s="3"/>
    </row>
    <row r="891" spans="1:30" ht="15.75" x14ac:dyDescent="0.25">
      <c r="A891" s="49">
        <v>2702</v>
      </c>
      <c r="B891" s="50"/>
      <c r="C891" s="50"/>
      <c r="D891" s="50"/>
      <c r="E891" s="50"/>
      <c r="F891" s="50"/>
      <c r="G891" s="50"/>
      <c r="H891" s="50"/>
      <c r="I891" s="50"/>
      <c r="J891" s="64"/>
      <c r="K891" s="91"/>
      <c r="L891" s="57"/>
      <c r="M891" s="58"/>
      <c r="N891" s="64"/>
      <c r="O891" s="128" t="str">
        <f t="shared" si="99"/>
        <v/>
      </c>
      <c r="P891" s="103"/>
      <c r="Q891" s="62" t="str">
        <f t="shared" ref="Q891" si="100">IF(P891=0,"",P891/P890)</f>
        <v/>
      </c>
      <c r="R891" s="62" t="str">
        <f t="shared" ref="R891" si="101">IF(P891=0,"",100%-Q891)</f>
        <v/>
      </c>
      <c r="AC891" s="3"/>
      <c r="AD891" s="3"/>
    </row>
    <row r="892" spans="1:30" ht="15.75" x14ac:dyDescent="0.25">
      <c r="A892" s="49">
        <v>2801</v>
      </c>
      <c r="B892" s="50"/>
      <c r="C892" s="50"/>
      <c r="D892" s="50"/>
      <c r="E892" s="50"/>
      <c r="F892" s="50"/>
      <c r="G892" s="50"/>
      <c r="H892" s="50"/>
      <c r="I892" s="50"/>
      <c r="J892" s="64"/>
      <c r="K892" s="91"/>
      <c r="L892" s="57"/>
      <c r="M892" s="58"/>
      <c r="N892" s="64"/>
      <c r="O892" s="68"/>
      <c r="P892" s="103"/>
      <c r="Q892" s="143" t="str">
        <f t="shared" si="97"/>
        <v/>
      </c>
      <c r="R892" s="68" t="str">
        <f t="shared" si="98"/>
        <v/>
      </c>
      <c r="AC892" s="3"/>
      <c r="AD892" s="3"/>
    </row>
    <row r="893" spans="1:30" ht="15.75" x14ac:dyDescent="0.25">
      <c r="A893" s="49">
        <v>2802</v>
      </c>
      <c r="B893" s="50"/>
      <c r="C893" s="50"/>
      <c r="D893" s="50"/>
      <c r="E893" s="50"/>
      <c r="F893" s="50"/>
      <c r="G893" s="50"/>
      <c r="H893" s="50"/>
      <c r="I893" s="50"/>
      <c r="J893" s="64"/>
      <c r="K893" s="91"/>
      <c r="L893" s="57"/>
      <c r="M893" s="58"/>
      <c r="N893" s="64"/>
      <c r="O893" s="68"/>
      <c r="P893" s="66"/>
      <c r="Q893" s="69"/>
      <c r="R893" s="68"/>
      <c r="AC893" s="3"/>
      <c r="AD893" s="3"/>
    </row>
    <row r="894" spans="1:30" ht="15.75" x14ac:dyDescent="0.25">
      <c r="A894" s="49">
        <v>2901</v>
      </c>
      <c r="B894" s="50"/>
      <c r="C894" s="50"/>
      <c r="D894" s="50"/>
      <c r="E894" s="50"/>
      <c r="F894" s="50"/>
      <c r="G894" s="50"/>
      <c r="H894" s="50"/>
      <c r="I894" s="50"/>
      <c r="J894" s="64"/>
      <c r="K894" s="91"/>
      <c r="L894" s="57"/>
      <c r="M894" s="58"/>
      <c r="N894" s="64"/>
      <c r="O894" s="68"/>
      <c r="P894" s="66"/>
      <c r="Q894" s="69"/>
      <c r="R894" s="68"/>
      <c r="AC894" s="3"/>
      <c r="AD894" s="3"/>
    </row>
    <row r="895" spans="1:30" ht="15.75" x14ac:dyDescent="0.25">
      <c r="A895" s="49">
        <v>2902</v>
      </c>
      <c r="B895" s="50"/>
      <c r="C895" s="50"/>
      <c r="D895" s="50"/>
      <c r="E895" s="50"/>
      <c r="F895" s="50"/>
      <c r="G895" s="50"/>
      <c r="H895" s="50"/>
      <c r="I895" s="50"/>
      <c r="J895" s="64"/>
      <c r="K895" s="91"/>
      <c r="L895" s="57"/>
      <c r="M895" s="58"/>
      <c r="N895" s="64"/>
      <c r="O895" s="58"/>
      <c r="P895" s="64"/>
      <c r="Q895" s="106"/>
      <c r="R895" s="68"/>
      <c r="AC895" s="3"/>
      <c r="AD895" s="3"/>
    </row>
    <row r="896" spans="1:30" ht="15.75" x14ac:dyDescent="0.25">
      <c r="A896" s="49">
        <v>3001</v>
      </c>
      <c r="B896" s="50"/>
      <c r="C896" s="50"/>
      <c r="D896" s="50"/>
      <c r="E896" s="50"/>
      <c r="F896" s="50"/>
      <c r="G896" s="50"/>
      <c r="H896" s="50"/>
      <c r="I896" s="50"/>
      <c r="J896" s="64"/>
      <c r="K896" s="91"/>
      <c r="L896" s="57"/>
      <c r="M896" s="58"/>
      <c r="N896" s="64"/>
      <c r="O896" s="137" t="s">
        <v>42</v>
      </c>
      <c r="P896" s="72"/>
      <c r="Q896" s="87" t="str">
        <f>IF(SUM(K888:K895)=0,"",SUM(K888:K895))</f>
        <v/>
      </c>
      <c r="R896" s="139" t="s">
        <v>10</v>
      </c>
      <c r="AC896" s="3"/>
      <c r="AD896" s="3"/>
    </row>
    <row r="897" spans="1:30" ht="15.75" x14ac:dyDescent="0.25">
      <c r="A897" s="49">
        <v>3002</v>
      </c>
      <c r="B897" s="50"/>
      <c r="C897" s="50"/>
      <c r="D897" s="50"/>
      <c r="E897" s="50"/>
      <c r="F897" s="50"/>
      <c r="G897" s="50"/>
      <c r="H897" s="50"/>
      <c r="I897" s="50"/>
      <c r="J897" s="64"/>
      <c r="K897" s="91"/>
      <c r="L897" s="57"/>
      <c r="M897" s="58"/>
      <c r="N897" s="64"/>
      <c r="O897" s="138" t="s">
        <v>43</v>
      </c>
      <c r="P897" s="76" t="e">
        <f>IF(P896/B882=0,"",P896/B882)</f>
        <v>#VALUE!</v>
      </c>
      <c r="Q897" s="89" t="e">
        <f>IF(P896/Q896=0,"",P896/Q896)</f>
        <v>#VALUE!</v>
      </c>
      <c r="R897" s="140" t="s">
        <v>44</v>
      </c>
      <c r="AC897" s="3"/>
      <c r="AD897" s="3"/>
    </row>
    <row r="898" spans="1:30" ht="15.75" x14ac:dyDescent="0.25">
      <c r="A898" s="49">
        <v>3101</v>
      </c>
      <c r="B898" s="142"/>
      <c r="C898" s="142"/>
      <c r="D898" s="142"/>
      <c r="E898" s="142"/>
      <c r="F898" s="142"/>
      <c r="G898" s="142"/>
      <c r="H898" s="142"/>
      <c r="I898" s="142"/>
      <c r="J898" s="64"/>
      <c r="K898" s="91"/>
      <c r="L898" s="79"/>
      <c r="M898" s="80"/>
      <c r="N898" s="81"/>
      <c r="O898" s="82"/>
      <c r="P898" s="83"/>
      <c r="Q898" s="83"/>
      <c r="R898" s="84"/>
      <c r="AC898" s="3"/>
      <c r="AD898" s="3"/>
    </row>
    <row r="899" spans="1:30" ht="18" x14ac:dyDescent="0.25">
      <c r="A899" s="31"/>
      <c r="B899" s="182" t="s">
        <v>63</v>
      </c>
      <c r="C899" s="182"/>
      <c r="D899" s="182"/>
      <c r="E899" s="182"/>
      <c r="F899" s="182"/>
      <c r="G899" s="182"/>
      <c r="H899" s="182"/>
      <c r="I899" s="182"/>
      <c r="J899" s="25"/>
      <c r="K899" s="85">
        <f>SUM(K892:K895)</f>
        <v>0</v>
      </c>
      <c r="L899" s="86" t="str">
        <f>IF(K892=0,"",K892/B884)</f>
        <v/>
      </c>
      <c r="M899" s="86" t="str">
        <f>IF(K899=0,"",K899/B884)</f>
        <v/>
      </c>
      <c r="N899" s="86"/>
      <c r="O899" s="1"/>
      <c r="P899" s="25"/>
      <c r="Q899" s="26"/>
      <c r="R899" s="1"/>
      <c r="AC899" s="3"/>
      <c r="AD899" s="3"/>
    </row>
    <row r="900" spans="1:30" ht="12.75" customHeight="1" x14ac:dyDescent="0.25">
      <c r="A900" s="31"/>
      <c r="B900" s="25"/>
      <c r="C900" s="92"/>
      <c r="D900" s="92"/>
      <c r="E900" s="92"/>
      <c r="F900" s="92"/>
      <c r="G900" s="92"/>
      <c r="H900" s="92"/>
      <c r="I900" s="92"/>
      <c r="J900" s="25"/>
      <c r="K900" s="93"/>
      <c r="L900" s="94"/>
      <c r="M900" s="94"/>
      <c r="N900" s="94"/>
      <c r="O900" s="1"/>
      <c r="P900" s="25"/>
      <c r="Q900" s="26"/>
      <c r="R900" s="1"/>
      <c r="AC900" s="3"/>
      <c r="AD900" s="3"/>
    </row>
    <row r="901" spans="1:30" ht="12.75" customHeight="1" x14ac:dyDescent="0.2"/>
    <row r="902" spans="1:30" ht="26.25" x14ac:dyDescent="0.4">
      <c r="A902" s="154"/>
      <c r="B902" s="179" t="s">
        <v>53</v>
      </c>
      <c r="C902" s="179"/>
      <c r="D902" s="179"/>
      <c r="E902" s="179"/>
      <c r="F902" s="179"/>
      <c r="G902" s="179"/>
      <c r="H902" s="179"/>
      <c r="I902" s="179"/>
      <c r="K902" s="153" t="s">
        <v>108</v>
      </c>
      <c r="L902" s="25"/>
      <c r="M902" s="1"/>
      <c r="N902" s="1"/>
      <c r="O902" s="25"/>
      <c r="P902" s="1"/>
      <c r="Q902" s="25"/>
      <c r="R902" s="25"/>
      <c r="S902" s="25"/>
    </row>
    <row r="903" spans="1:30" ht="20.25" x14ac:dyDescent="0.2">
      <c r="A903" s="183" t="s">
        <v>9</v>
      </c>
      <c r="B903" s="173" t="s">
        <v>54</v>
      </c>
      <c r="C903" s="174"/>
      <c r="D903" s="174"/>
      <c r="E903" s="174"/>
      <c r="F903" s="174"/>
      <c r="G903" s="174"/>
      <c r="H903" s="174"/>
      <c r="I903" s="175"/>
      <c r="J903" s="25"/>
      <c r="K903" s="176" t="s">
        <v>10</v>
      </c>
      <c r="L903" s="171" t="s">
        <v>2</v>
      </c>
      <c r="M903" s="171" t="s">
        <v>3</v>
      </c>
      <c r="N903" s="178" t="s">
        <v>4</v>
      </c>
      <c r="O903" s="171" t="s">
        <v>5</v>
      </c>
      <c r="P903" s="169" t="s">
        <v>6</v>
      </c>
      <c r="Q903" s="169" t="s">
        <v>7</v>
      </c>
      <c r="R903" s="171" t="s">
        <v>8</v>
      </c>
    </row>
    <row r="904" spans="1:30" ht="15.75" x14ac:dyDescent="0.25">
      <c r="A904" s="170"/>
      <c r="B904" s="49" t="s">
        <v>55</v>
      </c>
      <c r="C904" s="49" t="s">
        <v>56</v>
      </c>
      <c r="D904" s="49" t="s">
        <v>57</v>
      </c>
      <c r="E904" s="49" t="s">
        <v>58</v>
      </c>
      <c r="F904" s="49" t="s">
        <v>59</v>
      </c>
      <c r="G904" s="49" t="s">
        <v>60</v>
      </c>
      <c r="H904" s="49" t="s">
        <v>61</v>
      </c>
      <c r="I904" s="49" t="s">
        <v>62</v>
      </c>
      <c r="J904" s="25"/>
      <c r="K904" s="177"/>
      <c r="L904" s="170"/>
      <c r="M904" s="170"/>
      <c r="N904" s="170"/>
      <c r="O904" s="170"/>
      <c r="P904" s="170"/>
      <c r="Q904" s="170"/>
      <c r="R904" s="170"/>
    </row>
    <row r="905" spans="1:30" ht="15.75" x14ac:dyDescent="0.25">
      <c r="A905" s="49">
        <v>2501</v>
      </c>
      <c r="B905" s="50">
        <v>30</v>
      </c>
      <c r="C905" s="50"/>
      <c r="D905" s="50"/>
      <c r="E905" s="50"/>
      <c r="F905" s="50"/>
      <c r="G905" s="50"/>
      <c r="H905" s="50"/>
      <c r="I905" s="50"/>
      <c r="J905" s="64"/>
      <c r="K905" s="91"/>
      <c r="L905" s="51"/>
      <c r="M905" s="52"/>
      <c r="N905" s="53"/>
      <c r="O905" s="54"/>
      <c r="P905" s="55">
        <f>B905</f>
        <v>30</v>
      </c>
      <c r="Q905" s="56"/>
      <c r="R905" s="54"/>
    </row>
    <row r="906" spans="1:30" ht="15.75" x14ac:dyDescent="0.25">
      <c r="A906" s="49">
        <v>2502</v>
      </c>
      <c r="B906" s="50"/>
      <c r="C906" s="50"/>
      <c r="D906" s="50"/>
      <c r="E906" s="50"/>
      <c r="F906" s="50"/>
      <c r="G906" s="50"/>
      <c r="H906" s="50"/>
      <c r="I906" s="50"/>
      <c r="J906" s="64"/>
      <c r="K906" s="91"/>
      <c r="L906" s="57"/>
      <c r="M906" s="58"/>
      <c r="N906" s="59"/>
      <c r="O906" s="60" t="str">
        <f>IF(C906=0,"",C906/B905)</f>
        <v/>
      </c>
      <c r="P906" s="61"/>
      <c r="Q906" s="62" t="str">
        <f t="shared" ref="Q906:Q912" si="102">IF(P906=0,"",P906/P905)</f>
        <v/>
      </c>
      <c r="R906" s="62" t="str">
        <f t="shared" ref="R906:R912" si="103">IF(P906=0,"",100%-Q906)</f>
        <v/>
      </c>
    </row>
    <row r="907" spans="1:30" ht="15.75" x14ac:dyDescent="0.25">
      <c r="A907" s="49">
        <v>2601</v>
      </c>
      <c r="B907" s="50"/>
      <c r="C907" s="50"/>
      <c r="D907" s="50"/>
      <c r="E907" s="50"/>
      <c r="F907" s="50"/>
      <c r="G907" s="50"/>
      <c r="H907" s="50"/>
      <c r="I907" s="50"/>
      <c r="J907" s="64"/>
      <c r="K907" s="91"/>
      <c r="L907" s="57"/>
      <c r="M907" s="58"/>
      <c r="N907" s="59"/>
      <c r="O907" s="60" t="str">
        <f>IF(D907=0,"",D907/C906)</f>
        <v/>
      </c>
      <c r="P907" s="61"/>
      <c r="Q907" s="62" t="str">
        <f t="shared" si="102"/>
        <v/>
      </c>
      <c r="R907" s="62" t="str">
        <f t="shared" si="103"/>
        <v/>
      </c>
      <c r="S907" s="63">
        <f>P907/P905</f>
        <v>0</v>
      </c>
    </row>
    <row r="908" spans="1:30" ht="15.75" x14ac:dyDescent="0.25">
      <c r="A908" s="49">
        <v>2602</v>
      </c>
      <c r="B908" s="50"/>
      <c r="C908" s="50"/>
      <c r="D908" s="50"/>
      <c r="E908" s="50"/>
      <c r="F908" s="50"/>
      <c r="G908" s="50"/>
      <c r="H908" s="50"/>
      <c r="I908" s="50"/>
      <c r="J908" s="64"/>
      <c r="K908" s="91"/>
      <c r="L908" s="57"/>
      <c r="M908" s="58"/>
      <c r="N908" s="59"/>
      <c r="O908" s="60" t="str">
        <f>IF(E908=0,"",E908/D907)</f>
        <v/>
      </c>
      <c r="P908" s="61"/>
      <c r="Q908" s="62" t="str">
        <f t="shared" si="102"/>
        <v/>
      </c>
      <c r="R908" s="62" t="str">
        <f t="shared" si="103"/>
        <v/>
      </c>
    </row>
    <row r="909" spans="1:30" ht="15.75" x14ac:dyDescent="0.25">
      <c r="A909" s="49">
        <v>2701</v>
      </c>
      <c r="B909" s="50"/>
      <c r="C909" s="50"/>
      <c r="D909" s="50"/>
      <c r="E909" s="50"/>
      <c r="F909" s="50"/>
      <c r="G909" s="50"/>
      <c r="H909" s="50"/>
      <c r="I909" s="50"/>
      <c r="J909" s="64"/>
      <c r="K909" s="91"/>
      <c r="L909" s="57"/>
      <c r="M909" s="58"/>
      <c r="N909" s="59"/>
      <c r="O909" s="60" t="str">
        <f>IF(F909=0,"",F909/E908)</f>
        <v/>
      </c>
      <c r="P909" s="61"/>
      <c r="Q909" s="62" t="str">
        <f t="shared" si="102"/>
        <v/>
      </c>
      <c r="R909" s="62" t="str">
        <f t="shared" si="103"/>
        <v/>
      </c>
    </row>
    <row r="910" spans="1:30" ht="15.75" x14ac:dyDescent="0.25">
      <c r="A910" s="49">
        <v>2702</v>
      </c>
      <c r="B910" s="50"/>
      <c r="C910" s="50"/>
      <c r="D910" s="50"/>
      <c r="E910" s="50"/>
      <c r="F910" s="50"/>
      <c r="G910" s="50"/>
      <c r="H910" s="50"/>
      <c r="I910" s="50"/>
      <c r="J910" s="64"/>
      <c r="K910" s="91"/>
      <c r="L910" s="57"/>
      <c r="M910" s="58"/>
      <c r="N910" s="59"/>
      <c r="O910" s="60" t="str">
        <f>IF(G910=0,"",G910/F909)</f>
        <v/>
      </c>
      <c r="P910" s="61"/>
      <c r="Q910" s="62" t="str">
        <f t="shared" si="102"/>
        <v/>
      </c>
      <c r="R910" s="62" t="str">
        <f t="shared" si="103"/>
        <v/>
      </c>
    </row>
    <row r="911" spans="1:30" ht="15.75" x14ac:dyDescent="0.25">
      <c r="A911" s="49">
        <v>2801</v>
      </c>
      <c r="B911" s="50"/>
      <c r="C911" s="50"/>
      <c r="D911" s="50"/>
      <c r="E911" s="50"/>
      <c r="F911" s="50"/>
      <c r="G911" s="50"/>
      <c r="H911" s="50"/>
      <c r="I911" s="50"/>
      <c r="J911" s="64"/>
      <c r="K911" s="91"/>
      <c r="L911" s="57"/>
      <c r="M911" s="58"/>
      <c r="N911" s="59"/>
      <c r="O911" s="60" t="str">
        <f>IF(H911=0,"",H911/G910)</f>
        <v/>
      </c>
      <c r="P911" s="61"/>
      <c r="Q911" s="62" t="str">
        <f t="shared" si="102"/>
        <v/>
      </c>
      <c r="R911" s="62" t="str">
        <f t="shared" si="103"/>
        <v/>
      </c>
    </row>
    <row r="912" spans="1:30" ht="15.75" x14ac:dyDescent="0.25">
      <c r="A912" s="49">
        <v>2802</v>
      </c>
      <c r="B912" s="50"/>
      <c r="C912" s="50"/>
      <c r="D912" s="50"/>
      <c r="E912" s="50"/>
      <c r="F912" s="50"/>
      <c r="G912" s="50"/>
      <c r="H912" s="50"/>
      <c r="I912" s="50"/>
      <c r="J912" s="64"/>
      <c r="K912" s="91"/>
      <c r="L912" s="57"/>
      <c r="M912" s="58"/>
      <c r="N912" s="59"/>
      <c r="O912" s="60" t="str">
        <f>IF(I912=0,"",I912/H911)</f>
        <v/>
      </c>
      <c r="P912" s="61"/>
      <c r="Q912" s="62" t="str">
        <f t="shared" si="102"/>
        <v/>
      </c>
      <c r="R912" s="62" t="str">
        <f t="shared" si="103"/>
        <v/>
      </c>
    </row>
    <row r="913" spans="1:18" ht="15.75" x14ac:dyDescent="0.25">
      <c r="A913" s="49">
        <v>2901</v>
      </c>
      <c r="B913" s="50"/>
      <c r="C913" s="50"/>
      <c r="D913" s="50"/>
      <c r="E913" s="50"/>
      <c r="F913" s="50"/>
      <c r="G913" s="50"/>
      <c r="H913" s="50"/>
      <c r="I913" s="50"/>
      <c r="J913" s="64"/>
      <c r="K913" s="91"/>
      <c r="L913" s="57"/>
      <c r="M913" s="58"/>
      <c r="N913" s="59"/>
      <c r="O913" s="60"/>
      <c r="P913" s="61"/>
      <c r="Q913" s="62"/>
      <c r="R913" s="62"/>
    </row>
    <row r="914" spans="1:18" ht="15.75" x14ac:dyDescent="0.25">
      <c r="A914" s="49">
        <v>2902</v>
      </c>
      <c r="B914" s="50"/>
      <c r="C914" s="50"/>
      <c r="D914" s="50"/>
      <c r="E914" s="50"/>
      <c r="F914" s="50"/>
      <c r="G914" s="50"/>
      <c r="H914" s="50"/>
      <c r="I914" s="50"/>
      <c r="J914" s="64"/>
      <c r="K914" s="91"/>
      <c r="L914" s="57"/>
      <c r="M914" s="58"/>
      <c r="N914" s="59"/>
      <c r="O914" s="60"/>
      <c r="P914" s="61"/>
      <c r="Q914" s="62"/>
      <c r="R914" s="62"/>
    </row>
    <row r="915" spans="1:18" ht="15.75" x14ac:dyDescent="0.25">
      <c r="A915" s="49">
        <v>3001</v>
      </c>
      <c r="B915" s="50"/>
      <c r="C915" s="50"/>
      <c r="D915" s="50"/>
      <c r="E915" s="50"/>
      <c r="F915" s="50"/>
      <c r="G915" s="50"/>
      <c r="H915" s="50"/>
      <c r="I915" s="50"/>
      <c r="J915" s="64"/>
      <c r="K915" s="91"/>
      <c r="L915" s="57"/>
      <c r="M915" s="58"/>
      <c r="N915" s="64"/>
      <c r="O915" s="65"/>
      <c r="P915" s="66"/>
      <c r="Q915" s="67"/>
      <c r="R915" s="65"/>
    </row>
    <row r="916" spans="1:18" ht="15.75" x14ac:dyDescent="0.25">
      <c r="A916" s="49">
        <v>3002</v>
      </c>
      <c r="B916" s="50"/>
      <c r="C916" s="50"/>
      <c r="D916" s="50"/>
      <c r="E916" s="50"/>
      <c r="F916" s="50"/>
      <c r="G916" s="50"/>
      <c r="H916" s="50"/>
      <c r="I916" s="50"/>
      <c r="J916" s="64"/>
      <c r="K916" s="91"/>
      <c r="L916" s="57"/>
      <c r="M916" s="58"/>
      <c r="N916" s="64"/>
      <c r="O916" s="68"/>
      <c r="P916" s="66"/>
      <c r="Q916" s="69"/>
      <c r="R916" s="68"/>
    </row>
    <row r="917" spans="1:18" ht="15.75" x14ac:dyDescent="0.25">
      <c r="A917" s="49">
        <v>3101</v>
      </c>
      <c r="B917" s="50"/>
      <c r="C917" s="50"/>
      <c r="D917" s="50"/>
      <c r="E917" s="50"/>
      <c r="F917" s="50"/>
      <c r="G917" s="50"/>
      <c r="H917" s="50"/>
      <c r="I917" s="50"/>
      <c r="J917" s="64"/>
      <c r="K917" s="91"/>
      <c r="L917" s="57"/>
      <c r="M917" s="58"/>
      <c r="N917" s="64"/>
      <c r="O917" s="68"/>
      <c r="P917" s="66"/>
      <c r="Q917" s="69"/>
      <c r="R917" s="68"/>
    </row>
    <row r="918" spans="1:18" ht="15.75" x14ac:dyDescent="0.25">
      <c r="A918" s="49">
        <v>3102</v>
      </c>
      <c r="B918" s="50"/>
      <c r="C918" s="50"/>
      <c r="D918" s="50"/>
      <c r="E918" s="50"/>
      <c r="F918" s="50"/>
      <c r="G918" s="50"/>
      <c r="H918" s="50"/>
      <c r="I918" s="50"/>
      <c r="J918" s="64"/>
      <c r="K918" s="91"/>
      <c r="L918" s="57"/>
      <c r="M918" s="58"/>
      <c r="N918" s="64"/>
      <c r="O918" s="58"/>
      <c r="P918" s="64"/>
      <c r="Q918" s="106"/>
      <c r="R918" s="68"/>
    </row>
    <row r="919" spans="1:18" ht="15.75" x14ac:dyDescent="0.25">
      <c r="A919" s="49">
        <v>3201</v>
      </c>
      <c r="B919" s="50"/>
      <c r="C919" s="50"/>
      <c r="D919" s="50"/>
      <c r="E919" s="50"/>
      <c r="F919" s="50"/>
      <c r="G919" s="50"/>
      <c r="H919" s="50"/>
      <c r="I919" s="50"/>
      <c r="J919" s="64"/>
      <c r="K919" s="91"/>
      <c r="L919" s="57"/>
      <c r="M919" s="58"/>
      <c r="N919" s="64"/>
      <c r="O919" s="137" t="s">
        <v>42</v>
      </c>
      <c r="P919" s="72"/>
      <c r="Q919" s="87">
        <f>K922</f>
        <v>0</v>
      </c>
      <c r="R919" s="139" t="s">
        <v>10</v>
      </c>
    </row>
    <row r="920" spans="1:18" ht="15.75" x14ac:dyDescent="0.25">
      <c r="A920" s="49">
        <v>3202</v>
      </c>
      <c r="B920" s="50"/>
      <c r="C920" s="50"/>
      <c r="D920" s="50"/>
      <c r="E920" s="50"/>
      <c r="F920" s="50"/>
      <c r="G920" s="50"/>
      <c r="H920" s="50"/>
      <c r="I920" s="50"/>
      <c r="J920" s="64"/>
      <c r="K920" s="91"/>
      <c r="L920" s="57"/>
      <c r="M920" s="58"/>
      <c r="N920" s="64"/>
      <c r="O920" s="138" t="s">
        <v>43</v>
      </c>
      <c r="P920" s="76" t="str">
        <f>IF(P919/B905=0,"0%",P919/B905)</f>
        <v>0%</v>
      </c>
      <c r="Q920" s="89" t="e">
        <f>IF(P919/Q919=0,"",P919/Q919)</f>
        <v>#DIV/0!</v>
      </c>
      <c r="R920" s="140" t="s">
        <v>44</v>
      </c>
    </row>
    <row r="921" spans="1:18" ht="15.75" x14ac:dyDescent="0.25">
      <c r="A921" s="49">
        <v>3301</v>
      </c>
      <c r="B921" s="142"/>
      <c r="C921" s="142"/>
      <c r="D921" s="142"/>
      <c r="E921" s="142"/>
      <c r="F921" s="142"/>
      <c r="G921" s="142"/>
      <c r="H921" s="142"/>
      <c r="I921" s="142"/>
      <c r="J921" s="64"/>
      <c r="K921" s="91"/>
      <c r="L921" s="79"/>
      <c r="M921" s="80"/>
      <c r="N921" s="81"/>
      <c r="O921" s="82"/>
      <c r="P921" s="83"/>
      <c r="Q921" s="83"/>
      <c r="R921" s="84"/>
    </row>
    <row r="922" spans="1:18" ht="18" x14ac:dyDescent="0.25">
      <c r="A922" s="31"/>
      <c r="B922" s="182" t="s">
        <v>63</v>
      </c>
      <c r="C922" s="182"/>
      <c r="D922" s="182"/>
      <c r="E922" s="182"/>
      <c r="F922" s="182"/>
      <c r="G922" s="182"/>
      <c r="H922" s="182"/>
      <c r="I922" s="182"/>
      <c r="J922" s="25"/>
      <c r="K922" s="85">
        <f>SUM(K907:K918)</f>
        <v>0</v>
      </c>
      <c r="L922" s="86" t="str">
        <f>IF(K912=0,"",K912/B905)</f>
        <v/>
      </c>
      <c r="M922" s="86" t="str">
        <f>IF(K922=0,"",K922/B905)</f>
        <v/>
      </c>
      <c r="N922" s="86" t="str">
        <f>IF(K914=0,"",M922-L922)</f>
        <v/>
      </c>
      <c r="O922" s="1"/>
      <c r="P922" s="25"/>
      <c r="Q922" s="26"/>
      <c r="R922" s="1"/>
    </row>
    <row r="923" spans="1:18" ht="12.75" customHeight="1" x14ac:dyDescent="0.2"/>
    <row r="924" spans="1:18" ht="12.75" customHeight="1" x14ac:dyDescent="0.2"/>
    <row r="925" spans="1:18" ht="12.75" customHeight="1" x14ac:dyDescent="0.2"/>
    <row r="926" spans="1:18" ht="12.75" customHeight="1" x14ac:dyDescent="0.2"/>
    <row r="927" spans="1:18" ht="12.75" customHeight="1" x14ac:dyDescent="0.2"/>
    <row r="928" spans="1:1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  <row r="1001" ht="12.75" customHeight="1" x14ac:dyDescent="0.2"/>
    <row r="1002" ht="12.75" customHeight="1" x14ac:dyDescent="0.2"/>
    <row r="1003" ht="12.75" customHeight="1" x14ac:dyDescent="0.2"/>
    <row r="1004" ht="12.75" customHeight="1" x14ac:dyDescent="0.2"/>
    <row r="1005" ht="12.75" customHeight="1" x14ac:dyDescent="0.2"/>
    <row r="1006" ht="12.75" customHeight="1" x14ac:dyDescent="0.2"/>
    <row r="1007" ht="12.75" customHeight="1" x14ac:dyDescent="0.2"/>
    <row r="1008" ht="12.75" customHeight="1" x14ac:dyDescent="0.2"/>
    <row r="1009" ht="12.75" customHeight="1" x14ac:dyDescent="0.2"/>
    <row r="1010" ht="12.75" customHeight="1" x14ac:dyDescent="0.2"/>
    <row r="1011" ht="12.75" customHeight="1" x14ac:dyDescent="0.2"/>
    <row r="1012" ht="12.75" customHeight="1" x14ac:dyDescent="0.2"/>
    <row r="1013" ht="12.75" customHeight="1" x14ac:dyDescent="0.2"/>
    <row r="1014" ht="12.75" customHeight="1" x14ac:dyDescent="0.2"/>
    <row r="1015" ht="12.75" customHeight="1" x14ac:dyDescent="0.2"/>
    <row r="1016" ht="12.75" customHeight="1" x14ac:dyDescent="0.2"/>
    <row r="1017" ht="12.75" customHeight="1" x14ac:dyDescent="0.2"/>
    <row r="1018" ht="12.75" customHeight="1" x14ac:dyDescent="0.2"/>
    <row r="1019" ht="12.75" customHeight="1" x14ac:dyDescent="0.2"/>
    <row r="1020" ht="12.75" customHeight="1" x14ac:dyDescent="0.2"/>
    <row r="1021" ht="12.75" customHeight="1" x14ac:dyDescent="0.2"/>
    <row r="1022" ht="12.75" customHeight="1" x14ac:dyDescent="0.2"/>
    <row r="1023" ht="12.75" customHeight="1" x14ac:dyDescent="0.2"/>
    <row r="1024" ht="12.75" customHeight="1" x14ac:dyDescent="0.2"/>
    <row r="1025" ht="12.75" customHeight="1" x14ac:dyDescent="0.2"/>
    <row r="1026" ht="12.75" customHeight="1" x14ac:dyDescent="0.2"/>
    <row r="1027" ht="12.75" customHeight="1" x14ac:dyDescent="0.2"/>
    <row r="1028" ht="12.75" customHeight="1" x14ac:dyDescent="0.2"/>
    <row r="1029" ht="12.75" customHeight="1" x14ac:dyDescent="0.2"/>
    <row r="1030" ht="12.75" customHeight="1" x14ac:dyDescent="0.2"/>
    <row r="1031" ht="12.75" customHeight="1" x14ac:dyDescent="0.2"/>
    <row r="1032" ht="12.75" customHeight="1" x14ac:dyDescent="0.2"/>
    <row r="1033" ht="12.75" customHeight="1" x14ac:dyDescent="0.2"/>
    <row r="1034" ht="12.75" customHeight="1" x14ac:dyDescent="0.2"/>
    <row r="1035" ht="12.75" customHeight="1" x14ac:dyDescent="0.2"/>
    <row r="1036" ht="12.75" customHeight="1" x14ac:dyDescent="0.2"/>
    <row r="1037" ht="12.75" customHeight="1" x14ac:dyDescent="0.2"/>
    <row r="1038" ht="12.75" customHeight="1" x14ac:dyDescent="0.2"/>
    <row r="1039" ht="12.75" customHeight="1" x14ac:dyDescent="0.2"/>
    <row r="1040" ht="12.75" customHeight="1" x14ac:dyDescent="0.2"/>
    <row r="1041" ht="12.75" customHeight="1" x14ac:dyDescent="0.2"/>
    <row r="1042" ht="12.75" customHeight="1" x14ac:dyDescent="0.2"/>
    <row r="1043" ht="12.75" customHeight="1" x14ac:dyDescent="0.2"/>
    <row r="1044" ht="12.75" customHeight="1" x14ac:dyDescent="0.2"/>
    <row r="1045" ht="12.75" customHeight="1" x14ac:dyDescent="0.2"/>
    <row r="1046" ht="12.75" customHeight="1" x14ac:dyDescent="0.2"/>
    <row r="1047" ht="12.75" customHeight="1" x14ac:dyDescent="0.2"/>
    <row r="1048" ht="12.75" customHeight="1" x14ac:dyDescent="0.2"/>
    <row r="1049" ht="12.75" customHeight="1" x14ac:dyDescent="0.2"/>
    <row r="1050" ht="12.75" customHeight="1" x14ac:dyDescent="0.2"/>
    <row r="1051" ht="12.75" customHeight="1" x14ac:dyDescent="0.2"/>
    <row r="1052" ht="12.75" customHeight="1" x14ac:dyDescent="0.2"/>
    <row r="1053" ht="12.75" customHeight="1" x14ac:dyDescent="0.2"/>
    <row r="1054" ht="12.75" customHeight="1" x14ac:dyDescent="0.2"/>
    <row r="1055" ht="12.75" customHeight="1" x14ac:dyDescent="0.2"/>
    <row r="1056" ht="12.75" customHeight="1" x14ac:dyDescent="0.2"/>
    <row r="1057" ht="12.75" customHeight="1" x14ac:dyDescent="0.2"/>
    <row r="1058" ht="12.75" customHeight="1" x14ac:dyDescent="0.2"/>
    <row r="1059" ht="12.75" customHeight="1" x14ac:dyDescent="0.2"/>
    <row r="1060" ht="12.75" customHeight="1" x14ac:dyDescent="0.2"/>
    <row r="1061" ht="12.75" customHeight="1" x14ac:dyDescent="0.2"/>
    <row r="1062" ht="12.75" customHeight="1" x14ac:dyDescent="0.2"/>
    <row r="1063" ht="12.75" customHeight="1" x14ac:dyDescent="0.2"/>
    <row r="1064" ht="12.75" customHeight="1" x14ac:dyDescent="0.2"/>
    <row r="1065" ht="12.75" customHeight="1" x14ac:dyDescent="0.2"/>
    <row r="1066" ht="12.75" customHeight="1" x14ac:dyDescent="0.2"/>
    <row r="1067" ht="12.75" customHeight="1" x14ac:dyDescent="0.2"/>
    <row r="1068" ht="12.75" customHeight="1" x14ac:dyDescent="0.2"/>
    <row r="1069" ht="12.75" customHeight="1" x14ac:dyDescent="0.2"/>
    <row r="1070" ht="12.75" customHeight="1" x14ac:dyDescent="0.2"/>
    <row r="1071" ht="12.75" customHeight="1" x14ac:dyDescent="0.2"/>
    <row r="1072" ht="12.75" customHeight="1" x14ac:dyDescent="0.2"/>
    <row r="1073" ht="12.75" customHeight="1" x14ac:dyDescent="0.2"/>
    <row r="1074" ht="12.75" customHeight="1" x14ac:dyDescent="0.2"/>
    <row r="1075" ht="12.75" customHeight="1" x14ac:dyDescent="0.2"/>
    <row r="1076" ht="12.75" customHeight="1" x14ac:dyDescent="0.2"/>
    <row r="1077" ht="12.75" customHeight="1" x14ac:dyDescent="0.2"/>
    <row r="1078" ht="12.75" customHeight="1" x14ac:dyDescent="0.2"/>
    <row r="1079" ht="12.75" customHeight="1" x14ac:dyDescent="0.2"/>
    <row r="1080" ht="12.75" customHeight="1" x14ac:dyDescent="0.2"/>
    <row r="1081" ht="12.75" customHeight="1" x14ac:dyDescent="0.2"/>
    <row r="1082" ht="12.75" customHeight="1" x14ac:dyDescent="0.2"/>
    <row r="1083" ht="12.75" customHeight="1" x14ac:dyDescent="0.2"/>
    <row r="1084" ht="12.75" customHeight="1" x14ac:dyDescent="0.2"/>
    <row r="1085" ht="12.75" customHeight="1" x14ac:dyDescent="0.2"/>
    <row r="1086" ht="12.75" customHeight="1" x14ac:dyDescent="0.2"/>
    <row r="1087" ht="12.75" customHeight="1" x14ac:dyDescent="0.2"/>
    <row r="1088" ht="12.75" customHeight="1" x14ac:dyDescent="0.2"/>
    <row r="1089" ht="12.75" customHeight="1" x14ac:dyDescent="0.2"/>
    <row r="1090" ht="12.75" customHeight="1" x14ac:dyDescent="0.2"/>
    <row r="1091" ht="12.75" customHeight="1" x14ac:dyDescent="0.2"/>
    <row r="1092" ht="12.75" customHeight="1" x14ac:dyDescent="0.2"/>
    <row r="1093" ht="12.75" customHeight="1" x14ac:dyDescent="0.2"/>
    <row r="1094" ht="12.75" customHeight="1" x14ac:dyDescent="0.2"/>
    <row r="1095" ht="12.75" customHeight="1" x14ac:dyDescent="0.2"/>
    <row r="1096" ht="12.75" customHeight="1" x14ac:dyDescent="0.2"/>
    <row r="1097" ht="12.75" customHeight="1" x14ac:dyDescent="0.2"/>
    <row r="1098" ht="12.75" customHeight="1" x14ac:dyDescent="0.2"/>
    <row r="1099" ht="12.75" customHeight="1" x14ac:dyDescent="0.2"/>
    <row r="1100" ht="12.75" customHeight="1" x14ac:dyDescent="0.2"/>
    <row r="1101" ht="12.75" customHeight="1" x14ac:dyDescent="0.2"/>
    <row r="1102" ht="12.75" customHeight="1" x14ac:dyDescent="0.2"/>
    <row r="1103" ht="12.75" customHeight="1" x14ac:dyDescent="0.2"/>
    <row r="1104" ht="12.75" customHeight="1" x14ac:dyDescent="0.2"/>
    <row r="1105" ht="12.75" customHeight="1" x14ac:dyDescent="0.2"/>
    <row r="1106" ht="12.75" customHeight="1" x14ac:dyDescent="0.2"/>
    <row r="1107" ht="12.75" customHeight="1" x14ac:dyDescent="0.2"/>
    <row r="1108" ht="12.75" customHeight="1" x14ac:dyDescent="0.2"/>
    <row r="1109" ht="12.75" customHeight="1" x14ac:dyDescent="0.2"/>
    <row r="1110" ht="12.75" customHeight="1" x14ac:dyDescent="0.2"/>
    <row r="1111" ht="12.75" customHeight="1" x14ac:dyDescent="0.2"/>
    <row r="1112" ht="12.75" customHeight="1" x14ac:dyDescent="0.2"/>
    <row r="1113" ht="12.75" customHeight="1" x14ac:dyDescent="0.2"/>
    <row r="1114" ht="12.75" customHeight="1" x14ac:dyDescent="0.2"/>
    <row r="1115" ht="12.75" customHeight="1" x14ac:dyDescent="0.2"/>
    <row r="1116" ht="12.75" customHeight="1" x14ac:dyDescent="0.2"/>
    <row r="1117" ht="12.75" customHeight="1" x14ac:dyDescent="0.2"/>
    <row r="1118" ht="12.75" customHeight="1" x14ac:dyDescent="0.2"/>
    <row r="1119" ht="12.75" customHeight="1" x14ac:dyDescent="0.2"/>
    <row r="1120" ht="12.75" customHeight="1" x14ac:dyDescent="0.2"/>
    <row r="1121" ht="12.75" customHeight="1" x14ac:dyDescent="0.2"/>
    <row r="1122" ht="12.75" customHeight="1" x14ac:dyDescent="0.2"/>
    <row r="1123" ht="12.75" customHeight="1" x14ac:dyDescent="0.2"/>
    <row r="1124" ht="12.75" customHeight="1" x14ac:dyDescent="0.2"/>
    <row r="1125" ht="12.75" customHeight="1" x14ac:dyDescent="0.2"/>
    <row r="1126" ht="12.75" customHeight="1" x14ac:dyDescent="0.2"/>
    <row r="1127" ht="12.75" customHeight="1" x14ac:dyDescent="0.2"/>
    <row r="1128" ht="12.75" customHeight="1" x14ac:dyDescent="0.2"/>
    <row r="1129" ht="12.75" customHeight="1" x14ac:dyDescent="0.2"/>
    <row r="1130" ht="12.75" customHeight="1" x14ac:dyDescent="0.2"/>
    <row r="1131" ht="12.75" customHeight="1" x14ac:dyDescent="0.2"/>
    <row r="1132" ht="12.75" customHeight="1" x14ac:dyDescent="0.2"/>
    <row r="1133" ht="12.75" customHeight="1" x14ac:dyDescent="0.2"/>
    <row r="1134" ht="12.75" customHeight="1" x14ac:dyDescent="0.2"/>
    <row r="1135" ht="12.75" customHeight="1" x14ac:dyDescent="0.2"/>
    <row r="1136" ht="12.75" customHeight="1" x14ac:dyDescent="0.2"/>
    <row r="1137" ht="12.75" customHeight="1" x14ac:dyDescent="0.2"/>
    <row r="1138" ht="12.75" customHeight="1" x14ac:dyDescent="0.2"/>
    <row r="1139" ht="12.75" customHeight="1" x14ac:dyDescent="0.2"/>
    <row r="1140" ht="12.75" customHeight="1" x14ac:dyDescent="0.2"/>
    <row r="1141" ht="12.75" customHeight="1" x14ac:dyDescent="0.2"/>
    <row r="1142" ht="12.75" customHeight="1" x14ac:dyDescent="0.2"/>
    <row r="1143" ht="12.75" customHeight="1" x14ac:dyDescent="0.2"/>
    <row r="1144" ht="12.75" customHeight="1" x14ac:dyDescent="0.2"/>
    <row r="1145" ht="12.75" customHeight="1" x14ac:dyDescent="0.2"/>
    <row r="1146" ht="12.75" customHeight="1" x14ac:dyDescent="0.2"/>
    <row r="1147" ht="12.75" customHeight="1" x14ac:dyDescent="0.2"/>
    <row r="1148" ht="12.75" customHeight="1" x14ac:dyDescent="0.2"/>
    <row r="1149" ht="12.75" customHeight="1" x14ac:dyDescent="0.2"/>
    <row r="1150" ht="12.75" customHeight="1" x14ac:dyDescent="0.2"/>
    <row r="1151" ht="12.75" customHeight="1" x14ac:dyDescent="0.2"/>
    <row r="1152" ht="12.75" customHeight="1" x14ac:dyDescent="0.2"/>
    <row r="1153" ht="12.75" customHeight="1" x14ac:dyDescent="0.2"/>
    <row r="1154" ht="12.75" customHeight="1" x14ac:dyDescent="0.2"/>
    <row r="1155" ht="12.75" customHeight="1" x14ac:dyDescent="0.2"/>
    <row r="1156" ht="12.75" customHeight="1" x14ac:dyDescent="0.2"/>
    <row r="1157" ht="12.75" customHeight="1" x14ac:dyDescent="0.2"/>
    <row r="1158" ht="12.75" customHeight="1" x14ac:dyDescent="0.2"/>
    <row r="1159" ht="12.75" customHeight="1" x14ac:dyDescent="0.2"/>
    <row r="1160" ht="12.75" customHeight="1" x14ac:dyDescent="0.2"/>
    <row r="1161" ht="12.75" customHeight="1" x14ac:dyDescent="0.2"/>
    <row r="1162" ht="12.75" customHeight="1" x14ac:dyDescent="0.2"/>
    <row r="1163" ht="12.75" customHeight="1" x14ac:dyDescent="0.2"/>
    <row r="1164" ht="12.75" customHeight="1" x14ac:dyDescent="0.2"/>
    <row r="1165" ht="12.75" customHeight="1" x14ac:dyDescent="0.2"/>
    <row r="1166" ht="12.75" customHeight="1" x14ac:dyDescent="0.2"/>
    <row r="1167" ht="12.75" customHeight="1" x14ac:dyDescent="0.2"/>
    <row r="1168" ht="12.75" customHeight="1" x14ac:dyDescent="0.2"/>
    <row r="1169" ht="12.75" customHeight="1" x14ac:dyDescent="0.2"/>
    <row r="1170" ht="12.75" customHeight="1" x14ac:dyDescent="0.2"/>
    <row r="1171" ht="12.75" customHeight="1" x14ac:dyDescent="0.2"/>
    <row r="1172" ht="12.75" customHeight="1" x14ac:dyDescent="0.2"/>
    <row r="1173" ht="12.75" customHeight="1" x14ac:dyDescent="0.2"/>
    <row r="1174" ht="12.75" customHeight="1" x14ac:dyDescent="0.2"/>
    <row r="1175" ht="12.75" customHeight="1" x14ac:dyDescent="0.2"/>
    <row r="1176" ht="12.75" customHeight="1" x14ac:dyDescent="0.2"/>
    <row r="1177" ht="12.75" customHeight="1" x14ac:dyDescent="0.2"/>
    <row r="1178" ht="12.75" customHeight="1" x14ac:dyDescent="0.2"/>
    <row r="1179" ht="12.75" customHeight="1" x14ac:dyDescent="0.2"/>
    <row r="1180" ht="12.75" customHeight="1" x14ac:dyDescent="0.2"/>
    <row r="1181" ht="12.75" customHeight="1" x14ac:dyDescent="0.2"/>
    <row r="1182" ht="12.75" customHeight="1" x14ac:dyDescent="0.2"/>
    <row r="1183" ht="12.75" customHeight="1" x14ac:dyDescent="0.2"/>
    <row r="1184" ht="12.75" customHeight="1" x14ac:dyDescent="0.2"/>
    <row r="1185" ht="12.75" customHeight="1" x14ac:dyDescent="0.2"/>
    <row r="1186" ht="12.75" customHeight="1" x14ac:dyDescent="0.2"/>
    <row r="1187" ht="12.75" customHeight="1" x14ac:dyDescent="0.2"/>
    <row r="1188" ht="12.75" customHeight="1" x14ac:dyDescent="0.2"/>
    <row r="1189" ht="12.75" customHeight="1" x14ac:dyDescent="0.2"/>
    <row r="1190" ht="12.75" customHeight="1" x14ac:dyDescent="0.2"/>
    <row r="1191" ht="12.75" customHeight="1" x14ac:dyDescent="0.2"/>
    <row r="1192" ht="12.75" customHeight="1" x14ac:dyDescent="0.2"/>
    <row r="1193" ht="12.75" customHeight="1" x14ac:dyDescent="0.2"/>
    <row r="1194" ht="12.75" customHeight="1" x14ac:dyDescent="0.2"/>
    <row r="1195" ht="12.75" customHeight="1" x14ac:dyDescent="0.2"/>
    <row r="1196" ht="12.75" customHeight="1" x14ac:dyDescent="0.2"/>
    <row r="1197" ht="12.75" customHeight="1" x14ac:dyDescent="0.2"/>
    <row r="1198" ht="12.75" customHeight="1" x14ac:dyDescent="0.2"/>
    <row r="1199" ht="12.75" customHeight="1" x14ac:dyDescent="0.2"/>
    <row r="1200" ht="12.75" customHeight="1" x14ac:dyDescent="0.2"/>
    <row r="1201" ht="12.75" customHeight="1" x14ac:dyDescent="0.2"/>
    <row r="1202" ht="12.75" customHeight="1" x14ac:dyDescent="0.2"/>
    <row r="1203" ht="12.75" customHeight="1" x14ac:dyDescent="0.2"/>
    <row r="1204" ht="12.75" customHeight="1" x14ac:dyDescent="0.2"/>
    <row r="1205" ht="12.75" customHeight="1" x14ac:dyDescent="0.2"/>
    <row r="1206" ht="12.75" customHeight="1" x14ac:dyDescent="0.2"/>
    <row r="1207" ht="12.75" customHeight="1" x14ac:dyDescent="0.2"/>
    <row r="1208" ht="12.75" customHeight="1" x14ac:dyDescent="0.2"/>
    <row r="1209" ht="12.75" customHeight="1" x14ac:dyDescent="0.2"/>
    <row r="1210" ht="12.75" customHeight="1" x14ac:dyDescent="0.2"/>
    <row r="1211" ht="12.75" customHeight="1" x14ac:dyDescent="0.2"/>
    <row r="1212" ht="12.75" customHeight="1" x14ac:dyDescent="0.2"/>
    <row r="1213" ht="12.75" customHeight="1" x14ac:dyDescent="0.2"/>
    <row r="1214" ht="12.75" customHeight="1" x14ac:dyDescent="0.2"/>
    <row r="1215" ht="12.75" customHeight="1" x14ac:dyDescent="0.2"/>
    <row r="1216" ht="12.75" customHeight="1" x14ac:dyDescent="0.2"/>
    <row r="1217" ht="12.75" customHeight="1" x14ac:dyDescent="0.2"/>
    <row r="1218" ht="12.75" customHeight="1" x14ac:dyDescent="0.2"/>
    <row r="1219" ht="12.75" customHeight="1" x14ac:dyDescent="0.2"/>
    <row r="1220" ht="12.75" customHeight="1" x14ac:dyDescent="0.2"/>
    <row r="1221" ht="12.75" customHeight="1" x14ac:dyDescent="0.2"/>
    <row r="1222" ht="12.75" customHeight="1" x14ac:dyDescent="0.2"/>
    <row r="1223" ht="12.75" customHeight="1" x14ac:dyDescent="0.2"/>
    <row r="1224" ht="12.75" customHeight="1" x14ac:dyDescent="0.2"/>
    <row r="1225" ht="12.75" customHeight="1" x14ac:dyDescent="0.2"/>
    <row r="1226" ht="12.75" customHeight="1" x14ac:dyDescent="0.2"/>
    <row r="1227" ht="12.75" customHeight="1" x14ac:dyDescent="0.2"/>
    <row r="1228" ht="12.75" customHeight="1" x14ac:dyDescent="0.2"/>
    <row r="1229" ht="12.75" customHeight="1" x14ac:dyDescent="0.2"/>
    <row r="1230" ht="12.75" customHeight="1" x14ac:dyDescent="0.2"/>
    <row r="1231" ht="12.75" customHeight="1" x14ac:dyDescent="0.2"/>
    <row r="1232" ht="12.75" customHeight="1" x14ac:dyDescent="0.2"/>
    <row r="1233" ht="12.75" customHeight="1" x14ac:dyDescent="0.2"/>
    <row r="1234" ht="12.75" customHeight="1" x14ac:dyDescent="0.2"/>
    <row r="1235" ht="12.75" customHeight="1" x14ac:dyDescent="0.2"/>
    <row r="1236" ht="12.75" customHeight="1" x14ac:dyDescent="0.2"/>
    <row r="1237" ht="12.75" customHeight="1" x14ac:dyDescent="0.2"/>
    <row r="1238" ht="12.75" customHeight="1" x14ac:dyDescent="0.2"/>
    <row r="1239" ht="12.75" customHeight="1" x14ac:dyDescent="0.2"/>
    <row r="1240" ht="12.75" customHeight="1" x14ac:dyDescent="0.2"/>
    <row r="1241" ht="12.75" customHeight="1" x14ac:dyDescent="0.2"/>
    <row r="1242" ht="12.75" customHeight="1" x14ac:dyDescent="0.2"/>
    <row r="1243" ht="12.75" customHeight="1" x14ac:dyDescent="0.2"/>
    <row r="1244" ht="12.75" customHeight="1" x14ac:dyDescent="0.2"/>
    <row r="1245" ht="12.75" customHeight="1" x14ac:dyDescent="0.2"/>
    <row r="1246" ht="12.75" customHeight="1" x14ac:dyDescent="0.2"/>
    <row r="1247" ht="12.75" customHeight="1" x14ac:dyDescent="0.2"/>
    <row r="1248" ht="12.75" customHeight="1" x14ac:dyDescent="0.2"/>
    <row r="1249" ht="12.75" customHeight="1" x14ac:dyDescent="0.2"/>
    <row r="1250" ht="12.75" customHeight="1" x14ac:dyDescent="0.2"/>
    <row r="1251" ht="12.75" customHeight="1" x14ac:dyDescent="0.2"/>
    <row r="1252" ht="12.75" customHeight="1" x14ac:dyDescent="0.2"/>
    <row r="1253" ht="12.75" customHeight="1" x14ac:dyDescent="0.2"/>
    <row r="1254" ht="12.75" customHeight="1" x14ac:dyDescent="0.2"/>
    <row r="1255" ht="12.75" customHeight="1" x14ac:dyDescent="0.2"/>
    <row r="1256" ht="12.75" customHeight="1" x14ac:dyDescent="0.2"/>
    <row r="1257" ht="12.75" customHeight="1" x14ac:dyDescent="0.2"/>
    <row r="1258" ht="12.75" customHeight="1" x14ac:dyDescent="0.2"/>
    <row r="1259" ht="12.75" customHeight="1" x14ac:dyDescent="0.2"/>
    <row r="1260" ht="12.75" customHeight="1" x14ac:dyDescent="0.2"/>
    <row r="1261" ht="12.75" customHeight="1" x14ac:dyDescent="0.2"/>
    <row r="1262" ht="12.75" customHeight="1" x14ac:dyDescent="0.2"/>
    <row r="1263" ht="12.75" customHeight="1" x14ac:dyDescent="0.2"/>
    <row r="1264" ht="12.75" customHeight="1" x14ac:dyDescent="0.2"/>
    <row r="1265" ht="12.75" customHeight="1" x14ac:dyDescent="0.2"/>
    <row r="1266" ht="12.75" customHeight="1" x14ac:dyDescent="0.2"/>
    <row r="1267" ht="12.75" customHeight="1" x14ac:dyDescent="0.2"/>
    <row r="1268" ht="12.75" customHeight="1" x14ac:dyDescent="0.2"/>
    <row r="1269" ht="12.75" customHeight="1" x14ac:dyDescent="0.2"/>
    <row r="1270" ht="12.75" customHeight="1" x14ac:dyDescent="0.2"/>
    <row r="1271" ht="12.75" customHeight="1" x14ac:dyDescent="0.2"/>
    <row r="1272" ht="12.75" customHeight="1" x14ac:dyDescent="0.2"/>
    <row r="1273" ht="12.75" customHeight="1" x14ac:dyDescent="0.2"/>
    <row r="1274" ht="12.75" customHeight="1" x14ac:dyDescent="0.2"/>
    <row r="1275" ht="12.75" customHeight="1" x14ac:dyDescent="0.2"/>
    <row r="1276" ht="12.75" customHeight="1" x14ac:dyDescent="0.2"/>
    <row r="1277" ht="12.75" customHeight="1" x14ac:dyDescent="0.2"/>
    <row r="1278" ht="12.75" customHeight="1" x14ac:dyDescent="0.2"/>
    <row r="1279" ht="12.75" customHeight="1" x14ac:dyDescent="0.2"/>
    <row r="1280" ht="12.75" customHeight="1" x14ac:dyDescent="0.2"/>
    <row r="1281" ht="12.75" customHeight="1" x14ac:dyDescent="0.2"/>
    <row r="1282" ht="12.75" customHeight="1" x14ac:dyDescent="0.2"/>
    <row r="1283" ht="12.75" customHeight="1" x14ac:dyDescent="0.2"/>
    <row r="1284" ht="12.75" customHeight="1" x14ac:dyDescent="0.2"/>
    <row r="1285" ht="12.75" customHeight="1" x14ac:dyDescent="0.2"/>
    <row r="1286" ht="12.75" customHeight="1" x14ac:dyDescent="0.2"/>
    <row r="1287" ht="12.75" customHeight="1" x14ac:dyDescent="0.2"/>
    <row r="1288" ht="12.75" customHeight="1" x14ac:dyDescent="0.2"/>
    <row r="1289" ht="12.75" customHeight="1" x14ac:dyDescent="0.2"/>
    <row r="1290" ht="12.75" customHeight="1" x14ac:dyDescent="0.2"/>
    <row r="1291" ht="12.75" customHeight="1" x14ac:dyDescent="0.2"/>
    <row r="1292" ht="12.75" customHeight="1" x14ac:dyDescent="0.2"/>
    <row r="1293" ht="12.75" customHeight="1" x14ac:dyDescent="0.2"/>
    <row r="1294" ht="12.75" customHeight="1" x14ac:dyDescent="0.2"/>
    <row r="1295" ht="12.75" customHeight="1" x14ac:dyDescent="0.2"/>
    <row r="1296" ht="12.75" customHeight="1" x14ac:dyDescent="0.2"/>
    <row r="1297" ht="12.75" customHeight="1" x14ac:dyDescent="0.2"/>
    <row r="1298" ht="12.75" customHeight="1" x14ac:dyDescent="0.2"/>
    <row r="1299" ht="12.75" customHeight="1" x14ac:dyDescent="0.2"/>
    <row r="1300" ht="12.75" customHeight="1" x14ac:dyDescent="0.2"/>
    <row r="1301" ht="12.75" customHeight="1" x14ac:dyDescent="0.2"/>
    <row r="1302" ht="12.75" customHeight="1" x14ac:dyDescent="0.2"/>
    <row r="1303" ht="12.75" customHeight="1" x14ac:dyDescent="0.2"/>
    <row r="1304" ht="12.75" customHeight="1" x14ac:dyDescent="0.2"/>
    <row r="1305" ht="12.75" customHeight="1" x14ac:dyDescent="0.2"/>
    <row r="1306" ht="12.75" customHeight="1" x14ac:dyDescent="0.2"/>
    <row r="1307" ht="12.75" customHeight="1" x14ac:dyDescent="0.2"/>
    <row r="1308" ht="12.75" customHeight="1" x14ac:dyDescent="0.2"/>
    <row r="1309" ht="12.75" customHeight="1" x14ac:dyDescent="0.2"/>
    <row r="1310" ht="12.75" customHeight="1" x14ac:dyDescent="0.2"/>
    <row r="1311" ht="12.75" customHeight="1" x14ac:dyDescent="0.2"/>
    <row r="1312" ht="12.75" customHeight="1" x14ac:dyDescent="0.2"/>
    <row r="1313" ht="12.75" customHeight="1" x14ac:dyDescent="0.2"/>
    <row r="1314" ht="12.75" customHeight="1" x14ac:dyDescent="0.2"/>
    <row r="1315" ht="12.75" customHeight="1" x14ac:dyDescent="0.2"/>
    <row r="1316" ht="12.75" customHeight="1" x14ac:dyDescent="0.2"/>
    <row r="1317" ht="12.75" customHeight="1" x14ac:dyDescent="0.2"/>
    <row r="1318" ht="12.75" customHeight="1" x14ac:dyDescent="0.2"/>
    <row r="1319" ht="12.75" customHeight="1" x14ac:dyDescent="0.2"/>
    <row r="1320" ht="12.75" customHeight="1" x14ac:dyDescent="0.2"/>
    <row r="1321" ht="12.75" customHeight="1" x14ac:dyDescent="0.2"/>
    <row r="1322" ht="12.75" customHeight="1" x14ac:dyDescent="0.2"/>
    <row r="1323" ht="12.75" customHeight="1" x14ac:dyDescent="0.2"/>
    <row r="1324" ht="12.75" customHeight="1" x14ac:dyDescent="0.2"/>
    <row r="1325" ht="12.75" customHeight="1" x14ac:dyDescent="0.2"/>
    <row r="1326" ht="12.75" customHeight="1" x14ac:dyDescent="0.2"/>
    <row r="1327" ht="12.75" customHeight="1" x14ac:dyDescent="0.2"/>
    <row r="1328" ht="12.75" customHeight="1" x14ac:dyDescent="0.2"/>
    <row r="1329" ht="12.75" customHeight="1" x14ac:dyDescent="0.2"/>
    <row r="1330" ht="12.75" customHeight="1" x14ac:dyDescent="0.2"/>
    <row r="1331" ht="12.75" customHeight="1" x14ac:dyDescent="0.2"/>
    <row r="1332" ht="12.75" customHeight="1" x14ac:dyDescent="0.2"/>
    <row r="1333" ht="12.75" customHeight="1" x14ac:dyDescent="0.2"/>
    <row r="1334" ht="12.75" customHeight="1" x14ac:dyDescent="0.2"/>
    <row r="1335" ht="12.75" customHeight="1" x14ac:dyDescent="0.2"/>
    <row r="1336" ht="12.75" customHeight="1" x14ac:dyDescent="0.2"/>
    <row r="1337" ht="12.75" customHeight="1" x14ac:dyDescent="0.2"/>
    <row r="1338" ht="12.75" customHeight="1" x14ac:dyDescent="0.2"/>
    <row r="1339" ht="12.75" customHeight="1" x14ac:dyDescent="0.2"/>
    <row r="1340" ht="12.75" customHeight="1" x14ac:dyDescent="0.2"/>
    <row r="1341" ht="12.75" customHeight="1" x14ac:dyDescent="0.2"/>
    <row r="1342" ht="12.75" customHeight="1" x14ac:dyDescent="0.2"/>
    <row r="1343" ht="12.75" customHeight="1" x14ac:dyDescent="0.2"/>
    <row r="1344" ht="12.75" customHeight="1" x14ac:dyDescent="0.2"/>
    <row r="1345" ht="12.75" customHeight="1" x14ac:dyDescent="0.2"/>
    <row r="1346" ht="12.75" customHeight="1" x14ac:dyDescent="0.2"/>
    <row r="1347" ht="12.75" customHeight="1" x14ac:dyDescent="0.2"/>
    <row r="1348" ht="12.75" customHeight="1" x14ac:dyDescent="0.2"/>
    <row r="1349" ht="12.75" customHeight="1" x14ac:dyDescent="0.2"/>
    <row r="1350" ht="12.75" customHeight="1" x14ac:dyDescent="0.2"/>
    <row r="1351" ht="12.75" customHeight="1" x14ac:dyDescent="0.2"/>
    <row r="1352" ht="12.75" customHeight="1" x14ac:dyDescent="0.2"/>
    <row r="1353" ht="12.75" customHeight="1" x14ac:dyDescent="0.2"/>
    <row r="1354" ht="12.75" customHeight="1" x14ac:dyDescent="0.2"/>
    <row r="1355" ht="12.75" customHeight="1" x14ac:dyDescent="0.2"/>
    <row r="1356" ht="12.75" customHeight="1" x14ac:dyDescent="0.2"/>
    <row r="1357" ht="12.75" customHeight="1" x14ac:dyDescent="0.2"/>
    <row r="1358" ht="12.75" customHeight="1" x14ac:dyDescent="0.2"/>
    <row r="1359" ht="12.75" customHeight="1" x14ac:dyDescent="0.2"/>
    <row r="1360" ht="12.75" customHeight="1" x14ac:dyDescent="0.2"/>
    <row r="1361" ht="12.75" customHeight="1" x14ac:dyDescent="0.2"/>
    <row r="1362" ht="12.75" customHeight="1" x14ac:dyDescent="0.2"/>
    <row r="1363" ht="12.75" customHeight="1" x14ac:dyDescent="0.2"/>
    <row r="1364" ht="12.75" customHeight="1" x14ac:dyDescent="0.2"/>
    <row r="1365" ht="12.75" customHeight="1" x14ac:dyDescent="0.2"/>
    <row r="1366" ht="12.75" customHeight="1" x14ac:dyDescent="0.2"/>
    <row r="1367" ht="12.75" customHeight="1" x14ac:dyDescent="0.2"/>
    <row r="1368" ht="12.75" customHeight="1" x14ac:dyDescent="0.2"/>
    <row r="1369" ht="12.75" customHeight="1" x14ac:dyDescent="0.2"/>
    <row r="1370" ht="12.75" customHeight="1" x14ac:dyDescent="0.2"/>
    <row r="1371" ht="12.75" customHeight="1" x14ac:dyDescent="0.2"/>
    <row r="1372" ht="12.75" customHeight="1" x14ac:dyDescent="0.2"/>
    <row r="1373" ht="12.75" customHeight="1" x14ac:dyDescent="0.2"/>
    <row r="1374" ht="12.75" customHeight="1" x14ac:dyDescent="0.2"/>
    <row r="1375" ht="12.75" customHeight="1" x14ac:dyDescent="0.2"/>
    <row r="1376" ht="12.75" customHeight="1" x14ac:dyDescent="0.2"/>
    <row r="1377" ht="12.75" customHeight="1" x14ac:dyDescent="0.2"/>
    <row r="1378" ht="12.75" customHeight="1" x14ac:dyDescent="0.2"/>
    <row r="1379" ht="12.75" customHeight="1" x14ac:dyDescent="0.2"/>
    <row r="1380" ht="12.75" customHeight="1" x14ac:dyDescent="0.2"/>
    <row r="1381" ht="12.75" customHeight="1" x14ac:dyDescent="0.2"/>
    <row r="1382" ht="12.75" customHeight="1" x14ac:dyDescent="0.2"/>
    <row r="1383" ht="12.75" customHeight="1" x14ac:dyDescent="0.2"/>
    <row r="1384" ht="12.75" customHeight="1" x14ac:dyDescent="0.2"/>
    <row r="1385" ht="12.75" customHeight="1" x14ac:dyDescent="0.2"/>
    <row r="1386" ht="12.75" customHeight="1" x14ac:dyDescent="0.2"/>
    <row r="1387" ht="12.75" customHeight="1" x14ac:dyDescent="0.2"/>
    <row r="1388" ht="12.75" customHeight="1" x14ac:dyDescent="0.2"/>
    <row r="1389" ht="12.75" customHeight="1" x14ac:dyDescent="0.2"/>
    <row r="1390" ht="12.75" customHeight="1" x14ac:dyDescent="0.2"/>
    <row r="1391" ht="12.75" customHeight="1" x14ac:dyDescent="0.2"/>
    <row r="1392" ht="12.75" customHeight="1" x14ac:dyDescent="0.2"/>
    <row r="1393" ht="12.75" customHeight="1" x14ac:dyDescent="0.2"/>
    <row r="1394" ht="12.75" customHeight="1" x14ac:dyDescent="0.2"/>
    <row r="1395" ht="12.75" customHeight="1" x14ac:dyDescent="0.2"/>
    <row r="1396" ht="12.75" customHeight="1" x14ac:dyDescent="0.2"/>
    <row r="1397" ht="12.75" customHeight="1" x14ac:dyDescent="0.2"/>
    <row r="1398" ht="12.75" customHeight="1" x14ac:dyDescent="0.2"/>
    <row r="1399" ht="12.75" customHeight="1" x14ac:dyDescent="0.2"/>
    <row r="1400" ht="12.75" customHeight="1" x14ac:dyDescent="0.2"/>
    <row r="1401" ht="12.75" customHeight="1" x14ac:dyDescent="0.2"/>
    <row r="1402" ht="12.75" customHeight="1" x14ac:dyDescent="0.2"/>
    <row r="1403" ht="12.75" customHeight="1" x14ac:dyDescent="0.2"/>
    <row r="1404" ht="12.75" customHeight="1" x14ac:dyDescent="0.2"/>
    <row r="1405" ht="12.75" customHeight="1" x14ac:dyDescent="0.2"/>
    <row r="1406" ht="12.75" customHeight="1" x14ac:dyDescent="0.2"/>
    <row r="1407" ht="12.75" customHeight="1" x14ac:dyDescent="0.2"/>
    <row r="1408" ht="12.75" customHeight="1" x14ac:dyDescent="0.2"/>
    <row r="1409" ht="12.75" customHeight="1" x14ac:dyDescent="0.2"/>
    <row r="1410" ht="12.75" customHeight="1" x14ac:dyDescent="0.2"/>
    <row r="1411" ht="12.75" customHeight="1" x14ac:dyDescent="0.2"/>
    <row r="1412" ht="12.75" customHeight="1" x14ac:dyDescent="0.2"/>
    <row r="1413" ht="12.75" customHeight="1" x14ac:dyDescent="0.2"/>
    <row r="1414" ht="12.75" customHeight="1" x14ac:dyDescent="0.2"/>
    <row r="1415" ht="12.75" customHeight="1" x14ac:dyDescent="0.2"/>
    <row r="1416" ht="12.75" customHeight="1" x14ac:dyDescent="0.2"/>
    <row r="1417" ht="12.75" customHeight="1" x14ac:dyDescent="0.2"/>
    <row r="1418" ht="12.75" customHeight="1" x14ac:dyDescent="0.2"/>
    <row r="1419" ht="12.75" customHeight="1" x14ac:dyDescent="0.2"/>
    <row r="1420" ht="12.75" customHeight="1" x14ac:dyDescent="0.2"/>
    <row r="1421" ht="12.75" customHeight="1" x14ac:dyDescent="0.2"/>
    <row r="1422" ht="12.75" customHeight="1" x14ac:dyDescent="0.2"/>
    <row r="1423" ht="12.75" customHeight="1" x14ac:dyDescent="0.2"/>
    <row r="1424" ht="12.75" customHeight="1" x14ac:dyDescent="0.2"/>
    <row r="1425" ht="12.75" customHeight="1" x14ac:dyDescent="0.2"/>
    <row r="1426" ht="12.75" customHeight="1" x14ac:dyDescent="0.2"/>
    <row r="1427" ht="12.75" customHeight="1" x14ac:dyDescent="0.2"/>
    <row r="1428" ht="12.75" customHeight="1" x14ac:dyDescent="0.2"/>
    <row r="1429" ht="12.75" customHeight="1" x14ac:dyDescent="0.2"/>
    <row r="1430" ht="12.75" customHeight="1" x14ac:dyDescent="0.2"/>
    <row r="1431" ht="12.75" customHeight="1" x14ac:dyDescent="0.2"/>
    <row r="1432" ht="12.75" customHeight="1" x14ac:dyDescent="0.2"/>
    <row r="1433" ht="12.75" customHeight="1" x14ac:dyDescent="0.2"/>
    <row r="1434" ht="12.75" customHeight="1" x14ac:dyDescent="0.2"/>
    <row r="1435" ht="12.75" customHeight="1" x14ac:dyDescent="0.2"/>
    <row r="1436" ht="12.75" customHeight="1" x14ac:dyDescent="0.2"/>
    <row r="1437" ht="12.75" customHeight="1" x14ac:dyDescent="0.2"/>
    <row r="1438" ht="12.75" customHeight="1" x14ac:dyDescent="0.2"/>
    <row r="1439" ht="12.75" customHeight="1" x14ac:dyDescent="0.2"/>
    <row r="1440" ht="12.75" customHeight="1" x14ac:dyDescent="0.2"/>
    <row r="1441" ht="12.75" customHeight="1" x14ac:dyDescent="0.2"/>
    <row r="1442" ht="12.75" customHeight="1" x14ac:dyDescent="0.2"/>
    <row r="1443" ht="12.75" customHeight="1" x14ac:dyDescent="0.2"/>
    <row r="1444" ht="12.75" customHeight="1" x14ac:dyDescent="0.2"/>
    <row r="1445" ht="12.75" customHeight="1" x14ac:dyDescent="0.2"/>
    <row r="1446" ht="12.75" customHeight="1" x14ac:dyDescent="0.2"/>
    <row r="1447" ht="12.75" customHeight="1" x14ac:dyDescent="0.2"/>
    <row r="1448" ht="12.75" customHeight="1" x14ac:dyDescent="0.2"/>
    <row r="1449" ht="12.75" customHeight="1" x14ac:dyDescent="0.2"/>
    <row r="1450" ht="12.75" customHeight="1" x14ac:dyDescent="0.2"/>
    <row r="1451" ht="12.75" customHeight="1" x14ac:dyDescent="0.2"/>
    <row r="1452" ht="12.75" customHeight="1" x14ac:dyDescent="0.2"/>
    <row r="1453" ht="12.75" customHeight="1" x14ac:dyDescent="0.2"/>
    <row r="1454" ht="12.75" customHeight="1" x14ac:dyDescent="0.2"/>
    <row r="1455" ht="12.75" customHeight="1" x14ac:dyDescent="0.2"/>
    <row r="1456" ht="12.75" customHeight="1" x14ac:dyDescent="0.2"/>
    <row r="1457" ht="12.75" customHeight="1" x14ac:dyDescent="0.2"/>
    <row r="1458" ht="12.75" customHeight="1" x14ac:dyDescent="0.2"/>
    <row r="1459" ht="12.75" customHeight="1" x14ac:dyDescent="0.2"/>
    <row r="1460" ht="12.75" customHeight="1" x14ac:dyDescent="0.2"/>
    <row r="1461" ht="12.75" customHeight="1" x14ac:dyDescent="0.2"/>
    <row r="1462" ht="12.75" customHeight="1" x14ac:dyDescent="0.2"/>
    <row r="1463" ht="12.75" customHeight="1" x14ac:dyDescent="0.2"/>
    <row r="1464" ht="12.75" customHeight="1" x14ac:dyDescent="0.2"/>
    <row r="1465" ht="12.75" customHeight="1" x14ac:dyDescent="0.2"/>
    <row r="1466" ht="12.75" customHeight="1" x14ac:dyDescent="0.2"/>
    <row r="1467" ht="12.75" customHeight="1" x14ac:dyDescent="0.2"/>
    <row r="1468" ht="12.75" customHeight="1" x14ac:dyDescent="0.2"/>
    <row r="1469" ht="12.75" customHeight="1" x14ac:dyDescent="0.2"/>
    <row r="1470" ht="12.75" customHeight="1" x14ac:dyDescent="0.2"/>
    <row r="1471" ht="12.75" customHeight="1" x14ac:dyDescent="0.2"/>
    <row r="1472" ht="12.75" customHeight="1" x14ac:dyDescent="0.2"/>
    <row r="1473" ht="12.75" customHeight="1" x14ac:dyDescent="0.2"/>
    <row r="1474" ht="12.75" customHeight="1" x14ac:dyDescent="0.2"/>
    <row r="1475" ht="12.75" customHeight="1" x14ac:dyDescent="0.2"/>
    <row r="1476" ht="12.75" customHeight="1" x14ac:dyDescent="0.2"/>
    <row r="1477" ht="12.75" customHeight="1" x14ac:dyDescent="0.2"/>
    <row r="1478" ht="12.75" customHeight="1" x14ac:dyDescent="0.2"/>
    <row r="1479" ht="12.75" customHeight="1" x14ac:dyDescent="0.2"/>
    <row r="1480" ht="12.75" customHeight="1" x14ac:dyDescent="0.2"/>
    <row r="1481" ht="12.75" customHeight="1" x14ac:dyDescent="0.2"/>
    <row r="1482" ht="12.75" customHeight="1" x14ac:dyDescent="0.2"/>
    <row r="1483" ht="12.75" customHeight="1" x14ac:dyDescent="0.2"/>
    <row r="1484" ht="12.75" customHeight="1" x14ac:dyDescent="0.2"/>
    <row r="1485" ht="12.75" customHeight="1" x14ac:dyDescent="0.2"/>
    <row r="1486" ht="12.75" customHeight="1" x14ac:dyDescent="0.2"/>
    <row r="1487" ht="12.75" customHeight="1" x14ac:dyDescent="0.2"/>
    <row r="1488" ht="12.75" customHeight="1" x14ac:dyDescent="0.2"/>
    <row r="1489" ht="12.75" customHeight="1" x14ac:dyDescent="0.2"/>
    <row r="1490" ht="12.75" customHeight="1" x14ac:dyDescent="0.2"/>
    <row r="1491" ht="12.75" customHeight="1" x14ac:dyDescent="0.2"/>
    <row r="1492" ht="12.75" customHeight="1" x14ac:dyDescent="0.2"/>
    <row r="1493" ht="12.75" customHeight="1" x14ac:dyDescent="0.2"/>
    <row r="1494" ht="12.75" customHeight="1" x14ac:dyDescent="0.2"/>
    <row r="1495" ht="12.75" customHeight="1" x14ac:dyDescent="0.2"/>
    <row r="1496" ht="12.75" customHeight="1" x14ac:dyDescent="0.2"/>
    <row r="1497" ht="12.75" customHeight="1" x14ac:dyDescent="0.2"/>
    <row r="1498" ht="12.75" customHeight="1" x14ac:dyDescent="0.2"/>
    <row r="1499" ht="12.75" customHeight="1" x14ac:dyDescent="0.2"/>
    <row r="1500" ht="12.75" customHeight="1" x14ac:dyDescent="0.2"/>
    <row r="1501" ht="12.75" customHeight="1" x14ac:dyDescent="0.2"/>
    <row r="1502" ht="12.75" customHeight="1" x14ac:dyDescent="0.2"/>
    <row r="1503" ht="12.75" customHeight="1" x14ac:dyDescent="0.2"/>
    <row r="1504" ht="12.75" customHeight="1" x14ac:dyDescent="0.2"/>
    <row r="1505" ht="12.75" customHeight="1" x14ac:dyDescent="0.2"/>
    <row r="1506" ht="12.75" customHeight="1" x14ac:dyDescent="0.2"/>
    <row r="1507" ht="12.75" customHeight="1" x14ac:dyDescent="0.2"/>
    <row r="1508" ht="12.75" customHeight="1" x14ac:dyDescent="0.2"/>
    <row r="1509" ht="12.75" customHeight="1" x14ac:dyDescent="0.2"/>
    <row r="1510" ht="12.75" customHeight="1" x14ac:dyDescent="0.2"/>
    <row r="1511" ht="12.75" customHeight="1" x14ac:dyDescent="0.2"/>
    <row r="1512" ht="12.75" customHeight="1" x14ac:dyDescent="0.2"/>
    <row r="1513" ht="12.75" customHeight="1" x14ac:dyDescent="0.2"/>
    <row r="1514" ht="12.75" customHeight="1" x14ac:dyDescent="0.2"/>
    <row r="1515" ht="12.75" customHeight="1" x14ac:dyDescent="0.2"/>
    <row r="1516" ht="12.75" customHeight="1" x14ac:dyDescent="0.2"/>
    <row r="1517" ht="12.75" customHeight="1" x14ac:dyDescent="0.2"/>
    <row r="1518" ht="12.75" customHeight="1" x14ac:dyDescent="0.2"/>
    <row r="1519" ht="12.75" customHeight="1" x14ac:dyDescent="0.2"/>
    <row r="1520" ht="12.75" customHeight="1" x14ac:dyDescent="0.2"/>
    <row r="1521" ht="12.75" customHeight="1" x14ac:dyDescent="0.2"/>
    <row r="1522" ht="12.75" customHeight="1" x14ac:dyDescent="0.2"/>
    <row r="1523" ht="12.75" customHeight="1" x14ac:dyDescent="0.2"/>
    <row r="1524" ht="12.75" customHeight="1" x14ac:dyDescent="0.2"/>
    <row r="1525" ht="12.75" customHeight="1" x14ac:dyDescent="0.2"/>
    <row r="1526" ht="12.75" customHeight="1" x14ac:dyDescent="0.2"/>
    <row r="1527" ht="12.75" customHeight="1" x14ac:dyDescent="0.2"/>
    <row r="1528" ht="12.75" customHeight="1" x14ac:dyDescent="0.2"/>
    <row r="1529" ht="12.75" customHeight="1" x14ac:dyDescent="0.2"/>
    <row r="1530" ht="12.75" customHeight="1" x14ac:dyDescent="0.2"/>
    <row r="1531" ht="12.75" customHeight="1" x14ac:dyDescent="0.2"/>
    <row r="1532" ht="12.75" customHeight="1" x14ac:dyDescent="0.2"/>
    <row r="1533" ht="12.75" customHeight="1" x14ac:dyDescent="0.2"/>
    <row r="1534" ht="12.75" customHeight="1" x14ac:dyDescent="0.2"/>
    <row r="1535" ht="12.75" customHeight="1" x14ac:dyDescent="0.2"/>
    <row r="1536" ht="12.75" customHeight="1" x14ac:dyDescent="0.2"/>
    <row r="1537" ht="12.75" customHeight="1" x14ac:dyDescent="0.2"/>
    <row r="1538" ht="12.75" customHeight="1" x14ac:dyDescent="0.2"/>
    <row r="1539" ht="12.75" customHeight="1" x14ac:dyDescent="0.2"/>
    <row r="1540" ht="12.75" customHeight="1" x14ac:dyDescent="0.2"/>
    <row r="1541" ht="12.75" customHeight="1" x14ac:dyDescent="0.2"/>
    <row r="1542" ht="12.75" customHeight="1" x14ac:dyDescent="0.2"/>
    <row r="1543" ht="12.75" customHeight="1" x14ac:dyDescent="0.2"/>
    <row r="1544" ht="12.75" customHeight="1" x14ac:dyDescent="0.2"/>
    <row r="1545" ht="12.75" customHeight="1" x14ac:dyDescent="0.2"/>
    <row r="1546" ht="12.75" customHeight="1" x14ac:dyDescent="0.2"/>
    <row r="1547" ht="12.75" customHeight="1" x14ac:dyDescent="0.2"/>
    <row r="1548" ht="12.75" customHeight="1" x14ac:dyDescent="0.2"/>
    <row r="1549" ht="12.75" customHeight="1" x14ac:dyDescent="0.2"/>
    <row r="1550" ht="12.75" customHeight="1" x14ac:dyDescent="0.2"/>
    <row r="1551" ht="12.75" customHeight="1" x14ac:dyDescent="0.2"/>
    <row r="1552" ht="12.75" customHeight="1" x14ac:dyDescent="0.2"/>
    <row r="1553" ht="12.75" customHeight="1" x14ac:dyDescent="0.2"/>
    <row r="1554" ht="12.75" customHeight="1" x14ac:dyDescent="0.2"/>
    <row r="1555" ht="12.75" customHeight="1" x14ac:dyDescent="0.2"/>
    <row r="1556" ht="12.75" customHeight="1" x14ac:dyDescent="0.2"/>
    <row r="1557" ht="12.75" customHeight="1" x14ac:dyDescent="0.2"/>
    <row r="1558" ht="12.75" customHeight="1" x14ac:dyDescent="0.2"/>
    <row r="1559" ht="12.75" customHeight="1" x14ac:dyDescent="0.2"/>
    <row r="1560" ht="12.75" customHeight="1" x14ac:dyDescent="0.2"/>
    <row r="1561" ht="12.75" customHeight="1" x14ac:dyDescent="0.2"/>
    <row r="1562" ht="12.75" customHeight="1" x14ac:dyDescent="0.2"/>
    <row r="1563" ht="12.75" customHeight="1" x14ac:dyDescent="0.2"/>
    <row r="1564" ht="12.75" customHeight="1" x14ac:dyDescent="0.2"/>
    <row r="1565" ht="12.75" customHeight="1" x14ac:dyDescent="0.2"/>
    <row r="1566" ht="12.75" customHeight="1" x14ac:dyDescent="0.2"/>
    <row r="1567" ht="12.75" customHeight="1" x14ac:dyDescent="0.2"/>
    <row r="1568" ht="12.75" customHeight="1" x14ac:dyDescent="0.2"/>
    <row r="1569" ht="12.75" customHeight="1" x14ac:dyDescent="0.2"/>
    <row r="1570" ht="12.75" customHeight="1" x14ac:dyDescent="0.2"/>
    <row r="1571" ht="12.75" customHeight="1" x14ac:dyDescent="0.2"/>
    <row r="1572" ht="12.75" customHeight="1" x14ac:dyDescent="0.2"/>
    <row r="1573" ht="12.75" customHeight="1" x14ac:dyDescent="0.2"/>
    <row r="1574" ht="12.75" customHeight="1" x14ac:dyDescent="0.2"/>
    <row r="1575" ht="12.75" customHeight="1" x14ac:dyDescent="0.2"/>
    <row r="1576" ht="12.75" customHeight="1" x14ac:dyDescent="0.2"/>
    <row r="1577" ht="12.75" customHeight="1" x14ac:dyDescent="0.2"/>
    <row r="1578" ht="12.75" customHeight="1" x14ac:dyDescent="0.2"/>
    <row r="1579" ht="12.75" customHeight="1" x14ac:dyDescent="0.2"/>
    <row r="1580" ht="12.75" customHeight="1" x14ac:dyDescent="0.2"/>
    <row r="1581" ht="12.75" customHeight="1" x14ac:dyDescent="0.2"/>
    <row r="1582" ht="12.75" customHeight="1" x14ac:dyDescent="0.2"/>
    <row r="1583" ht="12.75" customHeight="1" x14ac:dyDescent="0.2"/>
    <row r="1584" ht="12.75" customHeight="1" x14ac:dyDescent="0.2"/>
    <row r="1585" ht="12.75" customHeight="1" x14ac:dyDescent="0.2"/>
    <row r="1586" ht="12.75" customHeight="1" x14ac:dyDescent="0.2"/>
    <row r="1587" ht="12.75" customHeight="1" x14ac:dyDescent="0.2"/>
    <row r="1588" ht="12.75" customHeight="1" x14ac:dyDescent="0.2"/>
    <row r="1589" ht="12.75" customHeight="1" x14ac:dyDescent="0.2"/>
    <row r="1590" ht="12.75" customHeight="1" x14ac:dyDescent="0.2"/>
    <row r="1591" ht="12.75" customHeight="1" x14ac:dyDescent="0.2"/>
    <row r="1592" ht="12.75" customHeight="1" x14ac:dyDescent="0.2"/>
    <row r="1593" ht="12.75" customHeight="1" x14ac:dyDescent="0.2"/>
    <row r="1594" ht="12.75" customHeight="1" x14ac:dyDescent="0.2"/>
    <row r="1595" ht="12.75" customHeight="1" x14ac:dyDescent="0.2"/>
    <row r="1596" ht="12.75" customHeight="1" x14ac:dyDescent="0.2"/>
    <row r="1597" ht="12.75" customHeight="1" x14ac:dyDescent="0.2"/>
    <row r="1598" ht="12.75" customHeight="1" x14ac:dyDescent="0.2"/>
    <row r="1599" ht="12.75" customHeight="1" x14ac:dyDescent="0.2"/>
    <row r="1600" ht="12.75" customHeight="1" x14ac:dyDescent="0.2"/>
    <row r="1601" ht="12.75" customHeight="1" x14ac:dyDescent="0.2"/>
    <row r="1602" ht="12.75" customHeight="1" x14ac:dyDescent="0.2"/>
    <row r="1603" ht="12.75" customHeight="1" x14ac:dyDescent="0.2"/>
    <row r="1604" ht="12.75" customHeight="1" x14ac:dyDescent="0.2"/>
    <row r="1605" ht="12.75" customHeight="1" x14ac:dyDescent="0.2"/>
    <row r="1606" ht="12.75" customHeight="1" x14ac:dyDescent="0.2"/>
    <row r="1607" ht="12.75" customHeight="1" x14ac:dyDescent="0.2"/>
    <row r="1608" ht="12.75" customHeight="1" x14ac:dyDescent="0.2"/>
    <row r="1609" ht="12.75" customHeight="1" x14ac:dyDescent="0.2"/>
    <row r="1610" ht="12.75" customHeight="1" x14ac:dyDescent="0.2"/>
    <row r="1611" ht="12.75" customHeight="1" x14ac:dyDescent="0.2"/>
    <row r="1612" ht="12.75" customHeight="1" x14ac:dyDescent="0.2"/>
    <row r="1613" ht="12.75" customHeight="1" x14ac:dyDescent="0.2"/>
    <row r="1614" ht="12.75" customHeight="1" x14ac:dyDescent="0.2"/>
    <row r="1615" ht="12.75" customHeight="1" x14ac:dyDescent="0.2"/>
    <row r="1616" ht="12.75" customHeight="1" x14ac:dyDescent="0.2"/>
    <row r="1617" ht="12.75" customHeight="1" x14ac:dyDescent="0.2"/>
    <row r="1618" ht="12.75" customHeight="1" x14ac:dyDescent="0.2"/>
    <row r="1619" ht="12.75" customHeight="1" x14ac:dyDescent="0.2"/>
    <row r="1620" ht="12.75" customHeight="1" x14ac:dyDescent="0.2"/>
    <row r="1621" ht="12.75" customHeight="1" x14ac:dyDescent="0.2"/>
    <row r="1622" ht="12.75" customHeight="1" x14ac:dyDescent="0.2"/>
    <row r="1623" ht="12.75" customHeight="1" x14ac:dyDescent="0.2"/>
    <row r="1624" ht="12.75" customHeight="1" x14ac:dyDescent="0.2"/>
    <row r="1625" ht="12.75" customHeight="1" x14ac:dyDescent="0.2"/>
    <row r="1626" ht="12.75" customHeight="1" x14ac:dyDescent="0.2"/>
    <row r="1627" ht="12.75" customHeight="1" x14ac:dyDescent="0.2"/>
    <row r="1628" ht="12.75" customHeight="1" x14ac:dyDescent="0.2"/>
    <row r="1629" ht="12.75" customHeight="1" x14ac:dyDescent="0.2"/>
    <row r="1630" ht="12.75" customHeight="1" x14ac:dyDescent="0.2"/>
    <row r="1631" ht="12.75" customHeight="1" x14ac:dyDescent="0.2"/>
    <row r="1632" ht="12.75" customHeight="1" x14ac:dyDescent="0.2"/>
    <row r="1633" ht="12.75" customHeight="1" x14ac:dyDescent="0.2"/>
    <row r="1634" ht="12.75" customHeight="1" x14ac:dyDescent="0.2"/>
    <row r="1635" ht="12.75" customHeight="1" x14ac:dyDescent="0.2"/>
    <row r="1636" ht="12.75" customHeight="1" x14ac:dyDescent="0.2"/>
    <row r="1637" ht="12.75" customHeight="1" x14ac:dyDescent="0.2"/>
    <row r="1638" ht="12.75" customHeight="1" x14ac:dyDescent="0.2"/>
    <row r="1639" ht="12.75" customHeight="1" x14ac:dyDescent="0.2"/>
    <row r="1640" ht="12.75" customHeight="1" x14ac:dyDescent="0.2"/>
    <row r="1641" ht="12.75" customHeight="1" x14ac:dyDescent="0.2"/>
    <row r="1642" ht="12.75" customHeight="1" x14ac:dyDescent="0.2"/>
    <row r="1643" ht="12.75" customHeight="1" x14ac:dyDescent="0.2"/>
    <row r="1644" ht="12.75" customHeight="1" x14ac:dyDescent="0.2"/>
    <row r="1645" ht="12.75" customHeight="1" x14ac:dyDescent="0.2"/>
    <row r="1646" ht="12.75" customHeight="1" x14ac:dyDescent="0.2"/>
    <row r="1647" ht="12.75" customHeight="1" x14ac:dyDescent="0.2"/>
    <row r="1648" ht="12.75" customHeight="1" x14ac:dyDescent="0.2"/>
    <row r="1649" ht="12.75" customHeight="1" x14ac:dyDescent="0.2"/>
    <row r="1650" ht="12.75" customHeight="1" x14ac:dyDescent="0.2"/>
    <row r="1651" ht="12.75" customHeight="1" x14ac:dyDescent="0.2"/>
    <row r="1652" ht="12.75" customHeight="1" x14ac:dyDescent="0.2"/>
    <row r="1653" ht="12.75" customHeight="1" x14ac:dyDescent="0.2"/>
    <row r="1654" ht="12.75" customHeight="1" x14ac:dyDescent="0.2"/>
    <row r="1655" ht="12.75" customHeight="1" x14ac:dyDescent="0.2"/>
    <row r="1656" ht="12.75" customHeight="1" x14ac:dyDescent="0.2"/>
    <row r="1657" ht="12.75" customHeight="1" x14ac:dyDescent="0.2"/>
    <row r="1658" ht="12.75" customHeight="1" x14ac:dyDescent="0.2"/>
    <row r="1659" ht="12.75" customHeight="1" x14ac:dyDescent="0.2"/>
    <row r="1660" ht="12.75" customHeight="1" x14ac:dyDescent="0.2"/>
    <row r="1661" ht="12.75" customHeight="1" x14ac:dyDescent="0.2"/>
    <row r="1662" ht="12.75" customHeight="1" x14ac:dyDescent="0.2"/>
    <row r="1663" ht="12.75" customHeight="1" x14ac:dyDescent="0.2"/>
    <row r="1664" ht="12.75" customHeight="1" x14ac:dyDescent="0.2"/>
    <row r="1665" ht="12.75" customHeight="1" x14ac:dyDescent="0.2"/>
    <row r="1666" ht="12.75" customHeight="1" x14ac:dyDescent="0.2"/>
    <row r="1667" ht="12.75" customHeight="1" x14ac:dyDescent="0.2"/>
    <row r="1668" ht="12.75" customHeight="1" x14ac:dyDescent="0.2"/>
    <row r="1669" ht="12.75" customHeight="1" x14ac:dyDescent="0.2"/>
    <row r="1670" ht="12.75" customHeight="1" x14ac:dyDescent="0.2"/>
    <row r="1671" ht="12.75" customHeight="1" x14ac:dyDescent="0.2"/>
    <row r="1672" ht="12.75" customHeight="1" x14ac:dyDescent="0.2"/>
    <row r="1673" ht="12.75" customHeight="1" x14ac:dyDescent="0.2"/>
    <row r="1674" ht="12.75" customHeight="1" x14ac:dyDescent="0.2"/>
    <row r="1675" ht="12.75" customHeight="1" x14ac:dyDescent="0.2"/>
    <row r="1676" ht="12.75" customHeight="1" x14ac:dyDescent="0.2"/>
    <row r="1677" ht="12.75" customHeight="1" x14ac:dyDescent="0.2"/>
    <row r="1678" ht="12.75" customHeight="1" x14ac:dyDescent="0.2"/>
    <row r="1679" ht="12.75" customHeight="1" x14ac:dyDescent="0.2"/>
    <row r="1680" ht="12.75" customHeight="1" x14ac:dyDescent="0.2"/>
    <row r="1681" ht="12.75" customHeight="1" x14ac:dyDescent="0.2"/>
    <row r="1682" ht="12.75" customHeight="1" x14ac:dyDescent="0.2"/>
    <row r="1683" ht="12.75" customHeight="1" x14ac:dyDescent="0.2"/>
    <row r="1684" ht="12.75" customHeight="1" x14ac:dyDescent="0.2"/>
    <row r="1685" ht="12.75" customHeight="1" x14ac:dyDescent="0.2"/>
    <row r="1686" ht="12.75" customHeight="1" x14ac:dyDescent="0.2"/>
    <row r="1687" ht="12.75" customHeight="1" x14ac:dyDescent="0.2"/>
    <row r="1688" ht="12.75" customHeight="1" x14ac:dyDescent="0.2"/>
    <row r="1689" ht="12.75" customHeight="1" x14ac:dyDescent="0.2"/>
    <row r="1690" ht="12.75" customHeight="1" x14ac:dyDescent="0.2"/>
    <row r="1691" ht="12.75" customHeight="1" x14ac:dyDescent="0.2"/>
    <row r="1692" ht="12.75" customHeight="1" x14ac:dyDescent="0.2"/>
    <row r="1693" ht="12.75" customHeight="1" x14ac:dyDescent="0.2"/>
    <row r="1694" ht="12.75" customHeight="1" x14ac:dyDescent="0.2"/>
    <row r="1695" ht="12.75" customHeight="1" x14ac:dyDescent="0.2"/>
    <row r="1696" ht="12.75" customHeight="1" x14ac:dyDescent="0.2"/>
    <row r="1697" ht="12.75" customHeight="1" x14ac:dyDescent="0.2"/>
    <row r="1698" ht="12.75" customHeight="1" x14ac:dyDescent="0.2"/>
    <row r="1699" ht="12.75" customHeight="1" x14ac:dyDescent="0.2"/>
    <row r="1700" ht="12.75" customHeight="1" x14ac:dyDescent="0.2"/>
    <row r="1701" ht="12.75" customHeight="1" x14ac:dyDescent="0.2"/>
    <row r="1702" ht="12.75" customHeight="1" x14ac:dyDescent="0.2"/>
    <row r="1703" ht="12.75" customHeight="1" x14ac:dyDescent="0.2"/>
    <row r="1704" ht="12.75" customHeight="1" x14ac:dyDescent="0.2"/>
    <row r="1705" ht="12.75" customHeight="1" x14ac:dyDescent="0.2"/>
    <row r="1706" ht="12.75" customHeight="1" x14ac:dyDescent="0.2"/>
    <row r="1707" ht="12.75" customHeight="1" x14ac:dyDescent="0.2"/>
    <row r="1708" ht="12.75" customHeight="1" x14ac:dyDescent="0.2"/>
    <row r="1709" ht="12.75" customHeight="1" x14ac:dyDescent="0.2"/>
    <row r="1710" ht="12.75" customHeight="1" x14ac:dyDescent="0.2"/>
    <row r="1711" ht="12.75" customHeight="1" x14ac:dyDescent="0.2"/>
    <row r="1712" ht="12.75" customHeight="1" x14ac:dyDescent="0.2"/>
    <row r="1713" ht="12.75" customHeight="1" x14ac:dyDescent="0.2"/>
    <row r="1714" ht="12.75" customHeight="1" x14ac:dyDescent="0.2"/>
    <row r="1715" ht="12.75" customHeight="1" x14ac:dyDescent="0.2"/>
    <row r="1716" ht="12.75" customHeight="1" x14ac:dyDescent="0.2"/>
    <row r="1717" ht="12.75" customHeight="1" x14ac:dyDescent="0.2"/>
    <row r="1718" ht="12.75" customHeight="1" x14ac:dyDescent="0.2"/>
    <row r="1719" ht="12.75" customHeight="1" x14ac:dyDescent="0.2"/>
    <row r="1720" ht="12.75" customHeight="1" x14ac:dyDescent="0.2"/>
    <row r="1721" ht="12.75" customHeight="1" x14ac:dyDescent="0.2"/>
    <row r="1722" ht="12.75" customHeight="1" x14ac:dyDescent="0.2"/>
    <row r="1723" ht="12.75" customHeight="1" x14ac:dyDescent="0.2"/>
    <row r="1724" ht="12.75" customHeight="1" x14ac:dyDescent="0.2"/>
    <row r="1725" ht="12.75" customHeight="1" x14ac:dyDescent="0.2"/>
    <row r="1726" ht="12.75" customHeight="1" x14ac:dyDescent="0.2"/>
    <row r="1727" ht="12.75" customHeight="1" x14ac:dyDescent="0.2"/>
    <row r="1728" ht="12.75" customHeight="1" x14ac:dyDescent="0.2"/>
    <row r="1729" ht="12.75" customHeight="1" x14ac:dyDescent="0.2"/>
    <row r="1730" ht="12.75" customHeight="1" x14ac:dyDescent="0.2"/>
    <row r="1731" ht="12.75" customHeight="1" x14ac:dyDescent="0.2"/>
    <row r="1732" ht="12.75" customHeight="1" x14ac:dyDescent="0.2"/>
    <row r="1733" ht="12.75" customHeight="1" x14ac:dyDescent="0.2"/>
    <row r="1734" ht="12.75" customHeight="1" x14ac:dyDescent="0.2"/>
    <row r="1735" ht="12.75" customHeight="1" x14ac:dyDescent="0.2"/>
    <row r="1736" ht="12.75" customHeight="1" x14ac:dyDescent="0.2"/>
    <row r="1737" ht="12.75" customHeight="1" x14ac:dyDescent="0.2"/>
    <row r="1738" ht="12.75" customHeight="1" x14ac:dyDescent="0.2"/>
    <row r="1739" ht="12.75" customHeight="1" x14ac:dyDescent="0.2"/>
    <row r="1740" ht="12.75" customHeight="1" x14ac:dyDescent="0.2"/>
    <row r="1741" ht="12.75" customHeight="1" x14ac:dyDescent="0.2"/>
    <row r="1742" ht="12.75" customHeight="1" x14ac:dyDescent="0.2"/>
    <row r="1743" ht="12.75" customHeight="1" x14ac:dyDescent="0.2"/>
    <row r="1744" ht="12.75" customHeight="1" x14ac:dyDescent="0.2"/>
    <row r="1745" ht="12.75" customHeight="1" x14ac:dyDescent="0.2"/>
    <row r="1746" ht="12.75" customHeight="1" x14ac:dyDescent="0.2"/>
    <row r="1747" ht="12.75" customHeight="1" x14ac:dyDescent="0.2"/>
    <row r="1748" ht="12.75" customHeight="1" x14ac:dyDescent="0.2"/>
    <row r="1749" ht="12.75" customHeight="1" x14ac:dyDescent="0.2"/>
    <row r="1750" ht="12.75" customHeight="1" x14ac:dyDescent="0.2"/>
    <row r="1751" ht="12.75" customHeight="1" x14ac:dyDescent="0.2"/>
    <row r="1752" ht="12.75" customHeight="1" x14ac:dyDescent="0.2"/>
    <row r="1753" ht="12.75" customHeight="1" x14ac:dyDescent="0.2"/>
    <row r="1754" ht="12.75" customHeight="1" x14ac:dyDescent="0.2"/>
    <row r="1755" ht="12.75" customHeight="1" x14ac:dyDescent="0.2"/>
    <row r="1756" ht="12.75" customHeight="1" x14ac:dyDescent="0.2"/>
    <row r="1757" ht="12.75" customHeight="1" x14ac:dyDescent="0.2"/>
    <row r="1758" ht="12.75" customHeight="1" x14ac:dyDescent="0.2"/>
    <row r="1759" ht="12.75" customHeight="1" x14ac:dyDescent="0.2"/>
    <row r="1760" ht="12.75" customHeight="1" x14ac:dyDescent="0.2"/>
    <row r="1761" ht="12.75" customHeight="1" x14ac:dyDescent="0.2"/>
    <row r="1762" ht="12.75" customHeight="1" x14ac:dyDescent="0.2"/>
    <row r="1763" ht="12.75" customHeight="1" x14ac:dyDescent="0.2"/>
    <row r="1764" ht="12.75" customHeight="1" x14ac:dyDescent="0.2"/>
    <row r="1765" ht="12.75" customHeight="1" x14ac:dyDescent="0.2"/>
    <row r="1766" ht="12.75" customHeight="1" x14ac:dyDescent="0.2"/>
    <row r="1767" ht="12.75" customHeight="1" x14ac:dyDescent="0.2"/>
    <row r="1768" ht="12.75" customHeight="1" x14ac:dyDescent="0.2"/>
    <row r="1769" ht="12.75" customHeight="1" x14ac:dyDescent="0.2"/>
    <row r="1770" ht="12.75" customHeight="1" x14ac:dyDescent="0.2"/>
    <row r="1771" ht="12.75" customHeight="1" x14ac:dyDescent="0.2"/>
    <row r="1772" ht="12.75" customHeight="1" x14ac:dyDescent="0.2"/>
    <row r="1773" ht="12.75" customHeight="1" x14ac:dyDescent="0.2"/>
    <row r="1774" ht="12.75" customHeight="1" x14ac:dyDescent="0.2"/>
    <row r="1775" ht="12.75" customHeight="1" x14ac:dyDescent="0.2"/>
    <row r="1776" ht="12.75" customHeight="1" x14ac:dyDescent="0.2"/>
    <row r="1777" ht="12.75" customHeight="1" x14ac:dyDescent="0.2"/>
    <row r="1778" ht="12.75" customHeight="1" x14ac:dyDescent="0.2"/>
    <row r="1779" ht="12.75" customHeight="1" x14ac:dyDescent="0.2"/>
    <row r="1780" ht="12.75" customHeight="1" x14ac:dyDescent="0.2"/>
    <row r="1781" ht="12.75" customHeight="1" x14ac:dyDescent="0.2"/>
    <row r="1782" ht="12.75" customHeight="1" x14ac:dyDescent="0.2"/>
    <row r="1783" ht="12.75" customHeight="1" x14ac:dyDescent="0.2"/>
    <row r="1784" ht="12.75" customHeight="1" x14ac:dyDescent="0.2"/>
    <row r="1785" ht="12.75" customHeight="1" x14ac:dyDescent="0.2"/>
    <row r="1786" ht="12.75" customHeight="1" x14ac:dyDescent="0.2"/>
    <row r="1787" ht="12.75" customHeight="1" x14ac:dyDescent="0.2"/>
    <row r="1788" ht="12.75" customHeight="1" x14ac:dyDescent="0.2"/>
    <row r="1789" ht="12.75" customHeight="1" x14ac:dyDescent="0.2"/>
    <row r="1790" ht="12.75" customHeight="1" x14ac:dyDescent="0.2"/>
    <row r="1791" ht="12.75" customHeight="1" x14ac:dyDescent="0.2"/>
    <row r="1792" ht="12.75" customHeight="1" x14ac:dyDescent="0.2"/>
    <row r="1793" ht="12.75" customHeight="1" x14ac:dyDescent="0.2"/>
    <row r="1794" ht="12.75" customHeight="1" x14ac:dyDescent="0.2"/>
    <row r="1795" ht="12.75" customHeight="1" x14ac:dyDescent="0.2"/>
    <row r="1796" ht="12.75" customHeight="1" x14ac:dyDescent="0.2"/>
    <row r="1797" ht="12.75" customHeight="1" x14ac:dyDescent="0.2"/>
    <row r="1798" ht="12.75" customHeight="1" x14ac:dyDescent="0.2"/>
    <row r="1799" ht="12.75" customHeight="1" x14ac:dyDescent="0.2"/>
    <row r="1800" ht="12.75" customHeight="1" x14ac:dyDescent="0.2"/>
    <row r="1801" ht="12.75" customHeight="1" x14ac:dyDescent="0.2"/>
    <row r="1802" ht="12.75" customHeight="1" x14ac:dyDescent="0.2"/>
    <row r="1803" ht="12.75" customHeight="1" x14ac:dyDescent="0.2"/>
    <row r="1804" ht="12.75" customHeight="1" x14ac:dyDescent="0.2"/>
    <row r="1805" ht="12.75" customHeight="1" x14ac:dyDescent="0.2"/>
    <row r="1806" ht="12.75" customHeight="1" x14ac:dyDescent="0.2"/>
    <row r="1807" ht="12.75" customHeight="1" x14ac:dyDescent="0.2"/>
    <row r="1808" ht="12.75" customHeight="1" x14ac:dyDescent="0.2"/>
    <row r="1809" ht="12.75" customHeight="1" x14ac:dyDescent="0.2"/>
    <row r="1810" ht="12.75" customHeight="1" x14ac:dyDescent="0.2"/>
    <row r="1811" ht="12.75" customHeight="1" x14ac:dyDescent="0.2"/>
    <row r="1812" ht="12.75" customHeight="1" x14ac:dyDescent="0.2"/>
    <row r="1813" ht="12.75" customHeight="1" x14ac:dyDescent="0.2"/>
    <row r="1814" ht="12.75" customHeight="1" x14ac:dyDescent="0.2"/>
    <row r="1815" ht="12.75" customHeight="1" x14ac:dyDescent="0.2"/>
    <row r="1816" ht="12.75" customHeight="1" x14ac:dyDescent="0.2"/>
    <row r="1817" ht="12.75" customHeight="1" x14ac:dyDescent="0.2"/>
    <row r="1818" ht="12.75" customHeight="1" x14ac:dyDescent="0.2"/>
    <row r="1819" ht="12.75" customHeight="1" x14ac:dyDescent="0.2"/>
    <row r="1820" ht="12.75" customHeight="1" x14ac:dyDescent="0.2"/>
    <row r="1821" ht="12.75" customHeight="1" x14ac:dyDescent="0.2"/>
    <row r="1822" ht="12.75" customHeight="1" x14ac:dyDescent="0.2"/>
    <row r="1823" ht="12.75" customHeight="1" x14ac:dyDescent="0.2"/>
    <row r="1824" ht="12.75" customHeight="1" x14ac:dyDescent="0.2"/>
    <row r="1825" ht="12.75" customHeight="1" x14ac:dyDescent="0.2"/>
    <row r="1826" ht="12.75" customHeight="1" x14ac:dyDescent="0.2"/>
    <row r="1827" ht="12.75" customHeight="1" x14ac:dyDescent="0.2"/>
    <row r="1828" ht="12.75" customHeight="1" x14ac:dyDescent="0.2"/>
    <row r="1829" ht="12.75" customHeight="1" x14ac:dyDescent="0.2"/>
    <row r="1830" ht="12.75" customHeight="1" x14ac:dyDescent="0.2"/>
    <row r="1831" ht="12.75" customHeight="1" x14ac:dyDescent="0.2"/>
    <row r="1832" ht="12.75" customHeight="1" x14ac:dyDescent="0.2"/>
    <row r="1833" ht="12.75" customHeight="1" x14ac:dyDescent="0.2"/>
    <row r="1834" ht="12.75" customHeight="1" x14ac:dyDescent="0.2"/>
    <row r="1835" ht="12.75" customHeight="1" x14ac:dyDescent="0.2"/>
    <row r="1836" ht="12.75" customHeight="1" x14ac:dyDescent="0.2"/>
    <row r="1837" ht="12.75" customHeight="1" x14ac:dyDescent="0.2"/>
    <row r="1838" ht="12.75" customHeight="1" x14ac:dyDescent="0.2"/>
    <row r="1839" ht="12.75" customHeight="1" x14ac:dyDescent="0.2"/>
    <row r="1840" ht="12.75" customHeight="1" x14ac:dyDescent="0.2"/>
    <row r="1841" ht="12.75" customHeight="1" x14ac:dyDescent="0.2"/>
    <row r="1842" ht="12.75" customHeight="1" x14ac:dyDescent="0.2"/>
    <row r="1843" ht="12.75" customHeight="1" x14ac:dyDescent="0.2"/>
    <row r="1844" ht="12.75" customHeight="1" x14ac:dyDescent="0.2"/>
    <row r="1845" ht="12.75" customHeight="1" x14ac:dyDescent="0.2"/>
    <row r="1846" ht="12.75" customHeight="1" x14ac:dyDescent="0.2"/>
    <row r="1847" ht="12.75" customHeight="1" x14ac:dyDescent="0.2"/>
    <row r="1848" ht="12.75" customHeight="1" x14ac:dyDescent="0.2"/>
    <row r="1849" ht="12.75" customHeight="1" x14ac:dyDescent="0.2"/>
    <row r="1850" ht="12.75" customHeight="1" x14ac:dyDescent="0.2"/>
    <row r="1851" ht="12.75" customHeight="1" x14ac:dyDescent="0.2"/>
    <row r="1852" ht="12.75" customHeight="1" x14ac:dyDescent="0.2"/>
    <row r="1853" ht="12.75" customHeight="1" x14ac:dyDescent="0.2"/>
    <row r="1854" ht="12.75" customHeight="1" x14ac:dyDescent="0.2"/>
    <row r="1855" ht="12.75" customHeight="1" x14ac:dyDescent="0.2"/>
    <row r="1856" ht="12.75" customHeight="1" x14ac:dyDescent="0.2"/>
    <row r="1857" ht="12.75" customHeight="1" x14ac:dyDescent="0.2"/>
    <row r="1858" ht="12.75" customHeight="1" x14ac:dyDescent="0.2"/>
    <row r="1859" ht="12.75" customHeight="1" x14ac:dyDescent="0.2"/>
    <row r="1860" ht="12.75" customHeight="1" x14ac:dyDescent="0.2"/>
    <row r="1861" ht="12.75" customHeight="1" x14ac:dyDescent="0.2"/>
    <row r="1862" ht="12.75" customHeight="1" x14ac:dyDescent="0.2"/>
    <row r="1863" ht="12.75" customHeight="1" x14ac:dyDescent="0.2"/>
    <row r="1864" ht="12.75" customHeight="1" x14ac:dyDescent="0.2"/>
    <row r="1865" ht="12.75" customHeight="1" x14ac:dyDescent="0.2"/>
    <row r="1866" ht="12.75" customHeight="1" x14ac:dyDescent="0.2"/>
    <row r="1867" ht="12.75" customHeight="1" x14ac:dyDescent="0.2"/>
    <row r="1868" ht="12.75" customHeight="1" x14ac:dyDescent="0.2"/>
    <row r="1869" ht="12.75" customHeight="1" x14ac:dyDescent="0.2"/>
    <row r="1870" ht="12.75" customHeight="1" x14ac:dyDescent="0.2"/>
    <row r="1871" ht="12.75" customHeight="1" x14ac:dyDescent="0.2"/>
    <row r="1872" ht="12.75" customHeight="1" x14ac:dyDescent="0.2"/>
    <row r="1873" ht="12.75" customHeight="1" x14ac:dyDescent="0.2"/>
    <row r="1874" ht="12.75" customHeight="1" x14ac:dyDescent="0.2"/>
    <row r="1875" ht="12.75" customHeight="1" x14ac:dyDescent="0.2"/>
    <row r="1876" ht="12.75" customHeight="1" x14ac:dyDescent="0.2"/>
    <row r="1877" ht="12.75" customHeight="1" x14ac:dyDescent="0.2"/>
    <row r="1878" ht="12.75" customHeight="1" x14ac:dyDescent="0.2"/>
    <row r="1879" ht="12.75" customHeight="1" x14ac:dyDescent="0.2"/>
    <row r="1880" ht="12.75" customHeight="1" x14ac:dyDescent="0.2"/>
    <row r="1881" ht="12.75" customHeight="1" x14ac:dyDescent="0.2"/>
    <row r="1882" ht="12.75" customHeight="1" x14ac:dyDescent="0.2"/>
    <row r="1883" ht="12.75" customHeight="1" x14ac:dyDescent="0.2"/>
    <row r="1884" ht="12.75" customHeight="1" x14ac:dyDescent="0.2"/>
    <row r="1885" ht="12.75" customHeight="1" x14ac:dyDescent="0.2"/>
    <row r="1886" ht="12.75" customHeight="1" x14ac:dyDescent="0.2"/>
    <row r="1887" ht="12.75" customHeight="1" x14ac:dyDescent="0.2"/>
    <row r="1888" ht="12.75" customHeight="1" x14ac:dyDescent="0.2"/>
    <row r="1889" ht="12.75" customHeight="1" x14ac:dyDescent="0.2"/>
    <row r="1890" ht="12.75" customHeight="1" x14ac:dyDescent="0.2"/>
    <row r="1891" ht="12.75" customHeight="1" x14ac:dyDescent="0.2"/>
    <row r="1892" ht="12.75" customHeight="1" x14ac:dyDescent="0.2"/>
    <row r="1893" ht="12.75" customHeight="1" x14ac:dyDescent="0.2"/>
    <row r="1894" ht="12.75" customHeight="1" x14ac:dyDescent="0.2"/>
    <row r="1895" ht="12.75" customHeight="1" x14ac:dyDescent="0.2"/>
    <row r="1896" ht="12.75" customHeight="1" x14ac:dyDescent="0.2"/>
    <row r="1897" ht="12.75" customHeight="1" x14ac:dyDescent="0.2"/>
    <row r="1898" ht="12.75" customHeight="1" x14ac:dyDescent="0.2"/>
    <row r="1899" ht="12.75" customHeight="1" x14ac:dyDescent="0.2"/>
    <row r="1900" ht="12.75" customHeight="1" x14ac:dyDescent="0.2"/>
    <row r="1901" ht="12.75" customHeight="1" x14ac:dyDescent="0.2"/>
    <row r="1902" ht="12.75" customHeight="1" x14ac:dyDescent="0.2"/>
    <row r="1903" ht="12.75" customHeight="1" x14ac:dyDescent="0.2"/>
    <row r="1904" ht="12.75" customHeight="1" x14ac:dyDescent="0.2"/>
    <row r="1905" ht="12.75" customHeight="1" x14ac:dyDescent="0.2"/>
    <row r="1906" ht="12.75" customHeight="1" x14ac:dyDescent="0.2"/>
    <row r="1907" ht="12.75" customHeight="1" x14ac:dyDescent="0.2"/>
    <row r="1908" ht="12.75" customHeight="1" x14ac:dyDescent="0.2"/>
    <row r="1909" ht="12.75" customHeight="1" x14ac:dyDescent="0.2"/>
    <row r="1910" ht="12.75" customHeight="1" x14ac:dyDescent="0.2"/>
    <row r="1911" ht="12.75" customHeight="1" x14ac:dyDescent="0.2"/>
    <row r="1912" ht="12.75" customHeight="1" x14ac:dyDescent="0.2"/>
    <row r="1913" ht="12.75" customHeight="1" x14ac:dyDescent="0.2"/>
    <row r="1914" ht="12.75" customHeight="1" x14ac:dyDescent="0.2"/>
    <row r="1915" ht="12.75" customHeight="1" x14ac:dyDescent="0.2"/>
    <row r="1916" ht="12.75" customHeight="1" x14ac:dyDescent="0.2"/>
    <row r="1917" ht="12.75" customHeight="1" x14ac:dyDescent="0.2"/>
    <row r="1918" ht="12.75" customHeight="1" x14ac:dyDescent="0.2"/>
    <row r="1919" ht="12.75" customHeight="1" x14ac:dyDescent="0.2"/>
    <row r="1920" ht="12.75" customHeight="1" x14ac:dyDescent="0.2"/>
    <row r="1921" ht="12.75" customHeight="1" x14ac:dyDescent="0.2"/>
    <row r="1922" ht="12.75" customHeight="1" x14ac:dyDescent="0.2"/>
    <row r="1923" ht="12.75" customHeight="1" x14ac:dyDescent="0.2"/>
    <row r="1924" ht="12.75" customHeight="1" x14ac:dyDescent="0.2"/>
    <row r="1925" ht="12.75" customHeight="1" x14ac:dyDescent="0.2"/>
    <row r="1926" ht="12.75" customHeight="1" x14ac:dyDescent="0.2"/>
    <row r="1927" ht="12.75" customHeight="1" x14ac:dyDescent="0.2"/>
    <row r="1928" ht="12.75" customHeight="1" x14ac:dyDescent="0.2"/>
    <row r="1929" ht="12.75" customHeight="1" x14ac:dyDescent="0.2"/>
    <row r="1930" ht="12.75" customHeight="1" x14ac:dyDescent="0.2"/>
    <row r="1931" ht="12.75" customHeight="1" x14ac:dyDescent="0.2"/>
    <row r="1932" ht="12.75" customHeight="1" x14ac:dyDescent="0.2"/>
    <row r="1933" ht="12.75" customHeight="1" x14ac:dyDescent="0.2"/>
    <row r="1934" ht="12.75" customHeight="1" x14ac:dyDescent="0.2"/>
    <row r="1935" ht="12.75" customHeight="1" x14ac:dyDescent="0.2"/>
    <row r="1936" ht="12.75" customHeight="1" x14ac:dyDescent="0.2"/>
    <row r="1937" ht="12.75" customHeight="1" x14ac:dyDescent="0.2"/>
    <row r="1938" ht="12.75" customHeight="1" x14ac:dyDescent="0.2"/>
    <row r="1939" ht="12.75" customHeight="1" x14ac:dyDescent="0.2"/>
    <row r="1940" ht="12.75" customHeight="1" x14ac:dyDescent="0.2"/>
    <row r="1941" ht="12.75" customHeight="1" x14ac:dyDescent="0.2"/>
    <row r="1942" ht="12.75" customHeight="1" x14ac:dyDescent="0.2"/>
    <row r="1943" ht="12.75" customHeight="1" x14ac:dyDescent="0.2"/>
    <row r="1944" ht="12.75" customHeight="1" x14ac:dyDescent="0.2"/>
    <row r="1945" ht="12.75" customHeight="1" x14ac:dyDescent="0.2"/>
    <row r="1946" ht="12.75" customHeight="1" x14ac:dyDescent="0.2"/>
    <row r="1947" ht="12.75" customHeight="1" x14ac:dyDescent="0.2"/>
    <row r="1948" ht="12.75" customHeight="1" x14ac:dyDescent="0.2"/>
    <row r="1949" ht="12.75" customHeight="1" x14ac:dyDescent="0.2"/>
    <row r="1950" ht="12.75" customHeight="1" x14ac:dyDescent="0.2"/>
    <row r="1951" ht="12.75" customHeight="1" x14ac:dyDescent="0.2"/>
    <row r="1952" ht="12.75" customHeight="1" x14ac:dyDescent="0.2"/>
    <row r="1953" ht="12.75" customHeight="1" x14ac:dyDescent="0.2"/>
    <row r="1954" ht="12.75" customHeight="1" x14ac:dyDescent="0.2"/>
    <row r="1955" ht="12.75" customHeight="1" x14ac:dyDescent="0.2"/>
    <row r="1956" ht="12.75" customHeight="1" x14ac:dyDescent="0.2"/>
    <row r="1957" ht="12.75" customHeight="1" x14ac:dyDescent="0.2"/>
    <row r="1958" ht="12.75" customHeight="1" x14ac:dyDescent="0.2"/>
    <row r="1959" ht="12.75" customHeight="1" x14ac:dyDescent="0.2"/>
    <row r="1960" ht="12.75" customHeight="1" x14ac:dyDescent="0.2"/>
    <row r="1961" ht="12.75" customHeight="1" x14ac:dyDescent="0.2"/>
    <row r="1962" ht="12.75" customHeight="1" x14ac:dyDescent="0.2"/>
    <row r="1963" ht="12.75" customHeight="1" x14ac:dyDescent="0.2"/>
    <row r="1964" ht="12.75" customHeight="1" x14ac:dyDescent="0.2"/>
    <row r="1965" ht="12.75" customHeight="1" x14ac:dyDescent="0.2"/>
    <row r="1966" ht="12.75" customHeight="1" x14ac:dyDescent="0.2"/>
    <row r="1967" ht="12.75" customHeight="1" x14ac:dyDescent="0.2"/>
    <row r="1968" ht="12.75" customHeight="1" x14ac:dyDescent="0.2"/>
    <row r="1969" ht="12.75" customHeight="1" x14ac:dyDescent="0.2"/>
    <row r="1970" ht="12.75" customHeight="1" x14ac:dyDescent="0.2"/>
    <row r="1971" ht="12.75" customHeight="1" x14ac:dyDescent="0.2"/>
    <row r="1972" ht="12.75" customHeight="1" x14ac:dyDescent="0.2"/>
    <row r="1973" ht="12.75" customHeight="1" x14ac:dyDescent="0.2"/>
    <row r="1974" ht="12.75" customHeight="1" x14ac:dyDescent="0.2"/>
    <row r="1975" ht="12.75" customHeight="1" x14ac:dyDescent="0.2"/>
    <row r="1976" ht="12.75" customHeight="1" x14ac:dyDescent="0.2"/>
    <row r="1977" ht="12.75" customHeight="1" x14ac:dyDescent="0.2"/>
    <row r="1978" ht="12.75" customHeight="1" x14ac:dyDescent="0.2"/>
    <row r="1979" ht="12.75" customHeight="1" x14ac:dyDescent="0.2"/>
    <row r="1980" ht="12.75" customHeight="1" x14ac:dyDescent="0.2"/>
    <row r="1981" ht="12.75" customHeight="1" x14ac:dyDescent="0.2"/>
    <row r="1982" ht="12.75" customHeight="1" x14ac:dyDescent="0.2"/>
    <row r="1983" ht="12.75" customHeight="1" x14ac:dyDescent="0.2"/>
    <row r="1984" ht="12.75" customHeight="1" x14ac:dyDescent="0.2"/>
    <row r="1985" ht="12.75" customHeight="1" x14ac:dyDescent="0.2"/>
    <row r="1986" ht="12.75" customHeight="1" x14ac:dyDescent="0.2"/>
    <row r="1987" ht="12.75" customHeight="1" x14ac:dyDescent="0.2"/>
    <row r="1988" ht="12.75" customHeight="1" x14ac:dyDescent="0.2"/>
    <row r="1989" ht="12.75" customHeight="1" x14ac:dyDescent="0.2"/>
    <row r="1990" ht="12.75" customHeight="1" x14ac:dyDescent="0.2"/>
    <row r="1991" ht="12.75" customHeight="1" x14ac:dyDescent="0.2"/>
    <row r="1992" ht="12.75" customHeight="1" x14ac:dyDescent="0.2"/>
    <row r="1993" ht="12.75" customHeight="1" x14ac:dyDescent="0.2"/>
    <row r="1994" ht="12.75" customHeight="1" x14ac:dyDescent="0.2"/>
    <row r="1995" ht="12.75" customHeight="1" x14ac:dyDescent="0.2"/>
    <row r="1996" ht="12.75" customHeight="1" x14ac:dyDescent="0.2"/>
    <row r="1997" ht="12.75" customHeight="1" x14ac:dyDescent="0.2"/>
    <row r="1998" ht="12.75" customHeight="1" x14ac:dyDescent="0.2"/>
    <row r="1999" ht="12.75" customHeight="1" x14ac:dyDescent="0.2"/>
    <row r="2000" ht="12.75" customHeight="1" x14ac:dyDescent="0.2"/>
    <row r="2001" ht="12.75" customHeight="1" x14ac:dyDescent="0.2"/>
    <row r="2002" ht="12.75" customHeight="1" x14ac:dyDescent="0.2"/>
    <row r="2003" ht="12.75" customHeight="1" x14ac:dyDescent="0.2"/>
    <row r="2004" ht="12.75" customHeight="1" x14ac:dyDescent="0.2"/>
    <row r="2005" ht="12.75" customHeight="1" x14ac:dyDescent="0.2"/>
    <row r="2006" ht="12.75" customHeight="1" x14ac:dyDescent="0.2"/>
    <row r="2007" ht="12.75" customHeight="1" x14ac:dyDescent="0.2"/>
    <row r="2008" ht="12.75" customHeight="1" x14ac:dyDescent="0.2"/>
    <row r="2009" ht="12.75" customHeight="1" x14ac:dyDescent="0.2"/>
    <row r="2010" ht="12.75" customHeight="1" x14ac:dyDescent="0.2"/>
    <row r="2011" ht="12.75" customHeight="1" x14ac:dyDescent="0.2"/>
    <row r="2012" ht="12.75" customHeight="1" x14ac:dyDescent="0.2"/>
    <row r="2013" ht="12.75" customHeight="1" x14ac:dyDescent="0.2"/>
    <row r="2014" ht="12.75" customHeight="1" x14ac:dyDescent="0.2"/>
    <row r="2015" ht="12.75" customHeight="1" x14ac:dyDescent="0.2"/>
    <row r="2016" ht="12.75" customHeight="1" x14ac:dyDescent="0.2"/>
    <row r="2017" ht="12.75" customHeight="1" x14ac:dyDescent="0.2"/>
    <row r="2018" ht="12.75" customHeight="1" x14ac:dyDescent="0.2"/>
    <row r="2019" ht="12.75" customHeight="1" x14ac:dyDescent="0.2"/>
    <row r="2020" ht="12.75" customHeight="1" x14ac:dyDescent="0.2"/>
    <row r="2021" ht="12.75" customHeight="1" x14ac:dyDescent="0.2"/>
    <row r="2022" ht="12.75" customHeight="1" x14ac:dyDescent="0.2"/>
    <row r="2023" ht="12.75" customHeight="1" x14ac:dyDescent="0.2"/>
    <row r="2024" ht="12.75" customHeight="1" x14ac:dyDescent="0.2"/>
    <row r="2025" ht="12.75" customHeight="1" x14ac:dyDescent="0.2"/>
    <row r="2026" ht="12.75" customHeight="1" x14ac:dyDescent="0.2"/>
    <row r="2027" ht="12.75" customHeight="1" x14ac:dyDescent="0.2"/>
    <row r="2028" ht="12.75" customHeight="1" x14ac:dyDescent="0.2"/>
    <row r="2029" ht="12.75" customHeight="1" x14ac:dyDescent="0.2"/>
    <row r="2030" ht="12.75" customHeight="1" x14ac:dyDescent="0.2"/>
    <row r="2031" ht="12.75" customHeight="1" x14ac:dyDescent="0.2"/>
    <row r="2032" ht="12.75" customHeight="1" x14ac:dyDescent="0.2"/>
    <row r="2033" ht="12.75" customHeight="1" x14ac:dyDescent="0.2"/>
    <row r="2034" ht="12.75" customHeight="1" x14ac:dyDescent="0.2"/>
    <row r="2035" ht="12.75" customHeight="1" x14ac:dyDescent="0.2"/>
    <row r="2036" ht="12.75" customHeight="1" x14ac:dyDescent="0.2"/>
    <row r="2037" ht="12.75" customHeight="1" x14ac:dyDescent="0.2"/>
    <row r="2038" ht="12.75" customHeight="1" x14ac:dyDescent="0.2"/>
    <row r="2039" ht="12.75" customHeight="1" x14ac:dyDescent="0.2"/>
    <row r="2040" ht="12.75" customHeight="1" x14ac:dyDescent="0.2"/>
    <row r="2041" ht="12.75" customHeight="1" x14ac:dyDescent="0.2"/>
    <row r="2042" ht="12.75" customHeight="1" x14ac:dyDescent="0.2"/>
    <row r="2043" ht="12.75" customHeight="1" x14ac:dyDescent="0.2"/>
    <row r="2044" ht="12.75" customHeight="1" x14ac:dyDescent="0.2"/>
    <row r="2045" ht="12.75" customHeight="1" x14ac:dyDescent="0.2"/>
    <row r="2046" ht="12.75" customHeight="1" x14ac:dyDescent="0.2"/>
    <row r="2047" ht="12.75" customHeight="1" x14ac:dyDescent="0.2"/>
    <row r="2048" ht="12.75" customHeight="1" x14ac:dyDescent="0.2"/>
    <row r="2049" ht="12.75" customHeight="1" x14ac:dyDescent="0.2"/>
    <row r="2050" ht="12.75" customHeight="1" x14ac:dyDescent="0.2"/>
    <row r="2051" ht="12.75" customHeight="1" x14ac:dyDescent="0.2"/>
    <row r="2052" ht="12.75" customHeight="1" x14ac:dyDescent="0.2"/>
    <row r="2053" ht="12.75" customHeight="1" x14ac:dyDescent="0.2"/>
    <row r="2054" ht="12.75" customHeight="1" x14ac:dyDescent="0.2"/>
    <row r="2055" ht="12.75" customHeight="1" x14ac:dyDescent="0.2"/>
    <row r="2056" ht="12.75" customHeight="1" x14ac:dyDescent="0.2"/>
    <row r="2057" ht="12.75" customHeight="1" x14ac:dyDescent="0.2"/>
    <row r="2058" ht="12.75" customHeight="1" x14ac:dyDescent="0.2"/>
    <row r="2059" ht="12.75" customHeight="1" x14ac:dyDescent="0.2"/>
    <row r="2060" ht="12.75" customHeight="1" x14ac:dyDescent="0.2"/>
    <row r="2061" ht="12.75" customHeight="1" x14ac:dyDescent="0.2"/>
    <row r="2062" ht="12.75" customHeight="1" x14ac:dyDescent="0.2"/>
    <row r="2063" ht="12.75" customHeight="1" x14ac:dyDescent="0.2"/>
    <row r="2064" ht="12.75" customHeight="1" x14ac:dyDescent="0.2"/>
    <row r="2065" ht="12.75" customHeight="1" x14ac:dyDescent="0.2"/>
    <row r="2066" ht="12.75" customHeight="1" x14ac:dyDescent="0.2"/>
    <row r="2067" ht="12.75" customHeight="1" x14ac:dyDescent="0.2"/>
    <row r="2068" ht="12.75" customHeight="1" x14ac:dyDescent="0.2"/>
    <row r="2069" ht="12.75" customHeight="1" x14ac:dyDescent="0.2"/>
    <row r="2070" ht="12.75" customHeight="1" x14ac:dyDescent="0.2"/>
    <row r="2071" ht="12.75" customHeight="1" x14ac:dyDescent="0.2"/>
    <row r="2072" ht="12.75" customHeight="1" x14ac:dyDescent="0.2"/>
    <row r="2073" ht="12.75" customHeight="1" x14ac:dyDescent="0.2"/>
    <row r="2074" ht="12.75" customHeight="1" x14ac:dyDescent="0.2"/>
    <row r="2075" ht="12.75" customHeight="1" x14ac:dyDescent="0.2"/>
    <row r="2076" ht="12.75" customHeight="1" x14ac:dyDescent="0.2"/>
    <row r="2077" ht="12.75" customHeight="1" x14ac:dyDescent="0.2"/>
    <row r="2078" ht="12.75" customHeight="1" x14ac:dyDescent="0.2"/>
    <row r="2079" ht="12.75" customHeight="1" x14ac:dyDescent="0.2"/>
    <row r="2080" ht="12.75" customHeight="1" x14ac:dyDescent="0.2"/>
    <row r="2081" ht="12.75" customHeight="1" x14ac:dyDescent="0.2"/>
    <row r="2082" ht="12.75" customHeight="1" x14ac:dyDescent="0.2"/>
    <row r="2083" ht="12.75" customHeight="1" x14ac:dyDescent="0.2"/>
    <row r="2084" ht="12.75" customHeight="1" x14ac:dyDescent="0.2"/>
    <row r="2085" ht="12.75" customHeight="1" x14ac:dyDescent="0.2"/>
    <row r="2086" ht="12.75" customHeight="1" x14ac:dyDescent="0.2"/>
    <row r="2087" ht="12.75" customHeight="1" x14ac:dyDescent="0.2"/>
    <row r="2088" ht="12.75" customHeight="1" x14ac:dyDescent="0.2"/>
    <row r="2089" ht="12.75" customHeight="1" x14ac:dyDescent="0.2"/>
    <row r="2090" ht="12.75" customHeight="1" x14ac:dyDescent="0.2"/>
    <row r="2091" ht="12.75" customHeight="1" x14ac:dyDescent="0.2"/>
    <row r="2092" ht="12.75" customHeight="1" x14ac:dyDescent="0.2"/>
    <row r="2093" ht="12.75" customHeight="1" x14ac:dyDescent="0.2"/>
    <row r="2094" ht="12.75" customHeight="1" x14ac:dyDescent="0.2"/>
    <row r="2095" ht="12.75" customHeight="1" x14ac:dyDescent="0.2"/>
    <row r="2096" ht="12.75" customHeight="1" x14ac:dyDescent="0.2"/>
    <row r="2097" ht="12.75" customHeight="1" x14ac:dyDescent="0.2"/>
    <row r="2098" ht="12.75" customHeight="1" x14ac:dyDescent="0.2"/>
    <row r="2099" ht="12.75" customHeight="1" x14ac:dyDescent="0.2"/>
    <row r="2100" ht="12.75" customHeight="1" x14ac:dyDescent="0.2"/>
    <row r="2101" ht="12.75" customHeight="1" x14ac:dyDescent="0.2"/>
    <row r="2102" ht="12.75" customHeight="1" x14ac:dyDescent="0.2"/>
    <row r="2103" ht="12.75" customHeight="1" x14ac:dyDescent="0.2"/>
    <row r="2104" ht="12.75" customHeight="1" x14ac:dyDescent="0.2"/>
    <row r="2105" ht="12.75" customHeight="1" x14ac:dyDescent="0.2"/>
    <row r="2106" ht="12.75" customHeight="1" x14ac:dyDescent="0.2"/>
    <row r="2107" ht="12.75" customHeight="1" x14ac:dyDescent="0.2"/>
    <row r="2108" ht="12.75" customHeight="1" x14ac:dyDescent="0.2"/>
    <row r="2109" ht="12.75" customHeight="1" x14ac:dyDescent="0.2"/>
    <row r="2110" ht="12.75" customHeight="1" x14ac:dyDescent="0.2"/>
    <row r="2111" ht="12.75" customHeight="1" x14ac:dyDescent="0.2"/>
    <row r="2112" ht="12.75" customHeight="1" x14ac:dyDescent="0.2"/>
    <row r="2113" ht="12.75" customHeight="1" x14ac:dyDescent="0.2"/>
    <row r="2114" ht="12.75" customHeight="1" x14ac:dyDescent="0.2"/>
    <row r="2115" ht="12.75" customHeight="1" x14ac:dyDescent="0.2"/>
    <row r="2116" ht="12.75" customHeight="1" x14ac:dyDescent="0.2"/>
    <row r="2117" ht="12.75" customHeight="1" x14ac:dyDescent="0.2"/>
    <row r="2118" ht="12.75" customHeight="1" x14ac:dyDescent="0.2"/>
    <row r="2119" ht="12.75" customHeight="1" x14ac:dyDescent="0.2"/>
    <row r="2120" ht="12.75" customHeight="1" x14ac:dyDescent="0.2"/>
    <row r="2121" ht="12.75" customHeight="1" x14ac:dyDescent="0.2"/>
    <row r="2122" ht="12.75" customHeight="1" x14ac:dyDescent="0.2"/>
    <row r="2123" ht="12.75" customHeight="1" x14ac:dyDescent="0.2"/>
    <row r="2124" ht="12.75" customHeight="1" x14ac:dyDescent="0.2"/>
    <row r="2125" ht="12.75" customHeight="1" x14ac:dyDescent="0.2"/>
    <row r="2126" ht="12.75" customHeight="1" x14ac:dyDescent="0.2"/>
    <row r="2127" ht="12.75" customHeight="1" x14ac:dyDescent="0.2"/>
    <row r="2128" ht="12.75" customHeight="1" x14ac:dyDescent="0.2"/>
    <row r="2129" ht="12.75" customHeight="1" x14ac:dyDescent="0.2"/>
    <row r="2130" ht="12.75" customHeight="1" x14ac:dyDescent="0.2"/>
    <row r="2131" ht="12.75" customHeight="1" x14ac:dyDescent="0.2"/>
    <row r="2132" ht="12.75" customHeight="1" x14ac:dyDescent="0.2"/>
    <row r="2133" ht="12.75" customHeight="1" x14ac:dyDescent="0.2"/>
    <row r="2134" ht="12.75" customHeight="1" x14ac:dyDescent="0.2"/>
    <row r="2135" ht="12.75" customHeight="1" x14ac:dyDescent="0.2"/>
    <row r="2136" ht="12.75" customHeight="1" x14ac:dyDescent="0.2"/>
    <row r="2137" ht="12.75" customHeight="1" x14ac:dyDescent="0.2"/>
    <row r="2138" ht="12.75" customHeight="1" x14ac:dyDescent="0.2"/>
    <row r="2139" ht="12.75" customHeight="1" x14ac:dyDescent="0.2"/>
    <row r="2140" ht="12.75" customHeight="1" x14ac:dyDescent="0.2"/>
    <row r="2141" ht="12.75" customHeight="1" x14ac:dyDescent="0.2"/>
    <row r="2142" ht="12.75" customHeight="1" x14ac:dyDescent="0.2"/>
    <row r="2143" ht="12.75" customHeight="1" x14ac:dyDescent="0.2"/>
    <row r="2144" ht="12.75" customHeight="1" x14ac:dyDescent="0.2"/>
    <row r="2145" ht="12.75" customHeight="1" x14ac:dyDescent="0.2"/>
    <row r="2146" ht="12.75" customHeight="1" x14ac:dyDescent="0.2"/>
    <row r="2147" ht="12.75" customHeight="1" x14ac:dyDescent="0.2"/>
    <row r="2148" ht="12.75" customHeight="1" x14ac:dyDescent="0.2"/>
    <row r="2149" ht="12.75" customHeight="1" x14ac:dyDescent="0.2"/>
    <row r="2150" ht="12.75" customHeight="1" x14ac:dyDescent="0.2"/>
    <row r="2151" ht="12.75" customHeight="1" x14ac:dyDescent="0.2"/>
    <row r="2152" ht="12.75" customHeight="1" x14ac:dyDescent="0.2"/>
    <row r="2153" ht="12.75" customHeight="1" x14ac:dyDescent="0.2"/>
    <row r="2154" ht="12.75" customHeight="1" x14ac:dyDescent="0.2"/>
    <row r="2155" ht="12.75" customHeight="1" x14ac:dyDescent="0.2"/>
    <row r="2156" ht="12.75" customHeight="1" x14ac:dyDescent="0.2"/>
    <row r="2157" ht="12.75" customHeight="1" x14ac:dyDescent="0.2"/>
    <row r="2158" ht="12.75" customHeight="1" x14ac:dyDescent="0.2"/>
    <row r="2159" ht="12.75" customHeight="1" x14ac:dyDescent="0.2"/>
    <row r="2160" ht="12.75" customHeight="1" x14ac:dyDescent="0.2"/>
    <row r="2161" ht="12.75" customHeight="1" x14ac:dyDescent="0.2"/>
    <row r="2162" ht="12.75" customHeight="1" x14ac:dyDescent="0.2"/>
    <row r="2163" ht="12.75" customHeight="1" x14ac:dyDescent="0.2"/>
    <row r="2164" ht="12.75" customHeight="1" x14ac:dyDescent="0.2"/>
    <row r="2165" ht="12.75" customHeight="1" x14ac:dyDescent="0.2"/>
    <row r="2166" ht="12.75" customHeight="1" x14ac:dyDescent="0.2"/>
    <row r="2167" ht="12.75" customHeight="1" x14ac:dyDescent="0.2"/>
    <row r="2168" ht="12.75" customHeight="1" x14ac:dyDescent="0.2"/>
    <row r="2169" ht="12.75" customHeight="1" x14ac:dyDescent="0.2"/>
    <row r="2170" ht="12.75" customHeight="1" x14ac:dyDescent="0.2"/>
    <row r="2171" ht="12.75" customHeight="1" x14ac:dyDescent="0.2"/>
    <row r="2172" ht="12.75" customHeight="1" x14ac:dyDescent="0.2"/>
    <row r="2173" ht="12.75" customHeight="1" x14ac:dyDescent="0.2"/>
    <row r="2174" ht="12.75" customHeight="1" x14ac:dyDescent="0.2"/>
    <row r="2175" ht="12.75" customHeight="1" x14ac:dyDescent="0.2"/>
    <row r="2176" ht="12.75" customHeight="1" x14ac:dyDescent="0.2"/>
    <row r="2177" ht="12.75" customHeight="1" x14ac:dyDescent="0.2"/>
    <row r="2178" ht="12.75" customHeight="1" x14ac:dyDescent="0.2"/>
    <row r="2179" ht="12.75" customHeight="1" x14ac:dyDescent="0.2"/>
    <row r="2180" ht="12.75" customHeight="1" x14ac:dyDescent="0.2"/>
    <row r="2181" ht="12.75" customHeight="1" x14ac:dyDescent="0.2"/>
    <row r="2182" ht="12.75" customHeight="1" x14ac:dyDescent="0.2"/>
    <row r="2183" ht="12.75" customHeight="1" x14ac:dyDescent="0.2"/>
    <row r="2184" ht="12.75" customHeight="1" x14ac:dyDescent="0.2"/>
    <row r="2185" ht="12.75" customHeight="1" x14ac:dyDescent="0.2"/>
    <row r="2186" ht="12.75" customHeight="1" x14ac:dyDescent="0.2"/>
    <row r="2187" ht="12.75" customHeight="1" x14ac:dyDescent="0.2"/>
    <row r="2188" ht="12.75" customHeight="1" x14ac:dyDescent="0.2"/>
    <row r="2189" ht="12.75" customHeight="1" x14ac:dyDescent="0.2"/>
    <row r="2190" ht="12.75" customHeight="1" x14ac:dyDescent="0.2"/>
    <row r="2191" ht="12.75" customHeight="1" x14ac:dyDescent="0.2"/>
    <row r="2192" ht="12.75" customHeight="1" x14ac:dyDescent="0.2"/>
    <row r="2193" ht="12.75" customHeight="1" x14ac:dyDescent="0.2"/>
    <row r="2194" ht="12.75" customHeight="1" x14ac:dyDescent="0.2"/>
    <row r="2195" ht="12.75" customHeight="1" x14ac:dyDescent="0.2"/>
    <row r="2196" ht="12.75" customHeight="1" x14ac:dyDescent="0.2"/>
    <row r="2197" ht="12.75" customHeight="1" x14ac:dyDescent="0.2"/>
    <row r="2198" ht="12.75" customHeight="1" x14ac:dyDescent="0.2"/>
    <row r="2199" ht="12.75" customHeight="1" x14ac:dyDescent="0.2"/>
    <row r="2200" ht="12.75" customHeight="1" x14ac:dyDescent="0.2"/>
    <row r="2201" ht="12.75" customHeight="1" x14ac:dyDescent="0.2"/>
    <row r="2202" ht="12.75" customHeight="1" x14ac:dyDescent="0.2"/>
    <row r="2203" ht="12.75" customHeight="1" x14ac:dyDescent="0.2"/>
    <row r="2204" ht="12.75" customHeight="1" x14ac:dyDescent="0.2"/>
    <row r="2205" ht="12.75" customHeight="1" x14ac:dyDescent="0.2"/>
    <row r="2206" ht="12.75" customHeight="1" x14ac:dyDescent="0.2"/>
    <row r="2207" ht="12.75" customHeight="1" x14ac:dyDescent="0.2"/>
    <row r="2208" ht="12.75" customHeight="1" x14ac:dyDescent="0.2"/>
    <row r="2209" ht="12.75" customHeight="1" x14ac:dyDescent="0.2"/>
    <row r="2210" ht="12.75" customHeight="1" x14ac:dyDescent="0.2"/>
    <row r="2211" ht="12.75" customHeight="1" x14ac:dyDescent="0.2"/>
    <row r="2212" ht="12.75" customHeight="1" x14ac:dyDescent="0.2"/>
    <row r="2213" ht="12.75" customHeight="1" x14ac:dyDescent="0.2"/>
    <row r="2214" ht="12.75" customHeight="1" x14ac:dyDescent="0.2"/>
    <row r="2215" ht="12.75" customHeight="1" x14ac:dyDescent="0.2"/>
    <row r="2216" ht="12.75" customHeight="1" x14ac:dyDescent="0.2"/>
    <row r="2217" ht="12.75" customHeight="1" x14ac:dyDescent="0.2"/>
    <row r="2218" ht="12.75" customHeight="1" x14ac:dyDescent="0.2"/>
    <row r="2219" ht="12.75" customHeight="1" x14ac:dyDescent="0.2"/>
    <row r="2220" ht="12.75" customHeight="1" x14ac:dyDescent="0.2"/>
    <row r="2221" ht="12.75" customHeight="1" x14ac:dyDescent="0.2"/>
    <row r="2222" ht="12.75" customHeight="1" x14ac:dyDescent="0.2"/>
    <row r="2223" ht="12.75" customHeight="1" x14ac:dyDescent="0.2"/>
    <row r="2224" ht="12.75" customHeight="1" x14ac:dyDescent="0.2"/>
    <row r="2225" ht="12.75" customHeight="1" x14ac:dyDescent="0.2"/>
    <row r="2226" ht="12.75" customHeight="1" x14ac:dyDescent="0.2"/>
    <row r="2227" ht="12.75" customHeight="1" x14ac:dyDescent="0.2"/>
    <row r="2228" ht="12.75" customHeight="1" x14ac:dyDescent="0.2"/>
    <row r="2229" ht="12.75" customHeight="1" x14ac:dyDescent="0.2"/>
    <row r="2230" ht="12.75" customHeight="1" x14ac:dyDescent="0.2"/>
    <row r="2231" ht="12.75" customHeight="1" x14ac:dyDescent="0.2"/>
    <row r="2232" ht="12.75" customHeight="1" x14ac:dyDescent="0.2"/>
    <row r="2233" ht="12.75" customHeight="1" x14ac:dyDescent="0.2"/>
    <row r="2234" ht="12.75" customHeight="1" x14ac:dyDescent="0.2"/>
    <row r="2235" ht="12.75" customHeight="1" x14ac:dyDescent="0.2"/>
    <row r="2236" ht="12.75" customHeight="1" x14ac:dyDescent="0.2"/>
    <row r="2237" ht="12.75" customHeight="1" x14ac:dyDescent="0.2"/>
    <row r="2238" ht="12.75" customHeight="1" x14ac:dyDescent="0.2"/>
    <row r="2239" ht="12.75" customHeight="1" x14ac:dyDescent="0.2"/>
    <row r="2240" ht="12.75" customHeight="1" x14ac:dyDescent="0.2"/>
    <row r="2241" ht="12.75" customHeight="1" x14ac:dyDescent="0.2"/>
    <row r="2242" ht="12.75" customHeight="1" x14ac:dyDescent="0.2"/>
    <row r="2243" ht="12.75" customHeight="1" x14ac:dyDescent="0.2"/>
    <row r="2244" ht="12.75" customHeight="1" x14ac:dyDescent="0.2"/>
    <row r="2245" ht="12.75" customHeight="1" x14ac:dyDescent="0.2"/>
    <row r="2246" ht="12.75" customHeight="1" x14ac:dyDescent="0.2"/>
    <row r="2247" ht="12.75" customHeight="1" x14ac:dyDescent="0.2"/>
    <row r="2248" ht="12.75" customHeight="1" x14ac:dyDescent="0.2"/>
    <row r="2249" ht="12.75" customHeight="1" x14ac:dyDescent="0.2"/>
    <row r="2250" ht="12.75" customHeight="1" x14ac:dyDescent="0.2"/>
    <row r="2251" ht="12.75" customHeight="1" x14ac:dyDescent="0.2"/>
    <row r="2252" ht="12.75" customHeight="1" x14ac:dyDescent="0.2"/>
    <row r="2253" ht="12.75" customHeight="1" x14ac:dyDescent="0.2"/>
    <row r="2254" ht="12.75" customHeight="1" x14ac:dyDescent="0.2"/>
    <row r="2255" ht="12.75" customHeight="1" x14ac:dyDescent="0.2"/>
    <row r="2256" ht="12.75" customHeight="1" x14ac:dyDescent="0.2"/>
    <row r="2257" ht="12.75" customHeight="1" x14ac:dyDescent="0.2"/>
    <row r="2258" ht="12.75" customHeight="1" x14ac:dyDescent="0.2"/>
    <row r="2259" ht="12.75" customHeight="1" x14ac:dyDescent="0.2"/>
    <row r="2260" ht="12.75" customHeight="1" x14ac:dyDescent="0.2"/>
    <row r="2261" ht="12.75" customHeight="1" x14ac:dyDescent="0.2"/>
    <row r="2262" ht="12.75" customHeight="1" x14ac:dyDescent="0.2"/>
    <row r="2263" ht="12.75" customHeight="1" x14ac:dyDescent="0.2"/>
    <row r="2264" ht="12.75" customHeight="1" x14ac:dyDescent="0.2"/>
    <row r="2265" ht="12.75" customHeight="1" x14ac:dyDescent="0.2"/>
    <row r="2266" ht="12.75" customHeight="1" x14ac:dyDescent="0.2"/>
    <row r="2267" ht="12.75" customHeight="1" x14ac:dyDescent="0.2"/>
    <row r="2268" ht="12.75" customHeight="1" x14ac:dyDescent="0.2"/>
    <row r="2269" ht="12.75" customHeight="1" x14ac:dyDescent="0.2"/>
    <row r="2270" ht="12.75" customHeight="1" x14ac:dyDescent="0.2"/>
    <row r="2271" ht="12.75" customHeight="1" x14ac:dyDescent="0.2"/>
    <row r="2272" ht="12.75" customHeight="1" x14ac:dyDescent="0.2"/>
    <row r="2273" ht="12.75" customHeight="1" x14ac:dyDescent="0.2"/>
    <row r="2274" ht="12.75" customHeight="1" x14ac:dyDescent="0.2"/>
    <row r="2275" ht="12.75" customHeight="1" x14ac:dyDescent="0.2"/>
    <row r="2276" ht="12.75" customHeight="1" x14ac:dyDescent="0.2"/>
    <row r="2277" ht="12.75" customHeight="1" x14ac:dyDescent="0.2"/>
    <row r="2278" ht="12.75" customHeight="1" x14ac:dyDescent="0.2"/>
    <row r="2279" ht="12.75" customHeight="1" x14ac:dyDescent="0.2"/>
    <row r="2280" ht="12.75" customHeight="1" x14ac:dyDescent="0.2"/>
    <row r="2281" ht="12.75" customHeight="1" x14ac:dyDescent="0.2"/>
    <row r="2282" ht="12.75" customHeight="1" x14ac:dyDescent="0.2"/>
    <row r="2283" ht="12.75" customHeight="1" x14ac:dyDescent="0.2"/>
    <row r="2284" ht="12.75" customHeight="1" x14ac:dyDescent="0.2"/>
    <row r="2285" ht="12.75" customHeight="1" x14ac:dyDescent="0.2"/>
    <row r="2286" ht="12.75" customHeight="1" x14ac:dyDescent="0.2"/>
    <row r="2287" ht="12.75" customHeight="1" x14ac:dyDescent="0.2"/>
    <row r="2288" ht="12.75" customHeight="1" x14ac:dyDescent="0.2"/>
    <row r="2289" ht="12.75" customHeight="1" x14ac:dyDescent="0.2"/>
    <row r="2290" ht="12.75" customHeight="1" x14ac:dyDescent="0.2"/>
    <row r="2291" ht="12.75" customHeight="1" x14ac:dyDescent="0.2"/>
    <row r="2292" ht="12.75" customHeight="1" x14ac:dyDescent="0.2"/>
    <row r="2293" ht="12.75" customHeight="1" x14ac:dyDescent="0.2"/>
    <row r="2294" ht="12.75" customHeight="1" x14ac:dyDescent="0.2"/>
    <row r="2295" ht="12.75" customHeight="1" x14ac:dyDescent="0.2"/>
    <row r="2296" ht="12.75" customHeight="1" x14ac:dyDescent="0.2"/>
    <row r="2297" ht="12.75" customHeight="1" x14ac:dyDescent="0.2"/>
    <row r="2298" ht="12.75" customHeight="1" x14ac:dyDescent="0.2"/>
    <row r="2299" ht="12.75" customHeight="1" x14ac:dyDescent="0.2"/>
    <row r="2300" ht="12.75" customHeight="1" x14ac:dyDescent="0.2"/>
    <row r="2301" ht="12.75" customHeight="1" x14ac:dyDescent="0.2"/>
    <row r="2302" ht="12.75" customHeight="1" x14ac:dyDescent="0.2"/>
    <row r="2303" ht="12.75" customHeight="1" x14ac:dyDescent="0.2"/>
    <row r="2304" ht="12.75" customHeight="1" x14ac:dyDescent="0.2"/>
    <row r="2305" ht="12.75" customHeight="1" x14ac:dyDescent="0.2"/>
    <row r="2306" ht="12.75" customHeight="1" x14ac:dyDescent="0.2"/>
    <row r="2307" ht="12.75" customHeight="1" x14ac:dyDescent="0.2"/>
    <row r="2308" ht="12.75" customHeight="1" x14ac:dyDescent="0.2"/>
    <row r="2309" ht="12.75" customHeight="1" x14ac:dyDescent="0.2"/>
    <row r="2310" ht="12.75" customHeight="1" x14ac:dyDescent="0.2"/>
    <row r="2311" ht="12.75" customHeight="1" x14ac:dyDescent="0.2"/>
    <row r="2312" ht="12.75" customHeight="1" x14ac:dyDescent="0.2"/>
    <row r="2313" ht="12.75" customHeight="1" x14ac:dyDescent="0.2"/>
    <row r="2314" ht="12.75" customHeight="1" x14ac:dyDescent="0.2"/>
    <row r="2315" ht="12.75" customHeight="1" x14ac:dyDescent="0.2"/>
    <row r="2316" ht="12.75" customHeight="1" x14ac:dyDescent="0.2"/>
    <row r="2317" ht="12.75" customHeight="1" x14ac:dyDescent="0.2"/>
    <row r="2318" ht="12.75" customHeight="1" x14ac:dyDescent="0.2"/>
    <row r="2319" ht="12.75" customHeight="1" x14ac:dyDescent="0.2"/>
    <row r="2320" ht="12.75" customHeight="1" x14ac:dyDescent="0.2"/>
    <row r="2321" ht="12.75" customHeight="1" x14ac:dyDescent="0.2"/>
    <row r="2322" ht="12.75" customHeight="1" x14ac:dyDescent="0.2"/>
    <row r="2323" ht="12.75" customHeight="1" x14ac:dyDescent="0.2"/>
    <row r="2324" ht="12.75" customHeight="1" x14ac:dyDescent="0.2"/>
    <row r="2325" ht="12.75" customHeight="1" x14ac:dyDescent="0.2"/>
    <row r="2326" ht="12.75" customHeight="1" x14ac:dyDescent="0.2"/>
    <row r="2327" ht="12.75" customHeight="1" x14ac:dyDescent="0.2"/>
    <row r="2328" ht="12.75" customHeight="1" x14ac:dyDescent="0.2"/>
    <row r="2329" ht="12.75" customHeight="1" x14ac:dyDescent="0.2"/>
    <row r="2330" ht="12.75" customHeight="1" x14ac:dyDescent="0.2"/>
    <row r="2331" ht="12.75" customHeight="1" x14ac:dyDescent="0.2"/>
    <row r="2332" ht="12.75" customHeight="1" x14ac:dyDescent="0.2"/>
    <row r="2333" ht="12.75" customHeight="1" x14ac:dyDescent="0.2"/>
    <row r="2334" ht="12.75" customHeight="1" x14ac:dyDescent="0.2"/>
    <row r="2335" ht="12.75" customHeight="1" x14ac:dyDescent="0.2"/>
    <row r="2336" ht="12.75" customHeight="1" x14ac:dyDescent="0.2"/>
    <row r="2337" ht="12.75" customHeight="1" x14ac:dyDescent="0.2"/>
    <row r="2338" ht="12.75" customHeight="1" x14ac:dyDescent="0.2"/>
    <row r="2339" ht="12.75" customHeight="1" x14ac:dyDescent="0.2"/>
    <row r="2340" ht="12.75" customHeight="1" x14ac:dyDescent="0.2"/>
    <row r="2341" ht="12.75" customHeight="1" x14ac:dyDescent="0.2"/>
    <row r="2342" ht="12.75" customHeight="1" x14ac:dyDescent="0.2"/>
    <row r="2343" ht="12.75" customHeight="1" x14ac:dyDescent="0.2"/>
    <row r="2344" ht="12.75" customHeight="1" x14ac:dyDescent="0.2"/>
    <row r="2345" ht="12.75" customHeight="1" x14ac:dyDescent="0.2"/>
    <row r="2346" ht="12.75" customHeight="1" x14ac:dyDescent="0.2"/>
    <row r="2347" ht="12.75" customHeight="1" x14ac:dyDescent="0.2"/>
    <row r="2348" ht="12.75" customHeight="1" x14ac:dyDescent="0.2"/>
    <row r="2349" ht="12.75" customHeight="1" x14ac:dyDescent="0.2"/>
    <row r="2350" ht="12.75" customHeight="1" x14ac:dyDescent="0.2"/>
    <row r="2351" ht="12.75" customHeight="1" x14ac:dyDescent="0.2"/>
    <row r="2352" ht="12.75" customHeight="1" x14ac:dyDescent="0.2"/>
    <row r="2353" ht="12.75" customHeight="1" x14ac:dyDescent="0.2"/>
    <row r="2354" ht="12.75" customHeight="1" x14ac:dyDescent="0.2"/>
    <row r="2355" ht="12.75" customHeight="1" x14ac:dyDescent="0.2"/>
    <row r="2356" ht="12.75" customHeight="1" x14ac:dyDescent="0.2"/>
    <row r="2357" ht="12.75" customHeight="1" x14ac:dyDescent="0.2"/>
    <row r="2358" ht="12.75" customHeight="1" x14ac:dyDescent="0.2"/>
    <row r="2359" ht="12.75" customHeight="1" x14ac:dyDescent="0.2"/>
    <row r="2360" ht="12.75" customHeight="1" x14ac:dyDescent="0.2"/>
    <row r="2361" ht="12.75" customHeight="1" x14ac:dyDescent="0.2"/>
    <row r="2362" ht="12.75" customHeight="1" x14ac:dyDescent="0.2"/>
    <row r="2363" ht="12.75" customHeight="1" x14ac:dyDescent="0.2"/>
    <row r="2364" ht="12.75" customHeight="1" x14ac:dyDescent="0.2"/>
    <row r="2365" ht="12.75" customHeight="1" x14ac:dyDescent="0.2"/>
    <row r="2366" ht="12.75" customHeight="1" x14ac:dyDescent="0.2"/>
    <row r="2367" ht="12.75" customHeight="1" x14ac:dyDescent="0.2"/>
    <row r="2368" ht="12.75" customHeight="1" x14ac:dyDescent="0.2"/>
    <row r="2369" ht="12.75" customHeight="1" x14ac:dyDescent="0.2"/>
    <row r="2370" ht="12.75" customHeight="1" x14ac:dyDescent="0.2"/>
    <row r="2371" ht="12.75" customHeight="1" x14ac:dyDescent="0.2"/>
    <row r="2372" ht="12.75" customHeight="1" x14ac:dyDescent="0.2"/>
    <row r="2373" ht="12.75" customHeight="1" x14ac:dyDescent="0.2"/>
    <row r="2374" ht="12.75" customHeight="1" x14ac:dyDescent="0.2"/>
    <row r="2375" ht="12.75" customHeight="1" x14ac:dyDescent="0.2"/>
    <row r="2376" ht="12.75" customHeight="1" x14ac:dyDescent="0.2"/>
    <row r="2377" ht="12.75" customHeight="1" x14ac:dyDescent="0.2"/>
    <row r="2378" ht="12.75" customHeight="1" x14ac:dyDescent="0.2"/>
    <row r="2379" ht="12.75" customHeight="1" x14ac:dyDescent="0.2"/>
    <row r="2380" ht="12.75" customHeight="1" x14ac:dyDescent="0.2"/>
    <row r="2381" ht="12.75" customHeight="1" x14ac:dyDescent="0.2"/>
    <row r="2382" ht="12.75" customHeight="1" x14ac:dyDescent="0.2"/>
    <row r="2383" ht="12.75" customHeight="1" x14ac:dyDescent="0.2"/>
    <row r="2384" ht="12.75" customHeight="1" x14ac:dyDescent="0.2"/>
    <row r="2385" ht="12.75" customHeight="1" x14ac:dyDescent="0.2"/>
    <row r="2386" ht="12.75" customHeight="1" x14ac:dyDescent="0.2"/>
    <row r="2387" ht="12.75" customHeight="1" x14ac:dyDescent="0.2"/>
    <row r="2388" ht="12.75" customHeight="1" x14ac:dyDescent="0.2"/>
    <row r="2389" ht="12.75" customHeight="1" x14ac:dyDescent="0.2"/>
    <row r="2390" ht="12.75" customHeight="1" x14ac:dyDescent="0.2"/>
    <row r="2391" ht="12.75" customHeight="1" x14ac:dyDescent="0.2"/>
    <row r="2392" ht="12.75" customHeight="1" x14ac:dyDescent="0.2"/>
    <row r="2393" ht="12.75" customHeight="1" x14ac:dyDescent="0.2"/>
    <row r="2394" ht="12.75" customHeight="1" x14ac:dyDescent="0.2"/>
    <row r="2395" ht="12.75" customHeight="1" x14ac:dyDescent="0.2"/>
    <row r="2396" ht="12.75" customHeight="1" x14ac:dyDescent="0.2"/>
    <row r="2397" ht="12.75" customHeight="1" x14ac:dyDescent="0.2"/>
    <row r="2398" ht="12.75" customHeight="1" x14ac:dyDescent="0.2"/>
    <row r="2399" ht="12.75" customHeight="1" x14ac:dyDescent="0.2"/>
    <row r="2400" ht="12.75" customHeight="1" x14ac:dyDescent="0.2"/>
    <row r="2401" ht="12.75" customHeight="1" x14ac:dyDescent="0.2"/>
    <row r="2402" ht="12.75" customHeight="1" x14ac:dyDescent="0.2"/>
    <row r="2403" ht="12.75" customHeight="1" x14ac:dyDescent="0.2"/>
    <row r="2404" ht="12.75" customHeight="1" x14ac:dyDescent="0.2"/>
    <row r="2405" ht="12.75" customHeight="1" x14ac:dyDescent="0.2"/>
    <row r="2406" ht="12.75" customHeight="1" x14ac:dyDescent="0.2"/>
    <row r="2407" ht="12.75" customHeight="1" x14ac:dyDescent="0.2"/>
    <row r="2408" ht="12.75" customHeight="1" x14ac:dyDescent="0.2"/>
    <row r="2409" ht="12.75" customHeight="1" x14ac:dyDescent="0.2"/>
    <row r="2410" ht="12.75" customHeight="1" x14ac:dyDescent="0.2"/>
    <row r="2411" ht="12.75" customHeight="1" x14ac:dyDescent="0.2"/>
    <row r="2412" ht="12.75" customHeight="1" x14ac:dyDescent="0.2"/>
    <row r="2413" ht="12.75" customHeight="1" x14ac:dyDescent="0.2"/>
    <row r="2414" ht="12.75" customHeight="1" x14ac:dyDescent="0.2"/>
    <row r="2415" ht="12.75" customHeight="1" x14ac:dyDescent="0.2"/>
    <row r="2416" ht="12.75" customHeight="1" x14ac:dyDescent="0.2"/>
    <row r="2417" ht="12.75" customHeight="1" x14ac:dyDescent="0.2"/>
    <row r="2418" ht="12.75" customHeight="1" x14ac:dyDescent="0.2"/>
    <row r="2419" ht="12.75" customHeight="1" x14ac:dyDescent="0.2"/>
    <row r="2420" ht="12.75" customHeight="1" x14ac:dyDescent="0.2"/>
    <row r="2421" ht="12.75" customHeight="1" x14ac:dyDescent="0.2"/>
    <row r="2422" ht="12.75" customHeight="1" x14ac:dyDescent="0.2"/>
    <row r="2423" ht="12.75" customHeight="1" x14ac:dyDescent="0.2"/>
    <row r="2424" ht="12.75" customHeight="1" x14ac:dyDescent="0.2"/>
    <row r="2425" ht="12.75" customHeight="1" x14ac:dyDescent="0.2"/>
    <row r="2426" ht="12.75" customHeight="1" x14ac:dyDescent="0.2"/>
    <row r="2427" ht="12.75" customHeight="1" x14ac:dyDescent="0.2"/>
    <row r="2428" ht="12.75" customHeight="1" x14ac:dyDescent="0.2"/>
    <row r="2429" ht="12.75" customHeight="1" x14ac:dyDescent="0.2"/>
    <row r="2430" ht="12.75" customHeight="1" x14ac:dyDescent="0.2"/>
    <row r="2431" ht="12.75" customHeight="1" x14ac:dyDescent="0.2"/>
    <row r="2432" ht="12.75" customHeight="1" x14ac:dyDescent="0.2"/>
    <row r="2433" ht="12.75" customHeight="1" x14ac:dyDescent="0.2"/>
    <row r="2434" ht="12.75" customHeight="1" x14ac:dyDescent="0.2"/>
    <row r="2435" ht="12.75" customHeight="1" x14ac:dyDescent="0.2"/>
    <row r="2436" ht="12.75" customHeight="1" x14ac:dyDescent="0.2"/>
    <row r="2437" ht="12.75" customHeight="1" x14ac:dyDescent="0.2"/>
    <row r="2438" ht="12.75" customHeight="1" x14ac:dyDescent="0.2"/>
    <row r="2439" ht="12.75" customHeight="1" x14ac:dyDescent="0.2"/>
    <row r="2440" ht="12.75" customHeight="1" x14ac:dyDescent="0.2"/>
    <row r="2441" ht="12.75" customHeight="1" x14ac:dyDescent="0.2"/>
    <row r="2442" ht="12.75" customHeight="1" x14ac:dyDescent="0.2"/>
    <row r="2443" ht="12.75" customHeight="1" x14ac:dyDescent="0.2"/>
    <row r="2444" ht="12.75" customHeight="1" x14ac:dyDescent="0.2"/>
    <row r="2445" ht="12.75" customHeight="1" x14ac:dyDescent="0.2"/>
    <row r="2446" ht="12.75" customHeight="1" x14ac:dyDescent="0.2"/>
    <row r="2447" ht="12.75" customHeight="1" x14ac:dyDescent="0.2"/>
    <row r="2448" ht="12.75" customHeight="1" x14ac:dyDescent="0.2"/>
    <row r="2449" ht="12.75" customHeight="1" x14ac:dyDescent="0.2"/>
    <row r="2450" ht="12.75" customHeight="1" x14ac:dyDescent="0.2"/>
    <row r="2451" ht="12.75" customHeight="1" x14ac:dyDescent="0.2"/>
    <row r="2452" ht="12.75" customHeight="1" x14ac:dyDescent="0.2"/>
    <row r="2453" ht="12.75" customHeight="1" x14ac:dyDescent="0.2"/>
    <row r="2454" ht="12.75" customHeight="1" x14ac:dyDescent="0.2"/>
    <row r="2455" ht="12.75" customHeight="1" x14ac:dyDescent="0.2"/>
    <row r="2456" ht="12.75" customHeight="1" x14ac:dyDescent="0.2"/>
    <row r="2457" ht="12.75" customHeight="1" x14ac:dyDescent="0.2"/>
    <row r="2458" ht="12.75" customHeight="1" x14ac:dyDescent="0.2"/>
    <row r="2459" ht="12.75" customHeight="1" x14ac:dyDescent="0.2"/>
    <row r="2460" ht="12.75" customHeight="1" x14ac:dyDescent="0.2"/>
    <row r="2461" ht="12.75" customHeight="1" x14ac:dyDescent="0.2"/>
    <row r="2462" ht="12.75" customHeight="1" x14ac:dyDescent="0.2"/>
    <row r="2463" ht="12.75" customHeight="1" x14ac:dyDescent="0.2"/>
    <row r="2464" ht="12.75" customHeight="1" x14ac:dyDescent="0.2"/>
    <row r="2465" ht="12.75" customHeight="1" x14ac:dyDescent="0.2"/>
    <row r="2466" ht="12.75" customHeight="1" x14ac:dyDescent="0.2"/>
    <row r="2467" ht="12.75" customHeight="1" x14ac:dyDescent="0.2"/>
    <row r="2468" ht="12.75" customHeight="1" x14ac:dyDescent="0.2"/>
    <row r="2469" ht="12.75" customHeight="1" x14ac:dyDescent="0.2"/>
    <row r="2470" ht="12.75" customHeight="1" x14ac:dyDescent="0.2"/>
    <row r="2471" ht="12.75" customHeight="1" x14ac:dyDescent="0.2"/>
    <row r="2472" ht="12.75" customHeight="1" x14ac:dyDescent="0.2"/>
    <row r="2473" ht="12.75" customHeight="1" x14ac:dyDescent="0.2"/>
    <row r="2474" ht="12.75" customHeight="1" x14ac:dyDescent="0.2"/>
    <row r="2475" ht="12.75" customHeight="1" x14ac:dyDescent="0.2"/>
    <row r="2476" ht="12.75" customHeight="1" x14ac:dyDescent="0.2"/>
    <row r="2477" ht="12.75" customHeight="1" x14ac:dyDescent="0.2"/>
    <row r="2478" ht="12.75" customHeight="1" x14ac:dyDescent="0.2"/>
    <row r="2479" ht="12.75" customHeight="1" x14ac:dyDescent="0.2"/>
    <row r="2480" ht="12.75" customHeight="1" x14ac:dyDescent="0.2"/>
    <row r="2481" ht="12.75" customHeight="1" x14ac:dyDescent="0.2"/>
    <row r="2482" ht="12.75" customHeight="1" x14ac:dyDescent="0.2"/>
    <row r="2483" ht="12.75" customHeight="1" x14ac:dyDescent="0.2"/>
    <row r="2484" ht="12.75" customHeight="1" x14ac:dyDescent="0.2"/>
    <row r="2485" ht="12.75" customHeight="1" x14ac:dyDescent="0.2"/>
    <row r="2486" ht="12.75" customHeight="1" x14ac:dyDescent="0.2"/>
    <row r="2487" ht="12.75" customHeight="1" x14ac:dyDescent="0.2"/>
    <row r="2488" ht="12.75" customHeight="1" x14ac:dyDescent="0.2"/>
    <row r="2489" ht="12.75" customHeight="1" x14ac:dyDescent="0.2"/>
    <row r="2490" ht="12.75" customHeight="1" x14ac:dyDescent="0.2"/>
    <row r="2491" ht="12.75" customHeight="1" x14ac:dyDescent="0.2"/>
    <row r="2492" ht="12.75" customHeight="1" x14ac:dyDescent="0.2"/>
    <row r="2493" ht="12.75" customHeight="1" x14ac:dyDescent="0.2"/>
    <row r="2494" ht="12.75" customHeight="1" x14ac:dyDescent="0.2"/>
    <row r="2495" ht="12.75" customHeight="1" x14ac:dyDescent="0.2"/>
    <row r="2496" ht="12.75" customHeight="1" x14ac:dyDescent="0.2"/>
    <row r="2497" ht="12.75" customHeight="1" x14ac:dyDescent="0.2"/>
    <row r="2498" ht="12.75" customHeight="1" x14ac:dyDescent="0.2"/>
    <row r="2499" ht="12.75" customHeight="1" x14ac:dyDescent="0.2"/>
    <row r="2500" ht="12.75" customHeight="1" x14ac:dyDescent="0.2"/>
    <row r="2501" ht="12.75" customHeight="1" x14ac:dyDescent="0.2"/>
    <row r="2502" ht="12.75" customHeight="1" x14ac:dyDescent="0.2"/>
    <row r="2503" ht="12.75" customHeight="1" x14ac:dyDescent="0.2"/>
    <row r="2504" ht="12.75" customHeight="1" x14ac:dyDescent="0.2"/>
    <row r="2505" ht="12.75" customHeight="1" x14ac:dyDescent="0.2"/>
    <row r="2506" ht="12.75" customHeight="1" x14ac:dyDescent="0.2"/>
    <row r="2507" ht="12.75" customHeight="1" x14ac:dyDescent="0.2"/>
    <row r="2508" ht="12.75" customHeight="1" x14ac:dyDescent="0.2"/>
    <row r="2509" ht="12.75" customHeight="1" x14ac:dyDescent="0.2"/>
    <row r="2510" ht="12.75" customHeight="1" x14ac:dyDescent="0.2"/>
    <row r="2511" ht="12.75" customHeight="1" x14ac:dyDescent="0.2"/>
    <row r="2512" ht="12.75" customHeight="1" x14ac:dyDescent="0.2"/>
    <row r="2513" ht="12.75" customHeight="1" x14ac:dyDescent="0.2"/>
    <row r="2514" ht="12.75" customHeight="1" x14ac:dyDescent="0.2"/>
    <row r="2515" ht="12.75" customHeight="1" x14ac:dyDescent="0.2"/>
    <row r="2516" ht="12.75" customHeight="1" x14ac:dyDescent="0.2"/>
    <row r="2517" ht="12.75" customHeight="1" x14ac:dyDescent="0.2"/>
    <row r="2518" ht="12.75" customHeight="1" x14ac:dyDescent="0.2"/>
    <row r="2519" ht="12.75" customHeight="1" x14ac:dyDescent="0.2"/>
    <row r="2520" ht="12.75" customHeight="1" x14ac:dyDescent="0.2"/>
    <row r="2521" ht="12.75" customHeight="1" x14ac:dyDescent="0.2"/>
    <row r="2522" ht="12.75" customHeight="1" x14ac:dyDescent="0.2"/>
    <row r="2523" ht="12.75" customHeight="1" x14ac:dyDescent="0.2"/>
    <row r="2524" ht="12.75" customHeight="1" x14ac:dyDescent="0.2"/>
    <row r="2525" ht="12.75" customHeight="1" x14ac:dyDescent="0.2"/>
    <row r="2526" ht="12.75" customHeight="1" x14ac:dyDescent="0.2"/>
    <row r="2527" ht="12.75" customHeight="1" x14ac:dyDescent="0.2"/>
    <row r="2528" ht="12.75" customHeight="1" x14ac:dyDescent="0.2"/>
    <row r="2529" ht="12.75" customHeight="1" x14ac:dyDescent="0.2"/>
    <row r="2530" ht="12.75" customHeight="1" x14ac:dyDescent="0.2"/>
    <row r="2531" ht="12.75" customHeight="1" x14ac:dyDescent="0.2"/>
    <row r="2532" ht="12.75" customHeight="1" x14ac:dyDescent="0.2"/>
    <row r="2533" ht="12.75" customHeight="1" x14ac:dyDescent="0.2"/>
    <row r="2534" ht="12.75" customHeight="1" x14ac:dyDescent="0.2"/>
    <row r="2535" ht="12.75" customHeight="1" x14ac:dyDescent="0.2"/>
    <row r="2536" ht="12.75" customHeight="1" x14ac:dyDescent="0.2"/>
    <row r="2537" ht="12.75" customHeight="1" x14ac:dyDescent="0.2"/>
    <row r="2538" ht="12.75" customHeight="1" x14ac:dyDescent="0.2"/>
    <row r="2539" ht="12.75" customHeight="1" x14ac:dyDescent="0.2"/>
    <row r="2540" ht="12.75" customHeight="1" x14ac:dyDescent="0.2"/>
    <row r="2541" ht="12.75" customHeight="1" x14ac:dyDescent="0.2"/>
    <row r="2542" ht="12.75" customHeight="1" x14ac:dyDescent="0.2"/>
    <row r="2543" ht="12.75" customHeight="1" x14ac:dyDescent="0.2"/>
    <row r="2544" ht="12.75" customHeight="1" x14ac:dyDescent="0.2"/>
    <row r="2545" ht="12.75" customHeight="1" x14ac:dyDescent="0.2"/>
    <row r="2546" ht="12.75" customHeight="1" x14ac:dyDescent="0.2"/>
    <row r="2547" ht="12.75" customHeight="1" x14ac:dyDescent="0.2"/>
    <row r="2548" ht="12.75" customHeight="1" x14ac:dyDescent="0.2"/>
    <row r="2549" ht="12.75" customHeight="1" x14ac:dyDescent="0.2"/>
    <row r="2550" ht="12.75" customHeight="1" x14ac:dyDescent="0.2"/>
    <row r="2551" ht="12.75" customHeight="1" x14ac:dyDescent="0.2"/>
    <row r="2552" ht="12.75" customHeight="1" x14ac:dyDescent="0.2"/>
    <row r="2553" ht="12.75" customHeight="1" x14ac:dyDescent="0.2"/>
    <row r="2554" ht="12.75" customHeight="1" x14ac:dyDescent="0.2"/>
    <row r="2555" ht="12.75" customHeight="1" x14ac:dyDescent="0.2"/>
    <row r="2556" ht="12.75" customHeight="1" x14ac:dyDescent="0.2"/>
    <row r="2557" ht="12.75" customHeight="1" x14ac:dyDescent="0.2"/>
    <row r="2558" ht="12.75" customHeight="1" x14ac:dyDescent="0.2"/>
    <row r="2559" ht="12.75" customHeight="1" x14ac:dyDescent="0.2"/>
    <row r="2560" ht="12.75" customHeight="1" x14ac:dyDescent="0.2"/>
    <row r="2561" ht="12.75" customHeight="1" x14ac:dyDescent="0.2"/>
    <row r="2562" ht="12.75" customHeight="1" x14ac:dyDescent="0.2"/>
    <row r="2563" ht="12.75" customHeight="1" x14ac:dyDescent="0.2"/>
    <row r="2564" ht="12.75" customHeight="1" x14ac:dyDescent="0.2"/>
    <row r="2565" ht="12.75" customHeight="1" x14ac:dyDescent="0.2"/>
    <row r="2566" ht="12.75" customHeight="1" x14ac:dyDescent="0.2"/>
    <row r="2567" ht="12.75" customHeight="1" x14ac:dyDescent="0.2"/>
    <row r="2568" ht="12.75" customHeight="1" x14ac:dyDescent="0.2"/>
    <row r="2569" ht="12.75" customHeight="1" x14ac:dyDescent="0.2"/>
    <row r="2570" ht="12.75" customHeight="1" x14ac:dyDescent="0.2"/>
    <row r="2571" ht="12.75" customHeight="1" x14ac:dyDescent="0.2"/>
    <row r="2572" ht="12.75" customHeight="1" x14ac:dyDescent="0.2"/>
    <row r="2573" ht="12.75" customHeight="1" x14ac:dyDescent="0.2"/>
    <row r="2574" ht="12.75" customHeight="1" x14ac:dyDescent="0.2"/>
    <row r="2575" ht="12.75" customHeight="1" x14ac:dyDescent="0.2"/>
    <row r="2576" ht="12.75" customHeight="1" x14ac:dyDescent="0.2"/>
    <row r="2577" ht="12.75" customHeight="1" x14ac:dyDescent="0.2"/>
    <row r="2578" ht="12.75" customHeight="1" x14ac:dyDescent="0.2"/>
    <row r="2579" ht="12.75" customHeight="1" x14ac:dyDescent="0.2"/>
    <row r="2580" ht="12.75" customHeight="1" x14ac:dyDescent="0.2"/>
    <row r="2581" ht="12.75" customHeight="1" x14ac:dyDescent="0.2"/>
    <row r="2582" ht="12.75" customHeight="1" x14ac:dyDescent="0.2"/>
    <row r="2583" ht="12.75" customHeight="1" x14ac:dyDescent="0.2"/>
    <row r="2584" ht="12.75" customHeight="1" x14ac:dyDescent="0.2"/>
    <row r="2585" ht="12.75" customHeight="1" x14ac:dyDescent="0.2"/>
    <row r="2586" ht="12.75" customHeight="1" x14ac:dyDescent="0.2"/>
    <row r="2587" ht="12.75" customHeight="1" x14ac:dyDescent="0.2"/>
    <row r="2588" ht="12.75" customHeight="1" x14ac:dyDescent="0.2"/>
    <row r="2589" ht="12.75" customHeight="1" x14ac:dyDescent="0.2"/>
    <row r="2590" ht="12.75" customHeight="1" x14ac:dyDescent="0.2"/>
    <row r="2591" ht="12.75" customHeight="1" x14ac:dyDescent="0.2"/>
    <row r="2592" ht="12.75" customHeight="1" x14ac:dyDescent="0.2"/>
    <row r="2593" ht="12.75" customHeight="1" x14ac:dyDescent="0.2"/>
    <row r="2594" ht="12.75" customHeight="1" x14ac:dyDescent="0.2"/>
    <row r="2595" ht="12.75" customHeight="1" x14ac:dyDescent="0.2"/>
    <row r="2596" ht="12.75" customHeight="1" x14ac:dyDescent="0.2"/>
    <row r="2597" ht="12.75" customHeight="1" x14ac:dyDescent="0.2"/>
    <row r="2598" ht="12.75" customHeight="1" x14ac:dyDescent="0.2"/>
    <row r="2599" ht="12.75" customHeight="1" x14ac:dyDescent="0.2"/>
    <row r="2600" ht="12.75" customHeight="1" x14ac:dyDescent="0.2"/>
    <row r="2601" ht="12.75" customHeight="1" x14ac:dyDescent="0.2"/>
    <row r="2602" ht="12.75" customHeight="1" x14ac:dyDescent="0.2"/>
    <row r="2603" ht="12.75" customHeight="1" x14ac:dyDescent="0.2"/>
    <row r="2604" ht="12.75" customHeight="1" x14ac:dyDescent="0.2"/>
    <row r="2605" ht="12.75" customHeight="1" x14ac:dyDescent="0.2"/>
    <row r="2606" ht="12.75" customHeight="1" x14ac:dyDescent="0.2"/>
    <row r="2607" ht="12.75" customHeight="1" x14ac:dyDescent="0.2"/>
    <row r="2608" ht="12.75" customHeight="1" x14ac:dyDescent="0.2"/>
    <row r="2609" ht="12.75" customHeight="1" x14ac:dyDescent="0.2"/>
    <row r="2610" ht="12.75" customHeight="1" x14ac:dyDescent="0.2"/>
    <row r="2611" ht="12.75" customHeight="1" x14ac:dyDescent="0.2"/>
    <row r="2612" ht="12.75" customHeight="1" x14ac:dyDescent="0.2"/>
    <row r="2613" ht="12.75" customHeight="1" x14ac:dyDescent="0.2"/>
    <row r="2614" ht="12.75" customHeight="1" x14ac:dyDescent="0.2"/>
    <row r="2615" ht="12.75" customHeight="1" x14ac:dyDescent="0.2"/>
    <row r="2616" ht="12.75" customHeight="1" x14ac:dyDescent="0.2"/>
    <row r="2617" ht="12.75" customHeight="1" x14ac:dyDescent="0.2"/>
    <row r="2618" ht="12.75" customHeight="1" x14ac:dyDescent="0.2"/>
    <row r="2619" ht="12.75" customHeight="1" x14ac:dyDescent="0.2"/>
    <row r="2620" ht="12.75" customHeight="1" x14ac:dyDescent="0.2"/>
    <row r="2621" ht="12.75" customHeight="1" x14ac:dyDescent="0.2"/>
    <row r="2622" ht="12.75" customHeight="1" x14ac:dyDescent="0.2"/>
    <row r="2623" ht="12.75" customHeight="1" x14ac:dyDescent="0.2"/>
    <row r="2624" ht="12.75" customHeight="1" x14ac:dyDescent="0.2"/>
    <row r="2625" ht="12.75" customHeight="1" x14ac:dyDescent="0.2"/>
    <row r="2626" ht="12.75" customHeight="1" x14ac:dyDescent="0.2"/>
    <row r="2627" ht="12.75" customHeight="1" x14ac:dyDescent="0.2"/>
    <row r="2628" ht="12.75" customHeight="1" x14ac:dyDescent="0.2"/>
    <row r="2629" ht="12.75" customHeight="1" x14ac:dyDescent="0.2"/>
    <row r="2630" ht="12.75" customHeight="1" x14ac:dyDescent="0.2"/>
    <row r="2631" ht="12.75" customHeight="1" x14ac:dyDescent="0.2"/>
    <row r="2632" ht="12.75" customHeight="1" x14ac:dyDescent="0.2"/>
    <row r="2633" ht="12.75" customHeight="1" x14ac:dyDescent="0.2"/>
    <row r="2634" ht="12.75" customHeight="1" x14ac:dyDescent="0.2"/>
    <row r="2635" ht="12.75" customHeight="1" x14ac:dyDescent="0.2"/>
    <row r="2636" ht="12.75" customHeight="1" x14ac:dyDescent="0.2"/>
    <row r="2637" ht="12.75" customHeight="1" x14ac:dyDescent="0.2"/>
    <row r="2638" ht="12.75" customHeight="1" x14ac:dyDescent="0.2"/>
    <row r="2639" ht="12.75" customHeight="1" x14ac:dyDescent="0.2"/>
    <row r="2640" ht="12.75" customHeight="1" x14ac:dyDescent="0.2"/>
    <row r="2641" ht="12.75" customHeight="1" x14ac:dyDescent="0.2"/>
    <row r="2642" ht="12.75" customHeight="1" x14ac:dyDescent="0.2"/>
    <row r="2643" ht="12.75" customHeight="1" x14ac:dyDescent="0.2"/>
    <row r="2644" ht="12.75" customHeight="1" x14ac:dyDescent="0.2"/>
    <row r="2645" ht="12.75" customHeight="1" x14ac:dyDescent="0.2"/>
    <row r="2646" ht="12.75" customHeight="1" x14ac:dyDescent="0.2"/>
    <row r="2647" ht="12.75" customHeight="1" x14ac:dyDescent="0.2"/>
    <row r="2648" ht="12.75" customHeight="1" x14ac:dyDescent="0.2"/>
    <row r="2649" ht="12.75" customHeight="1" x14ac:dyDescent="0.2"/>
    <row r="2650" ht="12.75" customHeight="1" x14ac:dyDescent="0.2"/>
    <row r="2651" ht="12.75" customHeight="1" x14ac:dyDescent="0.2"/>
    <row r="2652" ht="12.75" customHeight="1" x14ac:dyDescent="0.2"/>
    <row r="2653" ht="12.75" customHeight="1" x14ac:dyDescent="0.2"/>
    <row r="2654" ht="12.75" customHeight="1" x14ac:dyDescent="0.2"/>
    <row r="2655" ht="12.75" customHeight="1" x14ac:dyDescent="0.2"/>
    <row r="2656" ht="12.75" customHeight="1" x14ac:dyDescent="0.2"/>
    <row r="2657" ht="12.75" customHeight="1" x14ac:dyDescent="0.2"/>
    <row r="2658" ht="12.75" customHeight="1" x14ac:dyDescent="0.2"/>
    <row r="2659" ht="12.75" customHeight="1" x14ac:dyDescent="0.2"/>
    <row r="2660" ht="12.75" customHeight="1" x14ac:dyDescent="0.2"/>
    <row r="2661" ht="12.75" customHeight="1" x14ac:dyDescent="0.2"/>
    <row r="2662" ht="12.75" customHeight="1" x14ac:dyDescent="0.2"/>
    <row r="2663" ht="12.75" customHeight="1" x14ac:dyDescent="0.2"/>
    <row r="2664" ht="12.75" customHeight="1" x14ac:dyDescent="0.2"/>
    <row r="2665" ht="12.75" customHeight="1" x14ac:dyDescent="0.2"/>
    <row r="2666" ht="12.75" customHeight="1" x14ac:dyDescent="0.2"/>
    <row r="2667" ht="12.75" customHeight="1" x14ac:dyDescent="0.2"/>
    <row r="2668" ht="12.75" customHeight="1" x14ac:dyDescent="0.2"/>
    <row r="2669" ht="12.75" customHeight="1" x14ac:dyDescent="0.2"/>
    <row r="2670" ht="12.75" customHeight="1" x14ac:dyDescent="0.2"/>
    <row r="2671" ht="12.75" customHeight="1" x14ac:dyDescent="0.2"/>
    <row r="2672" ht="12.75" customHeight="1" x14ac:dyDescent="0.2"/>
    <row r="2673" ht="12.75" customHeight="1" x14ac:dyDescent="0.2"/>
    <row r="2674" ht="12.75" customHeight="1" x14ac:dyDescent="0.2"/>
    <row r="2675" ht="12.75" customHeight="1" x14ac:dyDescent="0.2"/>
    <row r="2676" ht="12.75" customHeight="1" x14ac:dyDescent="0.2"/>
    <row r="2677" ht="12.75" customHeight="1" x14ac:dyDescent="0.2"/>
    <row r="2678" ht="12.75" customHeight="1" x14ac:dyDescent="0.2"/>
    <row r="2679" ht="12.75" customHeight="1" x14ac:dyDescent="0.2"/>
    <row r="2680" ht="12.75" customHeight="1" x14ac:dyDescent="0.2"/>
    <row r="2681" ht="12.75" customHeight="1" x14ac:dyDescent="0.2"/>
    <row r="2682" ht="12.75" customHeight="1" x14ac:dyDescent="0.2"/>
    <row r="2683" ht="12.75" customHeight="1" x14ac:dyDescent="0.2"/>
    <row r="2684" ht="12.75" customHeight="1" x14ac:dyDescent="0.2"/>
    <row r="2685" ht="12.75" customHeight="1" x14ac:dyDescent="0.2"/>
    <row r="2686" ht="12.75" customHeight="1" x14ac:dyDescent="0.2"/>
    <row r="2687" ht="12.75" customHeight="1" x14ac:dyDescent="0.2"/>
    <row r="2688" ht="12.75" customHeight="1" x14ac:dyDescent="0.2"/>
    <row r="2689" ht="12.75" customHeight="1" x14ac:dyDescent="0.2"/>
    <row r="2690" ht="12.75" customHeight="1" x14ac:dyDescent="0.2"/>
    <row r="2691" ht="12.75" customHeight="1" x14ac:dyDescent="0.2"/>
    <row r="2692" ht="12.75" customHeight="1" x14ac:dyDescent="0.2"/>
    <row r="2693" ht="12.75" customHeight="1" x14ac:dyDescent="0.2"/>
    <row r="2694" ht="12.75" customHeight="1" x14ac:dyDescent="0.2"/>
    <row r="2695" ht="12.75" customHeight="1" x14ac:dyDescent="0.2"/>
    <row r="2696" ht="12.75" customHeight="1" x14ac:dyDescent="0.2"/>
    <row r="2697" ht="12.75" customHeight="1" x14ac:dyDescent="0.2"/>
    <row r="2698" ht="12.75" customHeight="1" x14ac:dyDescent="0.2"/>
    <row r="2699" ht="12.75" customHeight="1" x14ac:dyDescent="0.2"/>
    <row r="2700" ht="12.75" customHeight="1" x14ac:dyDescent="0.2"/>
    <row r="2701" ht="12.75" customHeight="1" x14ac:dyDescent="0.2"/>
    <row r="2702" ht="12.75" customHeight="1" x14ac:dyDescent="0.2"/>
    <row r="2703" ht="12.75" customHeight="1" x14ac:dyDescent="0.2"/>
    <row r="2704" ht="12.75" customHeight="1" x14ac:dyDescent="0.2"/>
    <row r="2705" ht="12.75" customHeight="1" x14ac:dyDescent="0.2"/>
    <row r="2706" ht="12.75" customHeight="1" x14ac:dyDescent="0.2"/>
    <row r="2707" ht="12.75" customHeight="1" x14ac:dyDescent="0.2"/>
    <row r="2708" ht="12.75" customHeight="1" x14ac:dyDescent="0.2"/>
    <row r="2709" ht="12.75" customHeight="1" x14ac:dyDescent="0.2"/>
    <row r="2710" ht="12.75" customHeight="1" x14ac:dyDescent="0.2"/>
    <row r="2711" ht="12.75" customHeight="1" x14ac:dyDescent="0.2"/>
    <row r="2712" ht="12.75" customHeight="1" x14ac:dyDescent="0.2"/>
    <row r="2713" ht="12.75" customHeight="1" x14ac:dyDescent="0.2"/>
    <row r="2714" ht="12.75" customHeight="1" x14ac:dyDescent="0.2"/>
    <row r="2715" ht="12.75" customHeight="1" x14ac:dyDescent="0.2"/>
    <row r="2716" ht="12.75" customHeight="1" x14ac:dyDescent="0.2"/>
    <row r="2717" ht="12.75" customHeight="1" x14ac:dyDescent="0.2"/>
    <row r="2718" ht="12.75" customHeight="1" x14ac:dyDescent="0.2"/>
    <row r="2719" ht="12.75" customHeight="1" x14ac:dyDescent="0.2"/>
    <row r="2720" ht="12.75" customHeight="1" x14ac:dyDescent="0.2"/>
    <row r="2721" ht="12.75" customHeight="1" x14ac:dyDescent="0.2"/>
    <row r="2722" ht="12.75" customHeight="1" x14ac:dyDescent="0.2"/>
    <row r="2723" ht="12.75" customHeight="1" x14ac:dyDescent="0.2"/>
    <row r="2724" ht="12.75" customHeight="1" x14ac:dyDescent="0.2"/>
    <row r="2725" ht="12.75" customHeight="1" x14ac:dyDescent="0.2"/>
    <row r="2726" ht="12.75" customHeight="1" x14ac:dyDescent="0.2"/>
    <row r="2727" ht="12.75" customHeight="1" x14ac:dyDescent="0.2"/>
    <row r="2728" ht="12.75" customHeight="1" x14ac:dyDescent="0.2"/>
    <row r="2729" ht="12.75" customHeight="1" x14ac:dyDescent="0.2"/>
    <row r="2730" ht="12.75" customHeight="1" x14ac:dyDescent="0.2"/>
    <row r="2731" ht="12.75" customHeight="1" x14ac:dyDescent="0.2"/>
    <row r="2732" ht="12.75" customHeight="1" x14ac:dyDescent="0.2"/>
    <row r="2733" ht="12.75" customHeight="1" x14ac:dyDescent="0.2"/>
    <row r="2734" ht="12.75" customHeight="1" x14ac:dyDescent="0.2"/>
    <row r="2735" ht="12.75" customHeight="1" x14ac:dyDescent="0.2"/>
    <row r="2736" ht="12.75" customHeight="1" x14ac:dyDescent="0.2"/>
    <row r="2737" ht="12.75" customHeight="1" x14ac:dyDescent="0.2"/>
    <row r="2738" ht="12.75" customHeight="1" x14ac:dyDescent="0.2"/>
    <row r="2739" ht="12.75" customHeight="1" x14ac:dyDescent="0.2"/>
    <row r="2740" ht="12.75" customHeight="1" x14ac:dyDescent="0.2"/>
    <row r="2741" ht="12.75" customHeight="1" x14ac:dyDescent="0.2"/>
    <row r="2742" ht="12.75" customHeight="1" x14ac:dyDescent="0.2"/>
    <row r="2743" ht="12.75" customHeight="1" x14ac:dyDescent="0.2"/>
    <row r="2744" ht="12.75" customHeight="1" x14ac:dyDescent="0.2"/>
    <row r="2745" ht="12.75" customHeight="1" x14ac:dyDescent="0.2"/>
    <row r="2746" ht="12.75" customHeight="1" x14ac:dyDescent="0.2"/>
    <row r="2747" ht="12.75" customHeight="1" x14ac:dyDescent="0.2"/>
    <row r="2748" ht="12.75" customHeight="1" x14ac:dyDescent="0.2"/>
    <row r="2749" ht="12.75" customHeight="1" x14ac:dyDescent="0.2"/>
    <row r="2750" ht="12.75" customHeight="1" x14ac:dyDescent="0.2"/>
    <row r="2751" ht="12.75" customHeight="1" x14ac:dyDescent="0.2"/>
    <row r="2752" ht="12.75" customHeight="1" x14ac:dyDescent="0.2"/>
    <row r="2753" ht="12.75" customHeight="1" x14ac:dyDescent="0.2"/>
    <row r="2754" ht="12.75" customHeight="1" x14ac:dyDescent="0.2"/>
    <row r="2755" ht="12.75" customHeight="1" x14ac:dyDescent="0.2"/>
    <row r="2756" ht="12.75" customHeight="1" x14ac:dyDescent="0.2"/>
    <row r="2757" ht="12.75" customHeight="1" x14ac:dyDescent="0.2"/>
    <row r="2758" ht="12.75" customHeight="1" x14ac:dyDescent="0.2"/>
    <row r="2759" ht="12.75" customHeight="1" x14ac:dyDescent="0.2"/>
    <row r="2760" ht="12.75" customHeight="1" x14ac:dyDescent="0.2"/>
    <row r="2761" ht="12.75" customHeight="1" x14ac:dyDescent="0.2"/>
    <row r="2762" ht="12.75" customHeight="1" x14ac:dyDescent="0.2"/>
    <row r="2763" ht="12.75" customHeight="1" x14ac:dyDescent="0.2"/>
    <row r="2764" ht="12.75" customHeight="1" x14ac:dyDescent="0.2"/>
    <row r="2765" ht="12.75" customHeight="1" x14ac:dyDescent="0.2"/>
    <row r="2766" ht="12.75" customHeight="1" x14ac:dyDescent="0.2"/>
    <row r="2767" ht="12.75" customHeight="1" x14ac:dyDescent="0.2"/>
    <row r="2768" ht="12.75" customHeight="1" x14ac:dyDescent="0.2"/>
    <row r="2769" ht="12.75" customHeight="1" x14ac:dyDescent="0.2"/>
    <row r="2770" ht="12.75" customHeight="1" x14ac:dyDescent="0.2"/>
    <row r="2771" ht="12.75" customHeight="1" x14ac:dyDescent="0.2"/>
    <row r="2772" ht="12.75" customHeight="1" x14ac:dyDescent="0.2"/>
    <row r="2773" ht="12.75" customHeight="1" x14ac:dyDescent="0.2"/>
    <row r="2774" ht="12.75" customHeight="1" x14ac:dyDescent="0.2"/>
    <row r="2775" ht="12.75" customHeight="1" x14ac:dyDescent="0.2"/>
    <row r="2776" ht="12.75" customHeight="1" x14ac:dyDescent="0.2"/>
    <row r="2777" ht="12.75" customHeight="1" x14ac:dyDescent="0.2"/>
    <row r="2778" ht="12.75" customHeight="1" x14ac:dyDescent="0.2"/>
    <row r="2779" ht="12.75" customHeight="1" x14ac:dyDescent="0.2"/>
    <row r="2780" ht="12.75" customHeight="1" x14ac:dyDescent="0.2"/>
    <row r="2781" ht="12.75" customHeight="1" x14ac:dyDescent="0.2"/>
    <row r="2782" ht="12.75" customHeight="1" x14ac:dyDescent="0.2"/>
    <row r="2783" ht="12.75" customHeight="1" x14ac:dyDescent="0.2"/>
    <row r="2784" ht="12.75" customHeight="1" x14ac:dyDescent="0.2"/>
    <row r="2785" ht="12.75" customHeight="1" x14ac:dyDescent="0.2"/>
    <row r="2786" ht="12.75" customHeight="1" x14ac:dyDescent="0.2"/>
    <row r="2787" ht="12.75" customHeight="1" x14ac:dyDescent="0.2"/>
    <row r="2788" ht="12.75" customHeight="1" x14ac:dyDescent="0.2"/>
    <row r="2789" ht="12.75" customHeight="1" x14ac:dyDescent="0.2"/>
    <row r="2790" ht="12.75" customHeight="1" x14ac:dyDescent="0.2"/>
    <row r="2791" ht="12.75" customHeight="1" x14ac:dyDescent="0.2"/>
    <row r="2792" ht="12.75" customHeight="1" x14ac:dyDescent="0.2"/>
    <row r="2793" ht="12.75" customHeight="1" x14ac:dyDescent="0.2"/>
    <row r="2794" ht="12.75" customHeight="1" x14ac:dyDescent="0.2"/>
    <row r="2795" ht="12.75" customHeight="1" x14ac:dyDescent="0.2"/>
    <row r="2796" ht="12.75" customHeight="1" x14ac:dyDescent="0.2"/>
    <row r="2797" ht="12.75" customHeight="1" x14ac:dyDescent="0.2"/>
    <row r="2798" ht="12.75" customHeight="1" x14ac:dyDescent="0.2"/>
    <row r="2799" ht="12.75" customHeight="1" x14ac:dyDescent="0.2"/>
    <row r="2800" ht="12.75" customHeight="1" x14ac:dyDescent="0.2"/>
    <row r="2801" ht="12.75" customHeight="1" x14ac:dyDescent="0.2"/>
    <row r="2802" ht="12.75" customHeight="1" x14ac:dyDescent="0.2"/>
    <row r="2803" ht="12.75" customHeight="1" x14ac:dyDescent="0.2"/>
    <row r="2804" ht="12.75" customHeight="1" x14ac:dyDescent="0.2"/>
    <row r="2805" ht="12.75" customHeight="1" x14ac:dyDescent="0.2"/>
    <row r="2806" ht="12.75" customHeight="1" x14ac:dyDescent="0.2"/>
    <row r="2807" ht="12.75" customHeight="1" x14ac:dyDescent="0.2"/>
    <row r="2808" ht="12.75" customHeight="1" x14ac:dyDescent="0.2"/>
    <row r="2809" ht="12.75" customHeight="1" x14ac:dyDescent="0.2"/>
    <row r="2810" ht="12.75" customHeight="1" x14ac:dyDescent="0.2"/>
    <row r="2811" ht="12.75" customHeight="1" x14ac:dyDescent="0.2"/>
    <row r="2812" ht="12.75" customHeight="1" x14ac:dyDescent="0.2"/>
    <row r="2813" ht="12.75" customHeight="1" x14ac:dyDescent="0.2"/>
    <row r="2814" ht="12.75" customHeight="1" x14ac:dyDescent="0.2"/>
    <row r="2815" ht="12.75" customHeight="1" x14ac:dyDescent="0.2"/>
    <row r="2816" ht="12.75" customHeight="1" x14ac:dyDescent="0.2"/>
    <row r="2817" ht="12.75" customHeight="1" x14ac:dyDescent="0.2"/>
    <row r="2818" ht="12.75" customHeight="1" x14ac:dyDescent="0.2"/>
    <row r="2819" ht="12.75" customHeight="1" x14ac:dyDescent="0.2"/>
    <row r="2820" ht="12.75" customHeight="1" x14ac:dyDescent="0.2"/>
    <row r="2821" ht="12.75" customHeight="1" x14ac:dyDescent="0.2"/>
    <row r="2822" ht="12.75" customHeight="1" x14ac:dyDescent="0.2"/>
    <row r="2823" ht="12.75" customHeight="1" x14ac:dyDescent="0.2"/>
    <row r="2824" ht="12.75" customHeight="1" x14ac:dyDescent="0.2"/>
    <row r="2825" ht="12.75" customHeight="1" x14ac:dyDescent="0.2"/>
    <row r="2826" ht="12.75" customHeight="1" x14ac:dyDescent="0.2"/>
    <row r="2827" ht="12.75" customHeight="1" x14ac:dyDescent="0.2"/>
    <row r="2828" ht="12.75" customHeight="1" x14ac:dyDescent="0.2"/>
    <row r="2829" ht="12.75" customHeight="1" x14ac:dyDescent="0.2"/>
    <row r="2830" ht="12.75" customHeight="1" x14ac:dyDescent="0.2"/>
    <row r="2831" ht="12.75" customHeight="1" x14ac:dyDescent="0.2"/>
    <row r="2832" ht="12.75" customHeight="1" x14ac:dyDescent="0.2"/>
    <row r="2833" ht="12.75" customHeight="1" x14ac:dyDescent="0.2"/>
    <row r="2834" ht="12.75" customHeight="1" x14ac:dyDescent="0.2"/>
    <row r="2835" ht="12.75" customHeight="1" x14ac:dyDescent="0.2"/>
    <row r="2836" ht="12.75" customHeight="1" x14ac:dyDescent="0.2"/>
    <row r="2837" ht="12.75" customHeight="1" x14ac:dyDescent="0.2"/>
    <row r="2838" ht="12.75" customHeight="1" x14ac:dyDescent="0.2"/>
    <row r="2839" ht="12.75" customHeight="1" x14ac:dyDescent="0.2"/>
    <row r="2840" ht="12.75" customHeight="1" x14ac:dyDescent="0.2"/>
    <row r="2841" ht="12.75" customHeight="1" x14ac:dyDescent="0.2"/>
    <row r="2842" ht="12.75" customHeight="1" x14ac:dyDescent="0.2"/>
    <row r="2843" ht="12.75" customHeight="1" x14ac:dyDescent="0.2"/>
    <row r="2844" ht="12.75" customHeight="1" x14ac:dyDescent="0.2"/>
    <row r="2845" ht="12.75" customHeight="1" x14ac:dyDescent="0.2"/>
    <row r="2846" ht="12.75" customHeight="1" x14ac:dyDescent="0.2"/>
    <row r="2847" ht="12.75" customHeight="1" x14ac:dyDescent="0.2"/>
    <row r="2848" ht="12.75" customHeight="1" x14ac:dyDescent="0.2"/>
    <row r="2849" ht="12.75" customHeight="1" x14ac:dyDescent="0.2"/>
    <row r="2850" ht="12.75" customHeight="1" x14ac:dyDescent="0.2"/>
    <row r="2851" ht="12.75" customHeight="1" x14ac:dyDescent="0.2"/>
    <row r="2852" ht="12.75" customHeight="1" x14ac:dyDescent="0.2"/>
    <row r="2853" ht="12.75" customHeight="1" x14ac:dyDescent="0.2"/>
    <row r="2854" ht="12.75" customHeight="1" x14ac:dyDescent="0.2"/>
    <row r="2855" ht="12.75" customHeight="1" x14ac:dyDescent="0.2"/>
    <row r="2856" ht="12.75" customHeight="1" x14ac:dyDescent="0.2"/>
    <row r="2857" ht="12.75" customHeight="1" x14ac:dyDescent="0.2"/>
    <row r="2858" ht="12.75" customHeight="1" x14ac:dyDescent="0.2"/>
    <row r="2859" ht="12.75" customHeight="1" x14ac:dyDescent="0.2"/>
    <row r="2860" ht="12.75" customHeight="1" x14ac:dyDescent="0.2"/>
    <row r="2861" ht="12.75" customHeight="1" x14ac:dyDescent="0.2"/>
    <row r="2862" ht="12.75" customHeight="1" x14ac:dyDescent="0.2"/>
    <row r="2863" ht="12.75" customHeight="1" x14ac:dyDescent="0.2"/>
    <row r="2864" ht="12.75" customHeight="1" x14ac:dyDescent="0.2"/>
    <row r="2865" ht="12.75" customHeight="1" x14ac:dyDescent="0.2"/>
    <row r="2866" ht="12.75" customHeight="1" x14ac:dyDescent="0.2"/>
    <row r="2867" ht="12.75" customHeight="1" x14ac:dyDescent="0.2"/>
    <row r="2868" ht="12.75" customHeight="1" x14ac:dyDescent="0.2"/>
    <row r="2869" ht="12.75" customHeight="1" x14ac:dyDescent="0.2"/>
    <row r="2870" ht="12.75" customHeight="1" x14ac:dyDescent="0.2"/>
    <row r="2871" ht="12.75" customHeight="1" x14ac:dyDescent="0.2"/>
    <row r="2872" ht="12.75" customHeight="1" x14ac:dyDescent="0.2"/>
    <row r="2873" ht="12.75" customHeight="1" x14ac:dyDescent="0.2"/>
    <row r="2874" ht="12.75" customHeight="1" x14ac:dyDescent="0.2"/>
    <row r="2875" ht="12.75" customHeight="1" x14ac:dyDescent="0.2"/>
    <row r="2876" ht="12.75" customHeight="1" x14ac:dyDescent="0.2"/>
    <row r="2877" ht="12.75" customHeight="1" x14ac:dyDescent="0.2"/>
    <row r="2878" ht="12.75" customHeight="1" x14ac:dyDescent="0.2"/>
    <row r="2879" ht="12.75" customHeight="1" x14ac:dyDescent="0.2"/>
    <row r="2880" ht="12.75" customHeight="1" x14ac:dyDescent="0.2"/>
    <row r="2881" ht="12.75" customHeight="1" x14ac:dyDescent="0.2"/>
    <row r="2882" ht="12.75" customHeight="1" x14ac:dyDescent="0.2"/>
    <row r="2883" ht="12.75" customHeight="1" x14ac:dyDescent="0.2"/>
    <row r="2884" ht="12.75" customHeight="1" x14ac:dyDescent="0.2"/>
    <row r="2885" ht="12.75" customHeight="1" x14ac:dyDescent="0.2"/>
    <row r="2886" ht="12.75" customHeight="1" x14ac:dyDescent="0.2"/>
    <row r="2887" ht="12.75" customHeight="1" x14ac:dyDescent="0.2"/>
    <row r="2888" ht="12.75" customHeight="1" x14ac:dyDescent="0.2"/>
    <row r="2889" ht="12.75" customHeight="1" x14ac:dyDescent="0.2"/>
    <row r="2890" ht="12.75" customHeight="1" x14ac:dyDescent="0.2"/>
    <row r="2891" ht="12.75" customHeight="1" x14ac:dyDescent="0.2"/>
    <row r="2892" ht="12.75" customHeight="1" x14ac:dyDescent="0.2"/>
    <row r="2893" ht="12.75" customHeight="1" x14ac:dyDescent="0.2"/>
    <row r="2894" ht="12.75" customHeight="1" x14ac:dyDescent="0.2"/>
    <row r="2895" ht="12.75" customHeight="1" x14ac:dyDescent="0.2"/>
    <row r="2896" ht="12.75" customHeight="1" x14ac:dyDescent="0.2"/>
    <row r="2897" ht="12.75" customHeight="1" x14ac:dyDescent="0.2"/>
    <row r="2898" ht="12.75" customHeight="1" x14ac:dyDescent="0.2"/>
    <row r="2899" ht="12.75" customHeight="1" x14ac:dyDescent="0.2"/>
    <row r="2900" ht="12.75" customHeight="1" x14ac:dyDescent="0.2"/>
    <row r="2901" ht="12.75" customHeight="1" x14ac:dyDescent="0.2"/>
    <row r="2902" ht="12.75" customHeight="1" x14ac:dyDescent="0.2"/>
    <row r="2903" ht="12.75" customHeight="1" x14ac:dyDescent="0.2"/>
    <row r="2904" ht="12.75" customHeight="1" x14ac:dyDescent="0.2"/>
    <row r="2905" ht="12.75" customHeight="1" x14ac:dyDescent="0.2"/>
    <row r="2906" ht="12.75" customHeight="1" x14ac:dyDescent="0.2"/>
    <row r="2907" ht="12.75" customHeight="1" x14ac:dyDescent="0.2"/>
    <row r="2908" ht="12.75" customHeight="1" x14ac:dyDescent="0.2"/>
    <row r="2909" ht="12.75" customHeight="1" x14ac:dyDescent="0.2"/>
    <row r="2910" ht="12.75" customHeight="1" x14ac:dyDescent="0.2"/>
    <row r="2911" ht="12.75" customHeight="1" x14ac:dyDescent="0.2"/>
    <row r="2912" ht="12.75" customHeight="1" x14ac:dyDescent="0.2"/>
    <row r="2913" ht="12.75" customHeight="1" x14ac:dyDescent="0.2"/>
    <row r="2914" ht="12.75" customHeight="1" x14ac:dyDescent="0.2"/>
    <row r="2915" ht="12.75" customHeight="1" x14ac:dyDescent="0.2"/>
    <row r="2916" ht="12.75" customHeight="1" x14ac:dyDescent="0.2"/>
    <row r="2917" ht="12.75" customHeight="1" x14ac:dyDescent="0.2"/>
    <row r="2918" ht="12.75" customHeight="1" x14ac:dyDescent="0.2"/>
    <row r="2919" ht="12.75" customHeight="1" x14ac:dyDescent="0.2"/>
    <row r="2920" ht="12.75" customHeight="1" x14ac:dyDescent="0.2"/>
    <row r="2921" ht="12.75" customHeight="1" x14ac:dyDescent="0.2"/>
    <row r="2922" ht="12.75" customHeight="1" x14ac:dyDescent="0.2"/>
    <row r="2923" ht="12.75" customHeight="1" x14ac:dyDescent="0.2"/>
    <row r="2924" ht="12.75" customHeight="1" x14ac:dyDescent="0.2"/>
    <row r="2925" ht="12.75" customHeight="1" x14ac:dyDescent="0.2"/>
    <row r="2926" ht="12.75" customHeight="1" x14ac:dyDescent="0.2"/>
    <row r="2927" ht="12.75" customHeight="1" x14ac:dyDescent="0.2"/>
    <row r="2928" ht="12.75" customHeight="1" x14ac:dyDescent="0.2"/>
    <row r="2929" ht="12.75" customHeight="1" x14ac:dyDescent="0.2"/>
    <row r="2930" ht="12.75" customHeight="1" x14ac:dyDescent="0.2"/>
    <row r="2931" ht="12.75" customHeight="1" x14ac:dyDescent="0.2"/>
    <row r="2932" ht="12.75" customHeight="1" x14ac:dyDescent="0.2"/>
    <row r="2933" ht="12.75" customHeight="1" x14ac:dyDescent="0.2"/>
    <row r="2934" ht="12.75" customHeight="1" x14ac:dyDescent="0.2"/>
    <row r="2935" ht="12.75" customHeight="1" x14ac:dyDescent="0.2"/>
    <row r="2936" ht="12.75" customHeight="1" x14ac:dyDescent="0.2"/>
    <row r="2937" ht="12.75" customHeight="1" x14ac:dyDescent="0.2"/>
    <row r="2938" ht="12.75" customHeight="1" x14ac:dyDescent="0.2"/>
    <row r="2939" ht="12.75" customHeight="1" x14ac:dyDescent="0.2"/>
    <row r="2940" ht="12.75" customHeight="1" x14ac:dyDescent="0.2"/>
    <row r="2941" ht="12.75" customHeight="1" x14ac:dyDescent="0.2"/>
    <row r="2942" ht="12.75" customHeight="1" x14ac:dyDescent="0.2"/>
    <row r="2943" ht="12.75" customHeight="1" x14ac:dyDescent="0.2"/>
    <row r="2944" ht="12.75" customHeight="1" x14ac:dyDescent="0.2"/>
    <row r="2945" ht="12.75" customHeight="1" x14ac:dyDescent="0.2"/>
    <row r="2946" ht="12.75" customHeight="1" x14ac:dyDescent="0.2"/>
    <row r="2947" ht="12.75" customHeight="1" x14ac:dyDescent="0.2"/>
    <row r="2948" ht="12.75" customHeight="1" x14ac:dyDescent="0.2"/>
    <row r="2949" ht="12.75" customHeight="1" x14ac:dyDescent="0.2"/>
    <row r="2950" ht="12.75" customHeight="1" x14ac:dyDescent="0.2"/>
    <row r="2951" ht="12.75" customHeight="1" x14ac:dyDescent="0.2"/>
    <row r="2952" ht="12.75" customHeight="1" x14ac:dyDescent="0.2"/>
    <row r="2953" ht="12.75" customHeight="1" x14ac:dyDescent="0.2"/>
    <row r="2954" ht="12.75" customHeight="1" x14ac:dyDescent="0.2"/>
    <row r="2955" ht="12.75" customHeight="1" x14ac:dyDescent="0.2"/>
    <row r="2956" ht="12.75" customHeight="1" x14ac:dyDescent="0.2"/>
    <row r="2957" ht="12.75" customHeight="1" x14ac:dyDescent="0.2"/>
    <row r="2958" ht="12.75" customHeight="1" x14ac:dyDescent="0.2"/>
    <row r="2959" ht="12.75" customHeight="1" x14ac:dyDescent="0.2"/>
    <row r="2960" ht="12.75" customHeight="1" x14ac:dyDescent="0.2"/>
    <row r="2961" ht="12.75" customHeight="1" x14ac:dyDescent="0.2"/>
    <row r="2962" ht="12.75" customHeight="1" x14ac:dyDescent="0.2"/>
    <row r="2963" ht="12.75" customHeight="1" x14ac:dyDescent="0.2"/>
    <row r="2964" ht="12.75" customHeight="1" x14ac:dyDescent="0.2"/>
    <row r="2965" ht="12.75" customHeight="1" x14ac:dyDescent="0.2"/>
    <row r="2966" ht="12.75" customHeight="1" x14ac:dyDescent="0.2"/>
    <row r="2967" ht="12.75" customHeight="1" x14ac:dyDescent="0.2"/>
    <row r="2968" ht="12.75" customHeight="1" x14ac:dyDescent="0.2"/>
    <row r="2969" ht="12.75" customHeight="1" x14ac:dyDescent="0.2"/>
    <row r="2970" ht="12.75" customHeight="1" x14ac:dyDescent="0.2"/>
    <row r="2971" ht="12.75" customHeight="1" x14ac:dyDescent="0.2"/>
    <row r="2972" ht="12.75" customHeight="1" x14ac:dyDescent="0.2"/>
    <row r="2973" ht="12.75" customHeight="1" x14ac:dyDescent="0.2"/>
    <row r="2974" ht="12.75" customHeight="1" x14ac:dyDescent="0.2"/>
    <row r="2975" ht="12.75" customHeight="1" x14ac:dyDescent="0.2"/>
    <row r="2976" ht="12.75" customHeight="1" x14ac:dyDescent="0.2"/>
    <row r="2977" ht="12.75" customHeight="1" x14ac:dyDescent="0.2"/>
    <row r="2978" ht="12.75" customHeight="1" x14ac:dyDescent="0.2"/>
    <row r="2979" ht="12.75" customHeight="1" x14ac:dyDescent="0.2"/>
    <row r="2980" ht="12.75" customHeight="1" x14ac:dyDescent="0.2"/>
    <row r="2981" ht="12.75" customHeight="1" x14ac:dyDescent="0.2"/>
    <row r="2982" ht="12.75" customHeight="1" x14ac:dyDescent="0.2"/>
    <row r="2983" ht="12.75" customHeight="1" x14ac:dyDescent="0.2"/>
    <row r="2984" ht="12.75" customHeight="1" x14ac:dyDescent="0.2"/>
    <row r="2985" ht="12.75" customHeight="1" x14ac:dyDescent="0.2"/>
    <row r="2986" ht="12.75" customHeight="1" x14ac:dyDescent="0.2"/>
    <row r="2987" ht="12.75" customHeight="1" x14ac:dyDescent="0.2"/>
    <row r="2988" ht="12.75" customHeight="1" x14ac:dyDescent="0.2"/>
    <row r="2989" ht="12.75" customHeight="1" x14ac:dyDescent="0.2"/>
    <row r="2990" ht="12.75" customHeight="1" x14ac:dyDescent="0.2"/>
    <row r="2991" ht="12.75" customHeight="1" x14ac:dyDescent="0.2"/>
    <row r="2992" ht="12.75" customHeight="1" x14ac:dyDescent="0.2"/>
    <row r="2993" ht="12.75" customHeight="1" x14ac:dyDescent="0.2"/>
    <row r="2994" ht="12.75" customHeight="1" x14ac:dyDescent="0.2"/>
    <row r="2995" ht="12.75" customHeight="1" x14ac:dyDescent="0.2"/>
    <row r="2996" ht="12.75" customHeight="1" x14ac:dyDescent="0.2"/>
    <row r="2997" ht="12.75" customHeight="1" x14ac:dyDescent="0.2"/>
    <row r="2998" ht="12.75" customHeight="1" x14ac:dyDescent="0.2"/>
    <row r="2999" ht="12.75" customHeight="1" x14ac:dyDescent="0.2"/>
    <row r="3000" ht="12.75" customHeight="1" x14ac:dyDescent="0.2"/>
    <row r="3001" ht="12.75" customHeight="1" x14ac:dyDescent="0.2"/>
    <row r="3002" ht="12.75" customHeight="1" x14ac:dyDescent="0.2"/>
    <row r="3003" ht="12.75" customHeight="1" x14ac:dyDescent="0.2"/>
    <row r="3004" ht="12.75" customHeight="1" x14ac:dyDescent="0.2"/>
    <row r="3005" ht="12.75" customHeight="1" x14ac:dyDescent="0.2"/>
    <row r="3006" ht="12.75" customHeight="1" x14ac:dyDescent="0.2"/>
    <row r="3007" ht="12.75" customHeight="1" x14ac:dyDescent="0.2"/>
    <row r="3008" ht="12.75" customHeight="1" x14ac:dyDescent="0.2"/>
    <row r="3009" ht="12.75" customHeight="1" x14ac:dyDescent="0.2"/>
    <row r="3010" ht="12.75" customHeight="1" x14ac:dyDescent="0.2"/>
    <row r="3011" ht="12.75" customHeight="1" x14ac:dyDescent="0.2"/>
    <row r="3012" ht="12.75" customHeight="1" x14ac:dyDescent="0.2"/>
    <row r="3013" ht="12.75" customHeight="1" x14ac:dyDescent="0.2"/>
    <row r="3014" ht="12.75" customHeight="1" x14ac:dyDescent="0.2"/>
    <row r="3015" ht="12.75" customHeight="1" x14ac:dyDescent="0.2"/>
    <row r="3016" ht="12.75" customHeight="1" x14ac:dyDescent="0.2"/>
    <row r="3017" ht="12.75" customHeight="1" x14ac:dyDescent="0.2"/>
    <row r="3018" ht="12.75" customHeight="1" x14ac:dyDescent="0.2"/>
    <row r="3019" ht="12.75" customHeight="1" x14ac:dyDescent="0.2"/>
    <row r="3020" ht="12.75" customHeight="1" x14ac:dyDescent="0.2"/>
    <row r="3021" ht="12.75" customHeight="1" x14ac:dyDescent="0.2"/>
    <row r="3022" ht="12.75" customHeight="1" x14ac:dyDescent="0.2"/>
    <row r="3023" ht="12.75" customHeight="1" x14ac:dyDescent="0.2"/>
    <row r="3024" ht="12.75" customHeight="1" x14ac:dyDescent="0.2"/>
    <row r="3025" ht="12.75" customHeight="1" x14ac:dyDescent="0.2"/>
    <row r="3026" ht="12.75" customHeight="1" x14ac:dyDescent="0.2"/>
    <row r="3027" ht="12.75" customHeight="1" x14ac:dyDescent="0.2"/>
    <row r="3028" ht="12.75" customHeight="1" x14ac:dyDescent="0.2"/>
    <row r="3029" ht="12.75" customHeight="1" x14ac:dyDescent="0.2"/>
    <row r="3030" ht="12.75" customHeight="1" x14ac:dyDescent="0.2"/>
    <row r="3031" ht="12.75" customHeight="1" x14ac:dyDescent="0.2"/>
    <row r="3032" ht="12.75" customHeight="1" x14ac:dyDescent="0.2"/>
    <row r="3033" ht="12.75" customHeight="1" x14ac:dyDescent="0.2"/>
    <row r="3034" ht="12.75" customHeight="1" x14ac:dyDescent="0.2"/>
    <row r="3035" ht="12.75" customHeight="1" x14ac:dyDescent="0.2"/>
    <row r="3036" ht="12.75" customHeight="1" x14ac:dyDescent="0.2"/>
    <row r="3037" ht="12.75" customHeight="1" x14ac:dyDescent="0.2"/>
    <row r="3038" ht="12.75" customHeight="1" x14ac:dyDescent="0.2"/>
    <row r="3039" ht="12.75" customHeight="1" x14ac:dyDescent="0.2"/>
    <row r="3040" ht="12.75" customHeight="1" x14ac:dyDescent="0.2"/>
    <row r="3041" ht="12.75" customHeight="1" x14ac:dyDescent="0.2"/>
    <row r="3042" ht="12.75" customHeight="1" x14ac:dyDescent="0.2"/>
    <row r="3043" ht="12.75" customHeight="1" x14ac:dyDescent="0.2"/>
    <row r="3044" ht="12.75" customHeight="1" x14ac:dyDescent="0.2"/>
    <row r="3045" ht="12.75" customHeight="1" x14ac:dyDescent="0.2"/>
    <row r="3046" ht="12.75" customHeight="1" x14ac:dyDescent="0.2"/>
    <row r="3047" ht="12.75" customHeight="1" x14ac:dyDescent="0.2"/>
    <row r="3048" ht="12.75" customHeight="1" x14ac:dyDescent="0.2"/>
    <row r="3049" ht="12.75" customHeight="1" x14ac:dyDescent="0.2"/>
    <row r="3050" ht="12.75" customHeight="1" x14ac:dyDescent="0.2"/>
    <row r="3051" ht="12.75" customHeight="1" x14ac:dyDescent="0.2"/>
    <row r="3052" ht="12.75" customHeight="1" x14ac:dyDescent="0.2"/>
    <row r="3053" ht="12.75" customHeight="1" x14ac:dyDescent="0.2"/>
    <row r="3054" ht="12.75" customHeight="1" x14ac:dyDescent="0.2"/>
    <row r="3055" ht="12.75" customHeight="1" x14ac:dyDescent="0.2"/>
    <row r="3056" ht="12.75" customHeight="1" x14ac:dyDescent="0.2"/>
    <row r="3057" ht="12.75" customHeight="1" x14ac:dyDescent="0.2"/>
    <row r="3058" ht="12.75" customHeight="1" x14ac:dyDescent="0.2"/>
    <row r="3059" ht="12.75" customHeight="1" x14ac:dyDescent="0.2"/>
    <row r="3060" ht="12.75" customHeight="1" x14ac:dyDescent="0.2"/>
    <row r="3061" ht="12.75" customHeight="1" x14ac:dyDescent="0.2"/>
    <row r="3062" ht="12.75" customHeight="1" x14ac:dyDescent="0.2"/>
    <row r="3063" ht="12.75" customHeight="1" x14ac:dyDescent="0.2"/>
    <row r="3064" ht="12.75" customHeight="1" x14ac:dyDescent="0.2"/>
    <row r="3065" ht="12.75" customHeight="1" x14ac:dyDescent="0.2"/>
    <row r="3066" ht="12.75" customHeight="1" x14ac:dyDescent="0.2"/>
    <row r="3067" ht="12.75" customHeight="1" x14ac:dyDescent="0.2"/>
    <row r="3068" ht="12.75" customHeight="1" x14ac:dyDescent="0.2"/>
    <row r="3069" ht="12.75" customHeight="1" x14ac:dyDescent="0.2"/>
    <row r="3070" ht="12.75" customHeight="1" x14ac:dyDescent="0.2"/>
    <row r="3071" ht="12.75" customHeight="1" x14ac:dyDescent="0.2"/>
    <row r="3072" ht="12.75" customHeight="1" x14ac:dyDescent="0.2"/>
    <row r="3073" ht="12.75" customHeight="1" x14ac:dyDescent="0.2"/>
    <row r="3074" ht="12.75" customHeight="1" x14ac:dyDescent="0.2"/>
    <row r="3075" ht="12.75" customHeight="1" x14ac:dyDescent="0.2"/>
    <row r="3076" ht="12.75" customHeight="1" x14ac:dyDescent="0.2"/>
    <row r="3077" ht="12.75" customHeight="1" x14ac:dyDescent="0.2"/>
    <row r="3078" ht="12.75" customHeight="1" x14ac:dyDescent="0.2"/>
    <row r="3079" ht="12.75" customHeight="1" x14ac:dyDescent="0.2"/>
    <row r="3080" ht="12.75" customHeight="1" x14ac:dyDescent="0.2"/>
    <row r="3081" ht="12.75" customHeight="1" x14ac:dyDescent="0.2"/>
    <row r="3082" ht="12.75" customHeight="1" x14ac:dyDescent="0.2"/>
    <row r="3083" ht="12.75" customHeight="1" x14ac:dyDescent="0.2"/>
    <row r="3084" ht="12.75" customHeight="1" x14ac:dyDescent="0.2"/>
    <row r="3085" ht="12.75" customHeight="1" x14ac:dyDescent="0.2"/>
    <row r="3086" ht="12.75" customHeight="1" x14ac:dyDescent="0.2"/>
    <row r="3087" ht="12.75" customHeight="1" x14ac:dyDescent="0.2"/>
    <row r="3088" ht="12.75" customHeight="1" x14ac:dyDescent="0.2"/>
    <row r="3089" ht="12.75" customHeight="1" x14ac:dyDescent="0.2"/>
    <row r="3090" ht="12.75" customHeight="1" x14ac:dyDescent="0.2"/>
    <row r="3091" ht="12.75" customHeight="1" x14ac:dyDescent="0.2"/>
    <row r="3092" ht="12.75" customHeight="1" x14ac:dyDescent="0.2"/>
    <row r="3093" ht="12.75" customHeight="1" x14ac:dyDescent="0.2"/>
    <row r="3094" ht="12.75" customHeight="1" x14ac:dyDescent="0.2"/>
    <row r="3095" ht="12.75" customHeight="1" x14ac:dyDescent="0.2"/>
    <row r="3096" ht="12.75" customHeight="1" x14ac:dyDescent="0.2"/>
    <row r="3097" ht="12.75" customHeight="1" x14ac:dyDescent="0.2"/>
    <row r="3098" ht="12.75" customHeight="1" x14ac:dyDescent="0.2"/>
    <row r="3099" ht="12.75" customHeight="1" x14ac:dyDescent="0.2"/>
    <row r="3100" ht="12.75" customHeight="1" x14ac:dyDescent="0.2"/>
    <row r="3101" ht="12.75" customHeight="1" x14ac:dyDescent="0.2"/>
    <row r="3102" ht="12.75" customHeight="1" x14ac:dyDescent="0.2"/>
    <row r="3103" ht="12.75" customHeight="1" x14ac:dyDescent="0.2"/>
    <row r="3104" ht="12.75" customHeight="1" x14ac:dyDescent="0.2"/>
    <row r="3105" ht="12.75" customHeight="1" x14ac:dyDescent="0.2"/>
    <row r="3106" ht="12.75" customHeight="1" x14ac:dyDescent="0.2"/>
    <row r="3107" ht="12.75" customHeight="1" x14ac:dyDescent="0.2"/>
    <row r="3108" ht="12.75" customHeight="1" x14ac:dyDescent="0.2"/>
    <row r="3109" ht="12.75" customHeight="1" x14ac:dyDescent="0.2"/>
    <row r="3110" ht="12.75" customHeight="1" x14ac:dyDescent="0.2"/>
    <row r="3111" ht="12.75" customHeight="1" x14ac:dyDescent="0.2"/>
    <row r="3112" ht="12.75" customHeight="1" x14ac:dyDescent="0.2"/>
    <row r="3113" ht="12.75" customHeight="1" x14ac:dyDescent="0.2"/>
    <row r="3114" ht="12.75" customHeight="1" x14ac:dyDescent="0.2"/>
    <row r="3115" ht="12.75" customHeight="1" x14ac:dyDescent="0.2"/>
    <row r="3116" ht="12.75" customHeight="1" x14ac:dyDescent="0.2"/>
    <row r="3117" ht="12.75" customHeight="1" x14ac:dyDescent="0.2"/>
    <row r="3118" ht="12.75" customHeight="1" x14ac:dyDescent="0.2"/>
    <row r="3119" ht="12.75" customHeight="1" x14ac:dyDescent="0.2"/>
    <row r="3120" ht="12.75" customHeight="1" x14ac:dyDescent="0.2"/>
    <row r="3121" ht="12.75" customHeight="1" x14ac:dyDescent="0.2"/>
    <row r="3122" ht="12.75" customHeight="1" x14ac:dyDescent="0.2"/>
    <row r="3123" ht="12.75" customHeight="1" x14ac:dyDescent="0.2"/>
    <row r="3124" ht="12.75" customHeight="1" x14ac:dyDescent="0.2"/>
    <row r="3125" ht="12.75" customHeight="1" x14ac:dyDescent="0.2"/>
    <row r="3126" ht="12.75" customHeight="1" x14ac:dyDescent="0.2"/>
    <row r="3127" ht="12.75" customHeight="1" x14ac:dyDescent="0.2"/>
    <row r="3128" ht="12.75" customHeight="1" x14ac:dyDescent="0.2"/>
    <row r="3129" ht="12.75" customHeight="1" x14ac:dyDescent="0.2"/>
    <row r="3130" ht="12.75" customHeight="1" x14ac:dyDescent="0.2"/>
    <row r="3131" ht="12.75" customHeight="1" x14ac:dyDescent="0.2"/>
    <row r="3132" ht="12.75" customHeight="1" x14ac:dyDescent="0.2"/>
    <row r="3133" ht="12.75" customHeight="1" x14ac:dyDescent="0.2"/>
    <row r="3134" ht="12.75" customHeight="1" x14ac:dyDescent="0.2"/>
    <row r="3135" ht="12.75" customHeight="1" x14ac:dyDescent="0.2"/>
    <row r="3136" ht="12.75" customHeight="1" x14ac:dyDescent="0.2"/>
    <row r="3137" ht="12.75" customHeight="1" x14ac:dyDescent="0.2"/>
    <row r="3138" ht="12.75" customHeight="1" x14ac:dyDescent="0.2"/>
    <row r="3139" ht="12.75" customHeight="1" x14ac:dyDescent="0.2"/>
    <row r="3140" ht="12.75" customHeight="1" x14ac:dyDescent="0.2"/>
    <row r="3141" ht="12.75" customHeight="1" x14ac:dyDescent="0.2"/>
    <row r="3142" ht="12.75" customHeight="1" x14ac:dyDescent="0.2"/>
    <row r="3143" ht="12.75" customHeight="1" x14ac:dyDescent="0.2"/>
    <row r="3144" ht="12.75" customHeight="1" x14ac:dyDescent="0.2"/>
    <row r="3145" ht="12.75" customHeight="1" x14ac:dyDescent="0.2"/>
    <row r="3146" ht="12.75" customHeight="1" x14ac:dyDescent="0.2"/>
    <row r="3147" ht="12.75" customHeight="1" x14ac:dyDescent="0.2"/>
    <row r="3148" ht="12.75" customHeight="1" x14ac:dyDescent="0.2"/>
    <row r="3149" ht="12.75" customHeight="1" x14ac:dyDescent="0.2"/>
    <row r="3150" ht="12.75" customHeight="1" x14ac:dyDescent="0.2"/>
    <row r="3151" ht="12.75" customHeight="1" x14ac:dyDescent="0.2"/>
    <row r="3152" ht="12.75" customHeight="1" x14ac:dyDescent="0.2"/>
    <row r="3153" ht="12.75" customHeight="1" x14ac:dyDescent="0.2"/>
    <row r="3154" ht="12.75" customHeight="1" x14ac:dyDescent="0.2"/>
    <row r="3155" ht="12.75" customHeight="1" x14ac:dyDescent="0.2"/>
    <row r="3156" ht="12.75" customHeight="1" x14ac:dyDescent="0.2"/>
    <row r="3157" ht="12.75" customHeight="1" x14ac:dyDescent="0.2"/>
    <row r="3158" ht="12.75" customHeight="1" x14ac:dyDescent="0.2"/>
    <row r="3159" ht="12.75" customHeight="1" x14ac:dyDescent="0.2"/>
    <row r="3160" ht="12.75" customHeight="1" x14ac:dyDescent="0.2"/>
    <row r="3161" ht="12.75" customHeight="1" x14ac:dyDescent="0.2"/>
    <row r="3162" ht="12.75" customHeight="1" x14ac:dyDescent="0.2"/>
    <row r="3163" ht="12.75" customHeight="1" x14ac:dyDescent="0.2"/>
    <row r="3164" ht="12.75" customHeight="1" x14ac:dyDescent="0.2"/>
    <row r="3165" ht="12.75" customHeight="1" x14ac:dyDescent="0.2"/>
    <row r="3166" ht="12.75" customHeight="1" x14ac:dyDescent="0.2"/>
    <row r="3167" ht="12.75" customHeight="1" x14ac:dyDescent="0.2"/>
    <row r="3168" ht="12.75" customHeight="1" x14ac:dyDescent="0.2"/>
    <row r="3169" ht="12.75" customHeight="1" x14ac:dyDescent="0.2"/>
    <row r="3170" ht="12.75" customHeight="1" x14ac:dyDescent="0.2"/>
    <row r="3171" ht="12.75" customHeight="1" x14ac:dyDescent="0.2"/>
    <row r="3172" ht="12.75" customHeight="1" x14ac:dyDescent="0.2"/>
    <row r="3173" ht="12.75" customHeight="1" x14ac:dyDescent="0.2"/>
    <row r="3174" ht="12.75" customHeight="1" x14ac:dyDescent="0.2"/>
    <row r="3175" ht="12.75" customHeight="1" x14ac:dyDescent="0.2"/>
    <row r="3176" ht="12.75" customHeight="1" x14ac:dyDescent="0.2"/>
    <row r="3177" ht="12.75" customHeight="1" x14ac:dyDescent="0.2"/>
    <row r="3178" ht="12.75" customHeight="1" x14ac:dyDescent="0.2"/>
    <row r="3179" ht="12.75" customHeight="1" x14ac:dyDescent="0.2"/>
    <row r="3180" ht="12.75" customHeight="1" x14ac:dyDescent="0.2"/>
    <row r="3181" ht="12.75" customHeight="1" x14ac:dyDescent="0.2"/>
    <row r="3182" ht="12.75" customHeight="1" x14ac:dyDescent="0.2"/>
    <row r="3183" ht="12.75" customHeight="1" x14ac:dyDescent="0.2"/>
    <row r="3184" ht="12.75" customHeight="1" x14ac:dyDescent="0.2"/>
    <row r="3185" ht="12.75" customHeight="1" x14ac:dyDescent="0.2"/>
    <row r="3186" ht="12.75" customHeight="1" x14ac:dyDescent="0.2"/>
    <row r="3187" ht="12.75" customHeight="1" x14ac:dyDescent="0.2"/>
    <row r="3188" ht="12.75" customHeight="1" x14ac:dyDescent="0.2"/>
    <row r="3189" ht="12.75" customHeight="1" x14ac:dyDescent="0.2"/>
    <row r="3190" ht="12.75" customHeight="1" x14ac:dyDescent="0.2"/>
    <row r="3191" ht="12.75" customHeight="1" x14ac:dyDescent="0.2"/>
    <row r="3192" ht="12.75" customHeight="1" x14ac:dyDescent="0.2"/>
    <row r="3193" ht="12.75" customHeight="1" x14ac:dyDescent="0.2"/>
    <row r="3194" ht="12.75" customHeight="1" x14ac:dyDescent="0.2"/>
    <row r="3195" ht="12.75" customHeight="1" x14ac:dyDescent="0.2"/>
    <row r="3196" ht="12.75" customHeight="1" x14ac:dyDescent="0.2"/>
    <row r="3197" ht="12.75" customHeight="1" x14ac:dyDescent="0.2"/>
    <row r="3198" ht="12.75" customHeight="1" x14ac:dyDescent="0.2"/>
    <row r="3199" ht="12.75" customHeight="1" x14ac:dyDescent="0.2"/>
    <row r="3200" ht="12.75" customHeight="1" x14ac:dyDescent="0.2"/>
    <row r="3201" ht="12.75" customHeight="1" x14ac:dyDescent="0.2"/>
    <row r="3202" ht="12.75" customHeight="1" x14ac:dyDescent="0.2"/>
    <row r="3203" ht="12.75" customHeight="1" x14ac:dyDescent="0.2"/>
    <row r="3204" ht="12.75" customHeight="1" x14ac:dyDescent="0.2"/>
    <row r="3205" ht="12.75" customHeight="1" x14ac:dyDescent="0.2"/>
    <row r="3206" ht="12.75" customHeight="1" x14ac:dyDescent="0.2"/>
    <row r="3207" ht="12.75" customHeight="1" x14ac:dyDescent="0.2"/>
    <row r="3208" ht="12.75" customHeight="1" x14ac:dyDescent="0.2"/>
    <row r="3209" ht="12.75" customHeight="1" x14ac:dyDescent="0.2"/>
    <row r="3210" ht="12.75" customHeight="1" x14ac:dyDescent="0.2"/>
    <row r="3211" ht="12.75" customHeight="1" x14ac:dyDescent="0.2"/>
    <row r="3212" ht="12.75" customHeight="1" x14ac:dyDescent="0.2"/>
    <row r="3213" ht="12.75" customHeight="1" x14ac:dyDescent="0.2"/>
    <row r="3214" ht="12.75" customHeight="1" x14ac:dyDescent="0.2"/>
    <row r="3215" ht="12.75" customHeight="1" x14ac:dyDescent="0.2"/>
    <row r="3216" ht="12.75" customHeight="1" x14ac:dyDescent="0.2"/>
    <row r="3217" ht="12.75" customHeight="1" x14ac:dyDescent="0.2"/>
    <row r="3218" ht="12.75" customHeight="1" x14ac:dyDescent="0.2"/>
    <row r="3219" ht="12.75" customHeight="1" x14ac:dyDescent="0.2"/>
    <row r="3220" ht="12.75" customHeight="1" x14ac:dyDescent="0.2"/>
    <row r="3221" ht="12.75" customHeight="1" x14ac:dyDescent="0.2"/>
    <row r="3222" ht="12.75" customHeight="1" x14ac:dyDescent="0.2"/>
    <row r="3223" ht="12.75" customHeight="1" x14ac:dyDescent="0.2"/>
    <row r="3224" ht="12.75" customHeight="1" x14ac:dyDescent="0.2"/>
    <row r="3225" ht="12.75" customHeight="1" x14ac:dyDescent="0.2"/>
    <row r="3226" ht="12.75" customHeight="1" x14ac:dyDescent="0.2"/>
    <row r="3227" ht="12.75" customHeight="1" x14ac:dyDescent="0.2"/>
    <row r="3228" ht="12.75" customHeight="1" x14ac:dyDescent="0.2"/>
    <row r="3229" ht="12.75" customHeight="1" x14ac:dyDescent="0.2"/>
    <row r="3230" ht="12.75" customHeight="1" x14ac:dyDescent="0.2"/>
    <row r="3231" ht="12.75" customHeight="1" x14ac:dyDescent="0.2"/>
    <row r="3232" ht="12.75" customHeight="1" x14ac:dyDescent="0.2"/>
    <row r="3233" ht="12.75" customHeight="1" x14ac:dyDescent="0.2"/>
    <row r="3234" ht="12.75" customHeight="1" x14ac:dyDescent="0.2"/>
    <row r="3235" ht="12.75" customHeight="1" x14ac:dyDescent="0.2"/>
    <row r="3236" ht="12.75" customHeight="1" x14ac:dyDescent="0.2"/>
    <row r="3237" ht="12.75" customHeight="1" x14ac:dyDescent="0.2"/>
    <row r="3238" ht="12.75" customHeight="1" x14ac:dyDescent="0.2"/>
    <row r="3239" ht="12.75" customHeight="1" x14ac:dyDescent="0.2"/>
    <row r="3240" ht="12.75" customHeight="1" x14ac:dyDescent="0.2"/>
    <row r="3241" ht="12.75" customHeight="1" x14ac:dyDescent="0.2"/>
    <row r="3242" ht="12.75" customHeight="1" x14ac:dyDescent="0.2"/>
    <row r="3243" ht="12.75" customHeight="1" x14ac:dyDescent="0.2"/>
    <row r="3244" ht="12.75" customHeight="1" x14ac:dyDescent="0.2"/>
    <row r="3245" ht="12.75" customHeight="1" x14ac:dyDescent="0.2"/>
    <row r="3246" ht="12.75" customHeight="1" x14ac:dyDescent="0.2"/>
    <row r="3247" ht="12.75" customHeight="1" x14ac:dyDescent="0.2"/>
    <row r="3248" ht="12.75" customHeight="1" x14ac:dyDescent="0.2"/>
    <row r="3249" ht="12.75" customHeight="1" x14ac:dyDescent="0.2"/>
    <row r="3250" ht="12.75" customHeight="1" x14ac:dyDescent="0.2"/>
    <row r="3251" ht="12.75" customHeight="1" x14ac:dyDescent="0.2"/>
    <row r="3252" ht="12.75" customHeight="1" x14ac:dyDescent="0.2"/>
    <row r="3253" ht="12.75" customHeight="1" x14ac:dyDescent="0.2"/>
    <row r="3254" ht="12.75" customHeight="1" x14ac:dyDescent="0.2"/>
    <row r="3255" ht="12.75" customHeight="1" x14ac:dyDescent="0.2"/>
    <row r="3256" ht="12.75" customHeight="1" x14ac:dyDescent="0.2"/>
    <row r="3257" ht="12.75" customHeight="1" x14ac:dyDescent="0.2"/>
    <row r="3258" ht="12.75" customHeight="1" x14ac:dyDescent="0.2"/>
    <row r="3259" ht="12.75" customHeight="1" x14ac:dyDescent="0.2"/>
    <row r="3260" ht="12.75" customHeight="1" x14ac:dyDescent="0.2"/>
    <row r="3261" ht="12.75" customHeight="1" x14ac:dyDescent="0.2"/>
    <row r="3262" ht="12.75" customHeight="1" x14ac:dyDescent="0.2"/>
    <row r="3263" ht="12.75" customHeight="1" x14ac:dyDescent="0.2"/>
    <row r="3264" ht="12.75" customHeight="1" x14ac:dyDescent="0.2"/>
    <row r="3265" ht="12.75" customHeight="1" x14ac:dyDescent="0.2"/>
    <row r="3266" ht="12.75" customHeight="1" x14ac:dyDescent="0.2"/>
    <row r="3267" ht="12.75" customHeight="1" x14ac:dyDescent="0.2"/>
    <row r="3268" ht="12.75" customHeight="1" x14ac:dyDescent="0.2"/>
    <row r="3269" ht="12.75" customHeight="1" x14ac:dyDescent="0.2"/>
    <row r="3270" ht="12.75" customHeight="1" x14ac:dyDescent="0.2"/>
    <row r="3271" ht="12.75" customHeight="1" x14ac:dyDescent="0.2"/>
    <row r="3272" ht="12.75" customHeight="1" x14ac:dyDescent="0.2"/>
    <row r="3273" ht="12.75" customHeight="1" x14ac:dyDescent="0.2"/>
    <row r="3274" ht="12.75" customHeight="1" x14ac:dyDescent="0.2"/>
    <row r="3275" ht="12.75" customHeight="1" x14ac:dyDescent="0.2"/>
    <row r="3276" ht="12.75" customHeight="1" x14ac:dyDescent="0.2"/>
    <row r="3277" ht="12.75" customHeight="1" x14ac:dyDescent="0.2"/>
    <row r="3278" ht="12.75" customHeight="1" x14ac:dyDescent="0.2"/>
    <row r="3279" ht="12.75" customHeight="1" x14ac:dyDescent="0.2"/>
    <row r="3280" ht="12.75" customHeight="1" x14ac:dyDescent="0.2"/>
    <row r="3281" ht="12.75" customHeight="1" x14ac:dyDescent="0.2"/>
    <row r="3282" ht="12.75" customHeight="1" x14ac:dyDescent="0.2"/>
    <row r="3283" ht="12.75" customHeight="1" x14ac:dyDescent="0.2"/>
    <row r="3284" ht="12.75" customHeight="1" x14ac:dyDescent="0.2"/>
    <row r="3285" ht="12.75" customHeight="1" x14ac:dyDescent="0.2"/>
    <row r="3286" ht="12.75" customHeight="1" x14ac:dyDescent="0.2"/>
    <row r="3287" ht="12.75" customHeight="1" x14ac:dyDescent="0.2"/>
    <row r="3288" ht="12.75" customHeight="1" x14ac:dyDescent="0.2"/>
    <row r="3289" ht="12.75" customHeight="1" x14ac:dyDescent="0.2"/>
    <row r="3290" ht="12.75" customHeight="1" x14ac:dyDescent="0.2"/>
    <row r="3291" ht="12.75" customHeight="1" x14ac:dyDescent="0.2"/>
    <row r="3292" ht="12.75" customHeight="1" x14ac:dyDescent="0.2"/>
    <row r="3293" ht="12.75" customHeight="1" x14ac:dyDescent="0.2"/>
    <row r="3294" ht="12.75" customHeight="1" x14ac:dyDescent="0.2"/>
    <row r="3295" ht="12.75" customHeight="1" x14ac:dyDescent="0.2"/>
    <row r="3296" ht="12.75" customHeight="1" x14ac:dyDescent="0.2"/>
    <row r="3297" ht="12.75" customHeight="1" x14ac:dyDescent="0.2"/>
    <row r="3298" ht="12.75" customHeight="1" x14ac:dyDescent="0.2"/>
    <row r="3299" ht="12.75" customHeight="1" x14ac:dyDescent="0.2"/>
    <row r="3300" ht="12.75" customHeight="1" x14ac:dyDescent="0.2"/>
    <row r="3301" ht="12.75" customHeight="1" x14ac:dyDescent="0.2"/>
    <row r="3302" ht="12.75" customHeight="1" x14ac:dyDescent="0.2"/>
    <row r="3303" ht="12.75" customHeight="1" x14ac:dyDescent="0.2"/>
    <row r="3304" ht="12.75" customHeight="1" x14ac:dyDescent="0.2"/>
    <row r="3305" ht="12.75" customHeight="1" x14ac:dyDescent="0.2"/>
    <row r="3306" ht="12.75" customHeight="1" x14ac:dyDescent="0.2"/>
    <row r="3307" ht="12.75" customHeight="1" x14ac:dyDescent="0.2"/>
    <row r="3308" ht="12.75" customHeight="1" x14ac:dyDescent="0.2"/>
    <row r="3309" ht="12.75" customHeight="1" x14ac:dyDescent="0.2"/>
    <row r="3310" ht="12.75" customHeight="1" x14ac:dyDescent="0.2"/>
    <row r="3311" ht="12.75" customHeight="1" x14ac:dyDescent="0.2"/>
    <row r="3312" ht="12.75" customHeight="1" x14ac:dyDescent="0.2"/>
    <row r="3313" ht="12.75" customHeight="1" x14ac:dyDescent="0.2"/>
    <row r="3314" ht="12.75" customHeight="1" x14ac:dyDescent="0.2"/>
    <row r="3315" ht="12.75" customHeight="1" x14ac:dyDescent="0.2"/>
    <row r="3316" ht="12.75" customHeight="1" x14ac:dyDescent="0.2"/>
    <row r="3317" ht="12.75" customHeight="1" x14ac:dyDescent="0.2"/>
    <row r="3318" ht="12.75" customHeight="1" x14ac:dyDescent="0.2"/>
    <row r="3319" ht="12.75" customHeight="1" x14ac:dyDescent="0.2"/>
    <row r="3320" ht="12.75" customHeight="1" x14ac:dyDescent="0.2"/>
    <row r="3321" ht="12.75" customHeight="1" x14ac:dyDescent="0.2"/>
    <row r="3322" ht="12.75" customHeight="1" x14ac:dyDescent="0.2"/>
    <row r="3323" ht="12.75" customHeight="1" x14ac:dyDescent="0.2"/>
    <row r="3324" ht="12.75" customHeight="1" x14ac:dyDescent="0.2"/>
    <row r="3325" ht="12.75" customHeight="1" x14ac:dyDescent="0.2"/>
    <row r="3326" ht="12.75" customHeight="1" x14ac:dyDescent="0.2"/>
    <row r="3327" ht="12.75" customHeight="1" x14ac:dyDescent="0.2"/>
    <row r="3328" ht="12.75" customHeight="1" x14ac:dyDescent="0.2"/>
    <row r="3329" ht="12.75" customHeight="1" x14ac:dyDescent="0.2"/>
    <row r="3330" ht="12.75" customHeight="1" x14ac:dyDescent="0.2"/>
    <row r="3331" ht="12.75" customHeight="1" x14ac:dyDescent="0.2"/>
    <row r="3332" ht="12.75" customHeight="1" x14ac:dyDescent="0.2"/>
    <row r="3333" ht="12.75" customHeight="1" x14ac:dyDescent="0.2"/>
    <row r="3334" ht="12.75" customHeight="1" x14ac:dyDescent="0.2"/>
    <row r="3335" ht="12.75" customHeight="1" x14ac:dyDescent="0.2"/>
    <row r="3336" ht="12.75" customHeight="1" x14ac:dyDescent="0.2"/>
    <row r="3337" ht="12.75" customHeight="1" x14ac:dyDescent="0.2"/>
    <row r="3338" ht="12.75" customHeight="1" x14ac:dyDescent="0.2"/>
    <row r="3339" ht="12.75" customHeight="1" x14ac:dyDescent="0.2"/>
    <row r="3340" ht="12.75" customHeight="1" x14ac:dyDescent="0.2"/>
    <row r="3341" ht="12.75" customHeight="1" x14ac:dyDescent="0.2"/>
    <row r="3342" ht="12.75" customHeight="1" x14ac:dyDescent="0.2"/>
    <row r="3343" ht="12.75" customHeight="1" x14ac:dyDescent="0.2"/>
    <row r="3344" ht="12.75" customHeight="1" x14ac:dyDescent="0.2"/>
    <row r="3345" ht="12.75" customHeight="1" x14ac:dyDescent="0.2"/>
    <row r="3346" ht="12.75" customHeight="1" x14ac:dyDescent="0.2"/>
    <row r="3347" ht="12.75" customHeight="1" x14ac:dyDescent="0.2"/>
    <row r="3348" ht="12.75" customHeight="1" x14ac:dyDescent="0.2"/>
    <row r="3349" ht="12.75" customHeight="1" x14ac:dyDescent="0.2"/>
    <row r="3350" ht="12.75" customHeight="1" x14ac:dyDescent="0.2"/>
    <row r="3351" ht="12.75" customHeight="1" x14ac:dyDescent="0.2"/>
    <row r="3352" ht="12.75" customHeight="1" x14ac:dyDescent="0.2"/>
    <row r="3353" ht="12.75" customHeight="1" x14ac:dyDescent="0.2"/>
    <row r="3354" ht="12.75" customHeight="1" x14ac:dyDescent="0.2"/>
    <row r="3355" ht="12.75" customHeight="1" x14ac:dyDescent="0.2"/>
    <row r="3356" ht="12.75" customHeight="1" x14ac:dyDescent="0.2"/>
    <row r="3357" ht="12.75" customHeight="1" x14ac:dyDescent="0.2"/>
    <row r="3358" ht="12.75" customHeight="1" x14ac:dyDescent="0.2"/>
    <row r="3359" ht="12.75" customHeight="1" x14ac:dyDescent="0.2"/>
    <row r="3360" ht="12.75" customHeight="1" x14ac:dyDescent="0.2"/>
    <row r="3361" ht="12.75" customHeight="1" x14ac:dyDescent="0.2"/>
    <row r="3362" ht="12.75" customHeight="1" x14ac:dyDescent="0.2"/>
    <row r="3363" ht="12.75" customHeight="1" x14ac:dyDescent="0.2"/>
    <row r="3364" ht="12.75" customHeight="1" x14ac:dyDescent="0.2"/>
    <row r="3365" ht="12.75" customHeight="1" x14ac:dyDescent="0.2"/>
    <row r="3366" ht="12.75" customHeight="1" x14ac:dyDescent="0.2"/>
    <row r="3367" ht="12.75" customHeight="1" x14ac:dyDescent="0.2"/>
    <row r="3368" ht="12.75" customHeight="1" x14ac:dyDescent="0.2"/>
    <row r="3369" ht="12.75" customHeight="1" x14ac:dyDescent="0.2"/>
    <row r="3370" ht="12.75" customHeight="1" x14ac:dyDescent="0.2"/>
    <row r="3371" ht="12.75" customHeight="1" x14ac:dyDescent="0.2"/>
    <row r="3372" ht="12.75" customHeight="1" x14ac:dyDescent="0.2"/>
    <row r="3373" ht="12.75" customHeight="1" x14ac:dyDescent="0.2"/>
    <row r="3374" ht="12.75" customHeight="1" x14ac:dyDescent="0.2"/>
    <row r="3375" ht="12.75" customHeight="1" x14ac:dyDescent="0.2"/>
    <row r="3376" ht="12.75" customHeight="1" x14ac:dyDescent="0.2"/>
    <row r="3377" ht="12.75" customHeight="1" x14ac:dyDescent="0.2"/>
    <row r="3378" ht="12.75" customHeight="1" x14ac:dyDescent="0.2"/>
    <row r="3379" ht="12.75" customHeight="1" x14ac:dyDescent="0.2"/>
    <row r="3380" ht="12.75" customHeight="1" x14ac:dyDescent="0.2"/>
    <row r="3381" ht="12.75" customHeight="1" x14ac:dyDescent="0.2"/>
    <row r="3382" ht="12.75" customHeight="1" x14ac:dyDescent="0.2"/>
    <row r="3383" ht="12.75" customHeight="1" x14ac:dyDescent="0.2"/>
    <row r="3384" ht="12.75" customHeight="1" x14ac:dyDescent="0.2"/>
    <row r="3385" ht="12.75" customHeight="1" x14ac:dyDescent="0.2"/>
    <row r="3386" ht="12.75" customHeight="1" x14ac:dyDescent="0.2"/>
    <row r="3387" ht="12.75" customHeight="1" x14ac:dyDescent="0.2"/>
    <row r="3388" ht="12.75" customHeight="1" x14ac:dyDescent="0.2"/>
    <row r="3389" ht="12.75" customHeight="1" x14ac:dyDescent="0.2"/>
    <row r="3390" ht="12.75" customHeight="1" x14ac:dyDescent="0.2"/>
    <row r="3391" ht="12.75" customHeight="1" x14ac:dyDescent="0.2"/>
    <row r="3392" ht="12.75" customHeight="1" x14ac:dyDescent="0.2"/>
    <row r="3393" ht="12.75" customHeight="1" x14ac:dyDescent="0.2"/>
    <row r="3394" ht="12.75" customHeight="1" x14ac:dyDescent="0.2"/>
    <row r="3395" ht="12.75" customHeight="1" x14ac:dyDescent="0.2"/>
    <row r="3396" ht="12.75" customHeight="1" x14ac:dyDescent="0.2"/>
    <row r="3397" ht="12.75" customHeight="1" x14ac:dyDescent="0.2"/>
    <row r="3398" ht="12.75" customHeight="1" x14ac:dyDescent="0.2"/>
    <row r="3399" ht="12.75" customHeight="1" x14ac:dyDescent="0.2"/>
    <row r="3400" ht="12.75" customHeight="1" x14ac:dyDescent="0.2"/>
    <row r="3401" ht="12.75" customHeight="1" x14ac:dyDescent="0.2"/>
    <row r="3402" ht="12.75" customHeight="1" x14ac:dyDescent="0.2"/>
    <row r="3403" ht="12.75" customHeight="1" x14ac:dyDescent="0.2"/>
    <row r="3404" ht="12.75" customHeight="1" x14ac:dyDescent="0.2"/>
    <row r="3405" ht="12.75" customHeight="1" x14ac:dyDescent="0.2"/>
    <row r="3406" ht="12.75" customHeight="1" x14ac:dyDescent="0.2"/>
    <row r="3407" ht="12.75" customHeight="1" x14ac:dyDescent="0.2"/>
    <row r="3408" ht="12.75" customHeight="1" x14ac:dyDescent="0.2"/>
    <row r="3409" ht="12.75" customHeight="1" x14ac:dyDescent="0.2"/>
    <row r="3410" ht="12.75" customHeight="1" x14ac:dyDescent="0.2"/>
    <row r="3411" ht="12.75" customHeight="1" x14ac:dyDescent="0.2"/>
    <row r="3412" ht="12.75" customHeight="1" x14ac:dyDescent="0.2"/>
    <row r="3413" ht="12.75" customHeight="1" x14ac:dyDescent="0.2"/>
    <row r="3414" ht="12.75" customHeight="1" x14ac:dyDescent="0.2"/>
    <row r="3415" ht="12.75" customHeight="1" x14ac:dyDescent="0.2"/>
    <row r="3416" ht="12.75" customHeight="1" x14ac:dyDescent="0.2"/>
    <row r="3417" ht="12.75" customHeight="1" x14ac:dyDescent="0.2"/>
    <row r="3418" ht="12.75" customHeight="1" x14ac:dyDescent="0.2"/>
    <row r="3419" ht="12.75" customHeight="1" x14ac:dyDescent="0.2"/>
    <row r="3420" ht="12.75" customHeight="1" x14ac:dyDescent="0.2"/>
    <row r="3421" ht="12.75" customHeight="1" x14ac:dyDescent="0.2"/>
    <row r="3422" ht="12.75" customHeight="1" x14ac:dyDescent="0.2"/>
    <row r="3423" ht="12.75" customHeight="1" x14ac:dyDescent="0.2"/>
    <row r="3424" ht="12.75" customHeight="1" x14ac:dyDescent="0.2"/>
    <row r="3425" ht="12.75" customHeight="1" x14ac:dyDescent="0.2"/>
    <row r="3426" ht="12.75" customHeight="1" x14ac:dyDescent="0.2"/>
    <row r="3427" ht="12.75" customHeight="1" x14ac:dyDescent="0.2"/>
    <row r="3428" ht="12.75" customHeight="1" x14ac:dyDescent="0.2"/>
    <row r="3429" ht="12.75" customHeight="1" x14ac:dyDescent="0.2"/>
    <row r="3430" ht="12.75" customHeight="1" x14ac:dyDescent="0.2"/>
    <row r="3431" ht="12.75" customHeight="1" x14ac:dyDescent="0.2"/>
    <row r="3432" ht="12.75" customHeight="1" x14ac:dyDescent="0.2"/>
    <row r="3433" ht="12.75" customHeight="1" x14ac:dyDescent="0.2"/>
    <row r="3434" ht="12.75" customHeight="1" x14ac:dyDescent="0.2"/>
    <row r="3435" ht="12.75" customHeight="1" x14ac:dyDescent="0.2"/>
    <row r="3436" ht="12.75" customHeight="1" x14ac:dyDescent="0.2"/>
    <row r="3437" ht="12.75" customHeight="1" x14ac:dyDescent="0.2"/>
    <row r="3438" ht="12.75" customHeight="1" x14ac:dyDescent="0.2"/>
    <row r="3439" ht="12.75" customHeight="1" x14ac:dyDescent="0.2"/>
    <row r="3440" ht="12.75" customHeight="1" x14ac:dyDescent="0.2"/>
    <row r="3441" ht="12.75" customHeight="1" x14ac:dyDescent="0.2"/>
    <row r="3442" ht="12.75" customHeight="1" x14ac:dyDescent="0.2"/>
    <row r="3443" ht="12.75" customHeight="1" x14ac:dyDescent="0.2"/>
    <row r="3444" ht="12.75" customHeight="1" x14ac:dyDescent="0.2"/>
    <row r="3445" ht="12.75" customHeight="1" x14ac:dyDescent="0.2"/>
    <row r="3446" ht="12.75" customHeight="1" x14ac:dyDescent="0.2"/>
    <row r="3447" ht="12.75" customHeight="1" x14ac:dyDescent="0.2"/>
    <row r="3448" ht="12.75" customHeight="1" x14ac:dyDescent="0.2"/>
    <row r="3449" ht="12.75" customHeight="1" x14ac:dyDescent="0.2"/>
    <row r="3450" ht="12.75" customHeight="1" x14ac:dyDescent="0.2"/>
    <row r="3451" ht="12.75" customHeight="1" x14ac:dyDescent="0.2"/>
    <row r="3452" ht="12.75" customHeight="1" x14ac:dyDescent="0.2"/>
    <row r="3453" ht="12.75" customHeight="1" x14ac:dyDescent="0.2"/>
    <row r="3454" ht="12.75" customHeight="1" x14ac:dyDescent="0.2"/>
    <row r="3455" ht="12.75" customHeight="1" x14ac:dyDescent="0.2"/>
    <row r="3456" ht="12.75" customHeight="1" x14ac:dyDescent="0.2"/>
    <row r="3457" ht="12.75" customHeight="1" x14ac:dyDescent="0.2"/>
    <row r="3458" ht="12.75" customHeight="1" x14ac:dyDescent="0.2"/>
    <row r="3459" ht="12.75" customHeight="1" x14ac:dyDescent="0.2"/>
    <row r="3460" ht="12.75" customHeight="1" x14ac:dyDescent="0.2"/>
    <row r="3461" ht="12.75" customHeight="1" x14ac:dyDescent="0.2"/>
    <row r="3462" ht="12.75" customHeight="1" x14ac:dyDescent="0.2"/>
    <row r="3463" ht="12.75" customHeight="1" x14ac:dyDescent="0.2"/>
    <row r="3464" ht="12.75" customHeight="1" x14ac:dyDescent="0.2"/>
    <row r="3465" ht="12.75" customHeight="1" x14ac:dyDescent="0.2"/>
    <row r="3466" ht="12.75" customHeight="1" x14ac:dyDescent="0.2"/>
    <row r="3467" ht="12.75" customHeight="1" x14ac:dyDescent="0.2"/>
    <row r="3468" ht="12.75" customHeight="1" x14ac:dyDescent="0.2"/>
    <row r="3469" ht="12.75" customHeight="1" x14ac:dyDescent="0.2"/>
    <row r="3470" ht="12.75" customHeight="1" x14ac:dyDescent="0.2"/>
    <row r="3471" ht="12.75" customHeight="1" x14ac:dyDescent="0.2"/>
    <row r="3472" ht="12.75" customHeight="1" x14ac:dyDescent="0.2"/>
    <row r="3473" ht="12.75" customHeight="1" x14ac:dyDescent="0.2"/>
    <row r="3474" ht="12.75" customHeight="1" x14ac:dyDescent="0.2"/>
    <row r="3475" ht="12.75" customHeight="1" x14ac:dyDescent="0.2"/>
    <row r="3476" ht="12.75" customHeight="1" x14ac:dyDescent="0.2"/>
    <row r="3477" ht="12.75" customHeight="1" x14ac:dyDescent="0.2"/>
    <row r="3478" ht="12.75" customHeight="1" x14ac:dyDescent="0.2"/>
    <row r="3479" ht="12.75" customHeight="1" x14ac:dyDescent="0.2"/>
    <row r="3480" ht="12.75" customHeight="1" x14ac:dyDescent="0.2"/>
    <row r="3481" ht="12.75" customHeight="1" x14ac:dyDescent="0.2"/>
    <row r="3482" ht="12.75" customHeight="1" x14ac:dyDescent="0.2"/>
    <row r="3483" ht="12.75" customHeight="1" x14ac:dyDescent="0.2"/>
    <row r="3484" ht="12.75" customHeight="1" x14ac:dyDescent="0.2"/>
    <row r="3485" ht="12.75" customHeight="1" x14ac:dyDescent="0.2"/>
    <row r="3486" ht="12.75" customHeight="1" x14ac:dyDescent="0.2"/>
    <row r="3487" ht="12.75" customHeight="1" x14ac:dyDescent="0.2"/>
    <row r="3488" ht="12.75" customHeight="1" x14ac:dyDescent="0.2"/>
    <row r="3489" ht="12.75" customHeight="1" x14ac:dyDescent="0.2"/>
    <row r="3490" ht="12.75" customHeight="1" x14ac:dyDescent="0.2"/>
    <row r="3491" ht="12.75" customHeight="1" x14ac:dyDescent="0.2"/>
    <row r="3492" ht="12.75" customHeight="1" x14ac:dyDescent="0.2"/>
    <row r="3493" ht="12.75" customHeight="1" x14ac:dyDescent="0.2"/>
    <row r="3494" ht="12.75" customHeight="1" x14ac:dyDescent="0.2"/>
    <row r="3495" ht="12.75" customHeight="1" x14ac:dyDescent="0.2"/>
    <row r="3496" ht="12.75" customHeight="1" x14ac:dyDescent="0.2"/>
    <row r="3497" ht="12.75" customHeight="1" x14ac:dyDescent="0.2"/>
    <row r="3498" ht="12.75" customHeight="1" x14ac:dyDescent="0.2"/>
    <row r="3499" ht="12.75" customHeight="1" x14ac:dyDescent="0.2"/>
    <row r="3500" ht="12.75" customHeight="1" x14ac:dyDescent="0.2"/>
    <row r="3501" ht="12.75" customHeight="1" x14ac:dyDescent="0.2"/>
    <row r="3502" ht="12.75" customHeight="1" x14ac:dyDescent="0.2"/>
    <row r="3503" ht="12.75" customHeight="1" x14ac:dyDescent="0.2"/>
    <row r="3504" ht="12.75" customHeight="1" x14ac:dyDescent="0.2"/>
    <row r="3505" ht="12.75" customHeight="1" x14ac:dyDescent="0.2"/>
    <row r="3506" ht="12.75" customHeight="1" x14ac:dyDescent="0.2"/>
    <row r="3507" ht="12.75" customHeight="1" x14ac:dyDescent="0.2"/>
    <row r="3508" ht="12.75" customHeight="1" x14ac:dyDescent="0.2"/>
    <row r="3509" ht="12.75" customHeight="1" x14ac:dyDescent="0.2"/>
    <row r="3510" ht="12.75" customHeight="1" x14ac:dyDescent="0.2"/>
    <row r="3511" ht="12.75" customHeight="1" x14ac:dyDescent="0.2"/>
    <row r="3512" ht="12.75" customHeight="1" x14ac:dyDescent="0.2"/>
    <row r="3513" ht="12.75" customHeight="1" x14ac:dyDescent="0.2"/>
    <row r="3514" ht="12.75" customHeight="1" x14ac:dyDescent="0.2"/>
    <row r="3515" ht="12.75" customHeight="1" x14ac:dyDescent="0.2"/>
    <row r="3516" ht="12.75" customHeight="1" x14ac:dyDescent="0.2"/>
    <row r="3517" ht="12.75" customHeight="1" x14ac:dyDescent="0.2"/>
    <row r="3518" ht="12.75" customHeight="1" x14ac:dyDescent="0.2"/>
    <row r="3519" ht="12.75" customHeight="1" x14ac:dyDescent="0.2"/>
    <row r="3520" ht="12.75" customHeight="1" x14ac:dyDescent="0.2"/>
    <row r="3521" ht="12.75" customHeight="1" x14ac:dyDescent="0.2"/>
    <row r="3522" ht="12.75" customHeight="1" x14ac:dyDescent="0.2"/>
    <row r="3523" ht="12.75" customHeight="1" x14ac:dyDescent="0.2"/>
    <row r="3524" ht="12.75" customHeight="1" x14ac:dyDescent="0.2"/>
    <row r="3525" ht="12.75" customHeight="1" x14ac:dyDescent="0.2"/>
    <row r="3526" ht="12.75" customHeight="1" x14ac:dyDescent="0.2"/>
    <row r="3527" ht="12.75" customHeight="1" x14ac:dyDescent="0.2"/>
    <row r="3528" ht="12.75" customHeight="1" x14ac:dyDescent="0.2"/>
    <row r="3529" ht="12.75" customHeight="1" x14ac:dyDescent="0.2"/>
    <row r="3530" ht="12.75" customHeight="1" x14ac:dyDescent="0.2"/>
    <row r="3531" ht="12.75" customHeight="1" x14ac:dyDescent="0.2"/>
    <row r="3532" ht="12.75" customHeight="1" x14ac:dyDescent="0.2"/>
    <row r="3533" ht="12.75" customHeight="1" x14ac:dyDescent="0.2"/>
    <row r="3534" ht="12.75" customHeight="1" x14ac:dyDescent="0.2"/>
    <row r="3535" ht="12.75" customHeight="1" x14ac:dyDescent="0.2"/>
    <row r="3536" ht="12.75" customHeight="1" x14ac:dyDescent="0.2"/>
    <row r="3537" ht="12.75" customHeight="1" x14ac:dyDescent="0.2"/>
    <row r="3538" ht="12.75" customHeight="1" x14ac:dyDescent="0.2"/>
    <row r="3539" ht="12.75" customHeight="1" x14ac:dyDescent="0.2"/>
    <row r="3540" ht="12.75" customHeight="1" x14ac:dyDescent="0.2"/>
    <row r="3541" ht="12.75" customHeight="1" x14ac:dyDescent="0.2"/>
    <row r="3542" ht="12.75" customHeight="1" x14ac:dyDescent="0.2"/>
    <row r="3543" ht="12.75" customHeight="1" x14ac:dyDescent="0.2"/>
    <row r="3544" ht="12.75" customHeight="1" x14ac:dyDescent="0.2"/>
    <row r="3545" ht="12.75" customHeight="1" x14ac:dyDescent="0.2"/>
    <row r="3546" ht="12.75" customHeight="1" x14ac:dyDescent="0.2"/>
    <row r="3547" ht="12.75" customHeight="1" x14ac:dyDescent="0.2"/>
    <row r="3548" ht="12.75" customHeight="1" x14ac:dyDescent="0.2"/>
    <row r="3549" ht="12.75" customHeight="1" x14ac:dyDescent="0.2"/>
    <row r="3550" ht="12.75" customHeight="1" x14ac:dyDescent="0.2"/>
    <row r="3551" ht="12.75" customHeight="1" x14ac:dyDescent="0.2"/>
    <row r="3552" ht="12.75" customHeight="1" x14ac:dyDescent="0.2"/>
    <row r="3553" ht="12.75" customHeight="1" x14ac:dyDescent="0.2"/>
    <row r="3554" ht="12.75" customHeight="1" x14ac:dyDescent="0.2"/>
    <row r="3555" ht="12.75" customHeight="1" x14ac:dyDescent="0.2"/>
    <row r="3556" ht="12.75" customHeight="1" x14ac:dyDescent="0.2"/>
    <row r="3557" ht="12.75" customHeight="1" x14ac:dyDescent="0.2"/>
    <row r="3558" ht="12.75" customHeight="1" x14ac:dyDescent="0.2"/>
    <row r="3559" ht="12.75" customHeight="1" x14ac:dyDescent="0.2"/>
    <row r="3560" ht="12.75" customHeight="1" x14ac:dyDescent="0.2"/>
    <row r="3561" ht="12.75" customHeight="1" x14ac:dyDescent="0.2"/>
    <row r="3562" ht="12.75" customHeight="1" x14ac:dyDescent="0.2"/>
    <row r="3563" ht="12.75" customHeight="1" x14ac:dyDescent="0.2"/>
    <row r="3564" ht="12.75" customHeight="1" x14ac:dyDescent="0.2"/>
    <row r="3565" ht="12.75" customHeight="1" x14ac:dyDescent="0.2"/>
    <row r="3566" ht="12.75" customHeight="1" x14ac:dyDescent="0.2"/>
    <row r="3567" ht="12.75" customHeight="1" x14ac:dyDescent="0.2"/>
    <row r="3568" ht="12.75" customHeight="1" x14ac:dyDescent="0.2"/>
    <row r="3569" ht="12.75" customHeight="1" x14ac:dyDescent="0.2"/>
    <row r="3570" ht="12.75" customHeight="1" x14ac:dyDescent="0.2"/>
    <row r="3571" ht="12.75" customHeight="1" x14ac:dyDescent="0.2"/>
    <row r="3572" ht="12.75" customHeight="1" x14ac:dyDescent="0.2"/>
    <row r="3573" ht="12.75" customHeight="1" x14ac:dyDescent="0.2"/>
    <row r="3574" ht="12.75" customHeight="1" x14ac:dyDescent="0.2"/>
    <row r="3575" ht="12.75" customHeight="1" x14ac:dyDescent="0.2"/>
    <row r="3576" ht="12.75" customHeight="1" x14ac:dyDescent="0.2"/>
    <row r="3577" ht="12.75" customHeight="1" x14ac:dyDescent="0.2"/>
    <row r="3578" ht="12.75" customHeight="1" x14ac:dyDescent="0.2"/>
    <row r="3579" ht="12.75" customHeight="1" x14ac:dyDescent="0.2"/>
    <row r="3580" ht="12.75" customHeight="1" x14ac:dyDescent="0.2"/>
    <row r="3581" ht="12.75" customHeight="1" x14ac:dyDescent="0.2"/>
    <row r="3582" ht="12.75" customHeight="1" x14ac:dyDescent="0.2"/>
    <row r="3583" ht="12.75" customHeight="1" x14ac:dyDescent="0.2"/>
    <row r="3584" ht="12.75" customHeight="1" x14ac:dyDescent="0.2"/>
    <row r="3585" ht="12.75" customHeight="1" x14ac:dyDescent="0.2"/>
    <row r="3586" ht="12.75" customHeight="1" x14ac:dyDescent="0.2"/>
    <row r="3587" ht="12.75" customHeight="1" x14ac:dyDescent="0.2"/>
    <row r="3588" ht="12.75" customHeight="1" x14ac:dyDescent="0.2"/>
    <row r="3589" ht="12.75" customHeight="1" x14ac:dyDescent="0.2"/>
    <row r="3590" ht="12.75" customHeight="1" x14ac:dyDescent="0.2"/>
    <row r="3591" ht="12.75" customHeight="1" x14ac:dyDescent="0.2"/>
    <row r="3592" ht="12.75" customHeight="1" x14ac:dyDescent="0.2"/>
    <row r="3593" ht="12.75" customHeight="1" x14ac:dyDescent="0.2"/>
    <row r="3594" ht="12.75" customHeight="1" x14ac:dyDescent="0.2"/>
    <row r="3595" ht="12.75" customHeight="1" x14ac:dyDescent="0.2"/>
    <row r="3596" ht="12.75" customHeight="1" x14ac:dyDescent="0.2"/>
    <row r="3597" ht="12.75" customHeight="1" x14ac:dyDescent="0.2"/>
    <row r="3598" ht="12.75" customHeight="1" x14ac:dyDescent="0.2"/>
    <row r="3599" ht="12.75" customHeight="1" x14ac:dyDescent="0.2"/>
    <row r="3600" ht="12.75" customHeight="1" x14ac:dyDescent="0.2"/>
    <row r="3601" ht="12.75" customHeight="1" x14ac:dyDescent="0.2"/>
    <row r="3602" ht="12.75" customHeight="1" x14ac:dyDescent="0.2"/>
    <row r="3603" ht="12.75" customHeight="1" x14ac:dyDescent="0.2"/>
    <row r="3604" ht="12.75" customHeight="1" x14ac:dyDescent="0.2"/>
    <row r="3605" ht="12.75" customHeight="1" x14ac:dyDescent="0.2"/>
    <row r="3606" ht="12.75" customHeight="1" x14ac:dyDescent="0.2"/>
    <row r="3607" ht="12.75" customHeight="1" x14ac:dyDescent="0.2"/>
    <row r="3608" ht="12.75" customHeight="1" x14ac:dyDescent="0.2"/>
    <row r="3609" ht="12.75" customHeight="1" x14ac:dyDescent="0.2"/>
    <row r="3610" ht="12.75" customHeight="1" x14ac:dyDescent="0.2"/>
    <row r="3611" ht="12.75" customHeight="1" x14ac:dyDescent="0.2"/>
    <row r="3612" ht="12.75" customHeight="1" x14ac:dyDescent="0.2"/>
    <row r="3613" ht="12.75" customHeight="1" x14ac:dyDescent="0.2"/>
    <row r="3614" ht="12.75" customHeight="1" x14ac:dyDescent="0.2"/>
    <row r="3615" ht="12.75" customHeight="1" x14ac:dyDescent="0.2"/>
    <row r="3616" ht="12.75" customHeight="1" x14ac:dyDescent="0.2"/>
    <row r="3617" ht="12.75" customHeight="1" x14ac:dyDescent="0.2"/>
    <row r="3618" ht="12.75" customHeight="1" x14ac:dyDescent="0.2"/>
    <row r="3619" ht="12.75" customHeight="1" x14ac:dyDescent="0.2"/>
    <row r="3620" ht="12.75" customHeight="1" x14ac:dyDescent="0.2"/>
    <row r="3621" ht="12.75" customHeight="1" x14ac:dyDescent="0.2"/>
    <row r="3622" ht="12.75" customHeight="1" x14ac:dyDescent="0.2"/>
    <row r="3623" ht="12.75" customHeight="1" x14ac:dyDescent="0.2"/>
    <row r="3624" ht="12.75" customHeight="1" x14ac:dyDescent="0.2"/>
    <row r="3625" ht="12.75" customHeight="1" x14ac:dyDescent="0.2"/>
    <row r="3626" ht="12.75" customHeight="1" x14ac:dyDescent="0.2"/>
    <row r="3627" ht="12.75" customHeight="1" x14ac:dyDescent="0.2"/>
    <row r="3628" ht="12.75" customHeight="1" x14ac:dyDescent="0.2"/>
    <row r="3629" ht="12.75" customHeight="1" x14ac:dyDescent="0.2"/>
    <row r="3630" ht="12.75" customHeight="1" x14ac:dyDescent="0.2"/>
    <row r="3631" ht="12.75" customHeight="1" x14ac:dyDescent="0.2"/>
    <row r="3632" ht="12.75" customHeight="1" x14ac:dyDescent="0.2"/>
    <row r="3633" ht="12.75" customHeight="1" x14ac:dyDescent="0.2"/>
    <row r="3634" ht="12.75" customHeight="1" x14ac:dyDescent="0.2"/>
    <row r="3635" ht="12.75" customHeight="1" x14ac:dyDescent="0.2"/>
    <row r="3636" ht="12.75" customHeight="1" x14ac:dyDescent="0.2"/>
    <row r="3637" ht="12.75" customHeight="1" x14ac:dyDescent="0.2"/>
    <row r="3638" ht="12.75" customHeight="1" x14ac:dyDescent="0.2"/>
    <row r="3639" ht="12.75" customHeight="1" x14ac:dyDescent="0.2"/>
    <row r="3640" ht="12.75" customHeight="1" x14ac:dyDescent="0.2"/>
    <row r="3641" ht="12.75" customHeight="1" x14ac:dyDescent="0.2"/>
    <row r="3642" ht="12.75" customHeight="1" x14ac:dyDescent="0.2"/>
    <row r="3643" ht="12.75" customHeight="1" x14ac:dyDescent="0.2"/>
    <row r="3644" ht="12.75" customHeight="1" x14ac:dyDescent="0.2"/>
    <row r="3645" ht="12.75" customHeight="1" x14ac:dyDescent="0.2"/>
    <row r="3646" ht="12.75" customHeight="1" x14ac:dyDescent="0.2"/>
    <row r="3647" ht="12.75" customHeight="1" x14ac:dyDescent="0.2"/>
    <row r="3648" ht="12.75" customHeight="1" x14ac:dyDescent="0.2"/>
    <row r="3649" ht="12.75" customHeight="1" x14ac:dyDescent="0.2"/>
    <row r="3650" ht="12.75" customHeight="1" x14ac:dyDescent="0.2"/>
    <row r="3651" ht="12.75" customHeight="1" x14ac:dyDescent="0.2"/>
    <row r="3652" ht="12.75" customHeight="1" x14ac:dyDescent="0.2"/>
    <row r="3653" ht="12.75" customHeight="1" x14ac:dyDescent="0.2"/>
    <row r="3654" ht="12.75" customHeight="1" x14ac:dyDescent="0.2"/>
    <row r="3655" ht="12.75" customHeight="1" x14ac:dyDescent="0.2"/>
    <row r="3656" ht="12.75" customHeight="1" x14ac:dyDescent="0.2"/>
    <row r="3657" ht="12.75" customHeight="1" x14ac:dyDescent="0.2"/>
    <row r="3658" ht="12.75" customHeight="1" x14ac:dyDescent="0.2"/>
    <row r="3659" ht="12.75" customHeight="1" x14ac:dyDescent="0.2"/>
    <row r="3660" ht="12.75" customHeight="1" x14ac:dyDescent="0.2"/>
    <row r="3661" ht="12.75" customHeight="1" x14ac:dyDescent="0.2"/>
    <row r="3662" ht="12.75" customHeight="1" x14ac:dyDescent="0.2"/>
    <row r="3663" ht="12.75" customHeight="1" x14ac:dyDescent="0.2"/>
    <row r="3664" ht="12.75" customHeight="1" x14ac:dyDescent="0.2"/>
    <row r="3665" ht="12.75" customHeight="1" x14ac:dyDescent="0.2"/>
    <row r="3666" ht="12.75" customHeight="1" x14ac:dyDescent="0.2"/>
    <row r="3667" ht="12.75" customHeight="1" x14ac:dyDescent="0.2"/>
    <row r="3668" ht="12.75" customHeight="1" x14ac:dyDescent="0.2"/>
    <row r="3669" ht="12.75" customHeight="1" x14ac:dyDescent="0.2"/>
    <row r="3670" ht="12.75" customHeight="1" x14ac:dyDescent="0.2"/>
    <row r="3671" ht="12.75" customHeight="1" x14ac:dyDescent="0.2"/>
    <row r="3672" ht="12.75" customHeight="1" x14ac:dyDescent="0.2"/>
    <row r="3673" ht="12.75" customHeight="1" x14ac:dyDescent="0.2"/>
    <row r="3674" ht="12.75" customHeight="1" x14ac:dyDescent="0.2"/>
    <row r="3675" ht="12.75" customHeight="1" x14ac:dyDescent="0.2"/>
    <row r="3676" ht="12.75" customHeight="1" x14ac:dyDescent="0.2"/>
    <row r="3677" ht="12.75" customHeight="1" x14ac:dyDescent="0.2"/>
    <row r="3678" ht="12.75" customHeight="1" x14ac:dyDescent="0.2"/>
    <row r="3679" ht="12.75" customHeight="1" x14ac:dyDescent="0.2"/>
    <row r="3680" ht="12.75" customHeight="1" x14ac:dyDescent="0.2"/>
    <row r="3681" ht="12.75" customHeight="1" x14ac:dyDescent="0.2"/>
    <row r="3682" ht="12.75" customHeight="1" x14ac:dyDescent="0.2"/>
    <row r="3683" ht="12.75" customHeight="1" x14ac:dyDescent="0.2"/>
    <row r="3684" ht="12.75" customHeight="1" x14ac:dyDescent="0.2"/>
    <row r="3685" ht="12.75" customHeight="1" x14ac:dyDescent="0.2"/>
    <row r="3686" ht="12.75" customHeight="1" x14ac:dyDescent="0.2"/>
    <row r="3687" ht="12.75" customHeight="1" x14ac:dyDescent="0.2"/>
    <row r="3688" ht="12.75" customHeight="1" x14ac:dyDescent="0.2"/>
    <row r="3689" ht="12.75" customHeight="1" x14ac:dyDescent="0.2"/>
    <row r="3690" ht="12.75" customHeight="1" x14ac:dyDescent="0.2"/>
    <row r="3691" ht="12.75" customHeight="1" x14ac:dyDescent="0.2"/>
    <row r="3692" ht="12.75" customHeight="1" x14ac:dyDescent="0.2"/>
    <row r="3693" ht="12.75" customHeight="1" x14ac:dyDescent="0.2"/>
    <row r="3694" ht="12.75" customHeight="1" x14ac:dyDescent="0.2"/>
    <row r="3695" ht="12.75" customHeight="1" x14ac:dyDescent="0.2"/>
    <row r="3696" ht="12.75" customHeight="1" x14ac:dyDescent="0.2"/>
    <row r="3697" ht="12.75" customHeight="1" x14ac:dyDescent="0.2"/>
    <row r="3698" ht="12.75" customHeight="1" x14ac:dyDescent="0.2"/>
    <row r="3699" ht="12.75" customHeight="1" x14ac:dyDescent="0.2"/>
    <row r="3700" ht="12.75" customHeight="1" x14ac:dyDescent="0.2"/>
    <row r="3701" ht="12.75" customHeight="1" x14ac:dyDescent="0.2"/>
    <row r="3702" ht="12.75" customHeight="1" x14ac:dyDescent="0.2"/>
    <row r="3703" ht="12.75" customHeight="1" x14ac:dyDescent="0.2"/>
    <row r="3704" ht="12.75" customHeight="1" x14ac:dyDescent="0.2"/>
    <row r="3705" ht="12.75" customHeight="1" x14ac:dyDescent="0.2"/>
    <row r="3706" ht="12.75" customHeight="1" x14ac:dyDescent="0.2"/>
    <row r="3707" ht="12.75" customHeight="1" x14ac:dyDescent="0.2"/>
    <row r="3708" ht="12.75" customHeight="1" x14ac:dyDescent="0.2"/>
    <row r="3709" ht="12.75" customHeight="1" x14ac:dyDescent="0.2"/>
    <row r="3710" ht="12.75" customHeight="1" x14ac:dyDescent="0.2"/>
    <row r="3711" ht="12.75" customHeight="1" x14ac:dyDescent="0.2"/>
    <row r="3712" ht="12.75" customHeight="1" x14ac:dyDescent="0.2"/>
    <row r="3713" ht="12.75" customHeight="1" x14ac:dyDescent="0.2"/>
    <row r="3714" ht="12.75" customHeight="1" x14ac:dyDescent="0.2"/>
    <row r="3715" ht="12.75" customHeight="1" x14ac:dyDescent="0.2"/>
    <row r="3716" ht="12.75" customHeight="1" x14ac:dyDescent="0.2"/>
    <row r="3717" ht="12.75" customHeight="1" x14ac:dyDescent="0.2"/>
    <row r="3718" ht="12.75" customHeight="1" x14ac:dyDescent="0.2"/>
    <row r="3719" ht="12.75" customHeight="1" x14ac:dyDescent="0.2"/>
    <row r="3720" ht="12.75" customHeight="1" x14ac:dyDescent="0.2"/>
    <row r="3721" ht="12.75" customHeight="1" x14ac:dyDescent="0.2"/>
    <row r="3722" ht="12.75" customHeight="1" x14ac:dyDescent="0.2"/>
    <row r="3723" ht="12.75" customHeight="1" x14ac:dyDescent="0.2"/>
    <row r="3724" ht="12.75" customHeight="1" x14ac:dyDescent="0.2"/>
    <row r="3725" ht="12.75" customHeight="1" x14ac:dyDescent="0.2"/>
    <row r="3726" ht="12.75" customHeight="1" x14ac:dyDescent="0.2"/>
    <row r="3727" ht="12.75" customHeight="1" x14ac:dyDescent="0.2"/>
    <row r="3728" ht="12.75" customHeight="1" x14ac:dyDescent="0.2"/>
    <row r="3729" ht="12.75" customHeight="1" x14ac:dyDescent="0.2"/>
    <row r="3730" ht="12.75" customHeight="1" x14ac:dyDescent="0.2"/>
    <row r="3731" ht="12.75" customHeight="1" x14ac:dyDescent="0.2"/>
    <row r="3732" ht="12.75" customHeight="1" x14ac:dyDescent="0.2"/>
    <row r="3733" ht="12.75" customHeight="1" x14ac:dyDescent="0.2"/>
    <row r="3734" ht="12.75" customHeight="1" x14ac:dyDescent="0.2"/>
    <row r="3735" ht="12.75" customHeight="1" x14ac:dyDescent="0.2"/>
    <row r="3736" ht="12.75" customHeight="1" x14ac:dyDescent="0.2"/>
    <row r="3737" ht="12.75" customHeight="1" x14ac:dyDescent="0.2"/>
    <row r="3738" ht="12.75" customHeight="1" x14ac:dyDescent="0.2"/>
    <row r="3739" ht="12.75" customHeight="1" x14ac:dyDescent="0.2"/>
    <row r="3740" ht="12.75" customHeight="1" x14ac:dyDescent="0.2"/>
    <row r="3741" ht="12.75" customHeight="1" x14ac:dyDescent="0.2"/>
    <row r="3742" ht="12.75" customHeight="1" x14ac:dyDescent="0.2"/>
    <row r="3743" ht="12.75" customHeight="1" x14ac:dyDescent="0.2"/>
    <row r="3744" ht="12.75" customHeight="1" x14ac:dyDescent="0.2"/>
    <row r="3745" ht="12.75" customHeight="1" x14ac:dyDescent="0.2"/>
    <row r="3746" ht="12.75" customHeight="1" x14ac:dyDescent="0.2"/>
    <row r="3747" ht="12.75" customHeight="1" x14ac:dyDescent="0.2"/>
    <row r="3748" ht="12.75" customHeight="1" x14ac:dyDescent="0.2"/>
    <row r="3749" ht="12.75" customHeight="1" x14ac:dyDescent="0.2"/>
    <row r="3750" ht="12.75" customHeight="1" x14ac:dyDescent="0.2"/>
    <row r="3751" ht="12.75" customHeight="1" x14ac:dyDescent="0.2"/>
    <row r="3752" ht="12.75" customHeight="1" x14ac:dyDescent="0.2"/>
    <row r="3753" ht="12.75" customHeight="1" x14ac:dyDescent="0.2"/>
    <row r="3754" ht="12.75" customHeight="1" x14ac:dyDescent="0.2"/>
    <row r="3755" ht="12.75" customHeight="1" x14ac:dyDescent="0.2"/>
    <row r="3756" ht="12.75" customHeight="1" x14ac:dyDescent="0.2"/>
    <row r="3757" ht="12.75" customHeight="1" x14ac:dyDescent="0.2"/>
    <row r="3758" ht="12.75" customHeight="1" x14ac:dyDescent="0.2"/>
    <row r="3759" ht="12.75" customHeight="1" x14ac:dyDescent="0.2"/>
    <row r="3760" ht="12.75" customHeight="1" x14ac:dyDescent="0.2"/>
    <row r="3761" ht="12.75" customHeight="1" x14ac:dyDescent="0.2"/>
    <row r="3762" ht="12.75" customHeight="1" x14ac:dyDescent="0.2"/>
    <row r="3763" ht="12.75" customHeight="1" x14ac:dyDescent="0.2"/>
    <row r="3764" ht="12.75" customHeight="1" x14ac:dyDescent="0.2"/>
    <row r="3765" ht="12.75" customHeight="1" x14ac:dyDescent="0.2"/>
    <row r="3766" ht="12.75" customHeight="1" x14ac:dyDescent="0.2"/>
    <row r="3767" ht="12.75" customHeight="1" x14ac:dyDescent="0.2"/>
    <row r="3768" ht="12.75" customHeight="1" x14ac:dyDescent="0.2"/>
    <row r="3769" ht="12.75" customHeight="1" x14ac:dyDescent="0.2"/>
    <row r="3770" ht="12.75" customHeight="1" x14ac:dyDescent="0.2"/>
    <row r="3771" ht="12.75" customHeight="1" x14ac:dyDescent="0.2"/>
    <row r="3772" ht="12.75" customHeight="1" x14ac:dyDescent="0.2"/>
    <row r="3773" ht="12.75" customHeight="1" x14ac:dyDescent="0.2"/>
    <row r="3774" ht="12.75" customHeight="1" x14ac:dyDescent="0.2"/>
    <row r="3775" ht="12.75" customHeight="1" x14ac:dyDescent="0.2"/>
    <row r="3776" ht="12.75" customHeight="1" x14ac:dyDescent="0.2"/>
    <row r="3777" ht="12.75" customHeight="1" x14ac:dyDescent="0.2"/>
    <row r="3778" ht="12.75" customHeight="1" x14ac:dyDescent="0.2"/>
    <row r="3779" ht="12.75" customHeight="1" x14ac:dyDescent="0.2"/>
    <row r="3780" ht="12.75" customHeight="1" x14ac:dyDescent="0.2"/>
    <row r="3781" ht="12.75" customHeight="1" x14ac:dyDescent="0.2"/>
    <row r="3782" ht="12.75" customHeight="1" x14ac:dyDescent="0.2"/>
    <row r="3783" ht="12.75" customHeight="1" x14ac:dyDescent="0.2"/>
    <row r="3784" ht="12.75" customHeight="1" x14ac:dyDescent="0.2"/>
    <row r="3785" ht="12.75" customHeight="1" x14ac:dyDescent="0.2"/>
    <row r="3786" ht="12.75" customHeight="1" x14ac:dyDescent="0.2"/>
    <row r="3787" ht="12.75" customHeight="1" x14ac:dyDescent="0.2"/>
    <row r="3788" ht="12.75" customHeight="1" x14ac:dyDescent="0.2"/>
    <row r="3789" ht="12.75" customHeight="1" x14ac:dyDescent="0.2"/>
    <row r="3790" ht="12.75" customHeight="1" x14ac:dyDescent="0.2"/>
    <row r="3791" ht="12.75" customHeight="1" x14ac:dyDescent="0.2"/>
    <row r="3792" ht="12.75" customHeight="1" x14ac:dyDescent="0.2"/>
    <row r="3793" ht="12.75" customHeight="1" x14ac:dyDescent="0.2"/>
    <row r="3794" ht="12.75" customHeight="1" x14ac:dyDescent="0.2"/>
    <row r="3795" ht="12.75" customHeight="1" x14ac:dyDescent="0.2"/>
    <row r="3796" ht="12.75" customHeight="1" x14ac:dyDescent="0.2"/>
    <row r="3797" ht="12.75" customHeight="1" x14ac:dyDescent="0.2"/>
    <row r="3798" ht="12.75" customHeight="1" x14ac:dyDescent="0.2"/>
    <row r="3799" ht="12.75" customHeight="1" x14ac:dyDescent="0.2"/>
    <row r="3800" ht="12.75" customHeight="1" x14ac:dyDescent="0.2"/>
    <row r="3801" ht="12.75" customHeight="1" x14ac:dyDescent="0.2"/>
    <row r="3802" ht="12.75" customHeight="1" x14ac:dyDescent="0.2"/>
    <row r="3803" ht="12.75" customHeight="1" x14ac:dyDescent="0.2"/>
    <row r="3804" ht="12.75" customHeight="1" x14ac:dyDescent="0.2"/>
    <row r="3805" ht="12.75" customHeight="1" x14ac:dyDescent="0.2"/>
    <row r="3806" ht="12.75" customHeight="1" x14ac:dyDescent="0.2"/>
    <row r="3807" ht="12.75" customHeight="1" x14ac:dyDescent="0.2"/>
    <row r="3808" ht="12.75" customHeight="1" x14ac:dyDescent="0.2"/>
    <row r="3809" ht="12.75" customHeight="1" x14ac:dyDescent="0.2"/>
    <row r="3810" ht="12.75" customHeight="1" x14ac:dyDescent="0.2"/>
    <row r="3811" ht="12.75" customHeight="1" x14ac:dyDescent="0.2"/>
    <row r="3812" ht="12.75" customHeight="1" x14ac:dyDescent="0.2"/>
    <row r="3813" ht="12.75" customHeight="1" x14ac:dyDescent="0.2"/>
    <row r="3814" ht="12.75" customHeight="1" x14ac:dyDescent="0.2"/>
    <row r="3815" ht="12.75" customHeight="1" x14ac:dyDescent="0.2"/>
    <row r="3816" ht="12.75" customHeight="1" x14ac:dyDescent="0.2"/>
    <row r="3817" ht="12.75" customHeight="1" x14ac:dyDescent="0.2"/>
    <row r="3818" ht="12.75" customHeight="1" x14ac:dyDescent="0.2"/>
    <row r="3819" ht="12.75" customHeight="1" x14ac:dyDescent="0.2"/>
    <row r="3820" ht="12.75" customHeight="1" x14ac:dyDescent="0.2"/>
    <row r="3821" ht="12.75" customHeight="1" x14ac:dyDescent="0.2"/>
    <row r="3822" ht="12.75" customHeight="1" x14ac:dyDescent="0.2"/>
    <row r="3823" ht="12.75" customHeight="1" x14ac:dyDescent="0.2"/>
    <row r="3824" ht="12.75" customHeight="1" x14ac:dyDescent="0.2"/>
    <row r="3825" ht="12.75" customHeight="1" x14ac:dyDescent="0.2"/>
    <row r="3826" ht="12.75" customHeight="1" x14ac:dyDescent="0.2"/>
    <row r="3827" ht="12.75" customHeight="1" x14ac:dyDescent="0.2"/>
    <row r="3828" ht="12.75" customHeight="1" x14ac:dyDescent="0.2"/>
    <row r="3829" ht="12.75" customHeight="1" x14ac:dyDescent="0.2"/>
    <row r="3830" ht="12.75" customHeight="1" x14ac:dyDescent="0.2"/>
    <row r="3831" ht="12.75" customHeight="1" x14ac:dyDescent="0.2"/>
    <row r="3832" ht="12.75" customHeight="1" x14ac:dyDescent="0.2"/>
    <row r="3833" ht="12.75" customHeight="1" x14ac:dyDescent="0.2"/>
    <row r="3834" ht="12.75" customHeight="1" x14ac:dyDescent="0.2"/>
    <row r="3835" ht="12.75" customHeight="1" x14ac:dyDescent="0.2"/>
    <row r="3836" ht="12.75" customHeight="1" x14ac:dyDescent="0.2"/>
    <row r="3837" ht="12.75" customHeight="1" x14ac:dyDescent="0.2"/>
    <row r="3838" ht="12.75" customHeight="1" x14ac:dyDescent="0.2"/>
    <row r="3839" ht="12.75" customHeight="1" x14ac:dyDescent="0.2"/>
    <row r="3840" ht="12.75" customHeight="1" x14ac:dyDescent="0.2"/>
    <row r="3841" ht="12.75" customHeight="1" x14ac:dyDescent="0.2"/>
    <row r="3842" ht="12.75" customHeight="1" x14ac:dyDescent="0.2"/>
    <row r="3843" ht="12.75" customHeight="1" x14ac:dyDescent="0.2"/>
    <row r="3844" ht="12.75" customHeight="1" x14ac:dyDescent="0.2"/>
    <row r="3845" ht="12.75" customHeight="1" x14ac:dyDescent="0.2"/>
    <row r="3846" ht="12.75" customHeight="1" x14ac:dyDescent="0.2"/>
    <row r="3847" ht="12.75" customHeight="1" x14ac:dyDescent="0.2"/>
    <row r="3848" ht="12.75" customHeight="1" x14ac:dyDescent="0.2"/>
    <row r="3849" ht="12.75" customHeight="1" x14ac:dyDescent="0.2"/>
    <row r="3850" ht="12.75" customHeight="1" x14ac:dyDescent="0.2"/>
    <row r="3851" ht="12.75" customHeight="1" x14ac:dyDescent="0.2"/>
    <row r="3852" ht="12.75" customHeight="1" x14ac:dyDescent="0.2"/>
    <row r="3853" ht="12.75" customHeight="1" x14ac:dyDescent="0.2"/>
    <row r="3854" ht="12.75" customHeight="1" x14ac:dyDescent="0.2"/>
    <row r="3855" ht="12.75" customHeight="1" x14ac:dyDescent="0.2"/>
    <row r="3856" ht="12.75" customHeight="1" x14ac:dyDescent="0.2"/>
    <row r="3857" ht="12.75" customHeight="1" x14ac:dyDescent="0.2"/>
    <row r="3858" ht="12.75" customHeight="1" x14ac:dyDescent="0.2"/>
    <row r="3859" ht="12.75" customHeight="1" x14ac:dyDescent="0.2"/>
    <row r="3860" ht="12.75" customHeight="1" x14ac:dyDescent="0.2"/>
    <row r="3861" ht="12.75" customHeight="1" x14ac:dyDescent="0.2"/>
    <row r="3862" ht="12.75" customHeight="1" x14ac:dyDescent="0.2"/>
    <row r="3863" ht="12.75" customHeight="1" x14ac:dyDescent="0.2"/>
    <row r="3864" ht="12.75" customHeight="1" x14ac:dyDescent="0.2"/>
    <row r="3865" ht="12.75" customHeight="1" x14ac:dyDescent="0.2"/>
    <row r="3866" ht="12.75" customHeight="1" x14ac:dyDescent="0.2"/>
    <row r="3867" ht="12.75" customHeight="1" x14ac:dyDescent="0.2"/>
    <row r="3868" ht="12.75" customHeight="1" x14ac:dyDescent="0.2"/>
    <row r="3869" ht="12.75" customHeight="1" x14ac:dyDescent="0.2"/>
    <row r="3870" ht="12.75" customHeight="1" x14ac:dyDescent="0.2"/>
    <row r="3871" ht="12.75" customHeight="1" x14ac:dyDescent="0.2"/>
    <row r="3872" ht="12.75" customHeight="1" x14ac:dyDescent="0.2"/>
    <row r="3873" ht="12.75" customHeight="1" x14ac:dyDescent="0.2"/>
    <row r="3874" ht="12.75" customHeight="1" x14ac:dyDescent="0.2"/>
    <row r="3875" ht="12.75" customHeight="1" x14ac:dyDescent="0.2"/>
    <row r="3876" ht="12.75" customHeight="1" x14ac:dyDescent="0.2"/>
    <row r="3877" ht="12.75" customHeight="1" x14ac:dyDescent="0.2"/>
    <row r="3878" ht="12.75" customHeight="1" x14ac:dyDescent="0.2"/>
    <row r="3879" ht="12.75" customHeight="1" x14ac:dyDescent="0.2"/>
    <row r="3880" ht="12.75" customHeight="1" x14ac:dyDescent="0.2"/>
    <row r="3881" ht="12.75" customHeight="1" x14ac:dyDescent="0.2"/>
    <row r="3882" ht="12.75" customHeight="1" x14ac:dyDescent="0.2"/>
    <row r="3883" ht="12.75" customHeight="1" x14ac:dyDescent="0.2"/>
    <row r="3884" ht="12.75" customHeight="1" x14ac:dyDescent="0.2"/>
    <row r="3885" ht="12.75" customHeight="1" x14ac:dyDescent="0.2"/>
    <row r="3886" ht="12.75" customHeight="1" x14ac:dyDescent="0.2"/>
    <row r="3887" ht="12.75" customHeight="1" x14ac:dyDescent="0.2"/>
    <row r="3888" ht="12.75" customHeight="1" x14ac:dyDescent="0.2"/>
    <row r="3889" ht="12.75" customHeight="1" x14ac:dyDescent="0.2"/>
    <row r="3890" ht="12.75" customHeight="1" x14ac:dyDescent="0.2"/>
    <row r="3891" ht="12.75" customHeight="1" x14ac:dyDescent="0.2"/>
    <row r="3892" ht="12.75" customHeight="1" x14ac:dyDescent="0.2"/>
    <row r="3893" ht="12.75" customHeight="1" x14ac:dyDescent="0.2"/>
    <row r="3894" ht="12.75" customHeight="1" x14ac:dyDescent="0.2"/>
    <row r="3895" ht="12.75" customHeight="1" x14ac:dyDescent="0.2"/>
    <row r="3896" ht="12.75" customHeight="1" x14ac:dyDescent="0.2"/>
    <row r="3897" ht="12.75" customHeight="1" x14ac:dyDescent="0.2"/>
    <row r="3898" ht="12.75" customHeight="1" x14ac:dyDescent="0.2"/>
    <row r="3899" ht="12.75" customHeight="1" x14ac:dyDescent="0.2"/>
    <row r="3900" ht="12.75" customHeight="1" x14ac:dyDescent="0.2"/>
    <row r="3901" ht="12.75" customHeight="1" x14ac:dyDescent="0.2"/>
    <row r="3902" ht="12.75" customHeight="1" x14ac:dyDescent="0.2"/>
    <row r="3903" ht="12.75" customHeight="1" x14ac:dyDescent="0.2"/>
    <row r="3904" ht="12.75" customHeight="1" x14ac:dyDescent="0.2"/>
    <row r="3905" ht="12.75" customHeight="1" x14ac:dyDescent="0.2"/>
    <row r="3906" ht="12.75" customHeight="1" x14ac:dyDescent="0.2"/>
    <row r="3907" ht="12.75" customHeight="1" x14ac:dyDescent="0.2"/>
    <row r="3908" ht="12.75" customHeight="1" x14ac:dyDescent="0.2"/>
    <row r="3909" ht="12.75" customHeight="1" x14ac:dyDescent="0.2"/>
    <row r="3910" ht="12.75" customHeight="1" x14ac:dyDescent="0.2"/>
    <row r="3911" ht="12.75" customHeight="1" x14ac:dyDescent="0.2"/>
    <row r="3912" ht="12.75" customHeight="1" x14ac:dyDescent="0.2"/>
    <row r="3913" ht="12.75" customHeight="1" x14ac:dyDescent="0.2"/>
    <row r="3914" ht="12.75" customHeight="1" x14ac:dyDescent="0.2"/>
    <row r="3915" ht="12.75" customHeight="1" x14ac:dyDescent="0.2"/>
    <row r="3916" ht="12.75" customHeight="1" x14ac:dyDescent="0.2"/>
    <row r="3917" ht="12.75" customHeight="1" x14ac:dyDescent="0.2"/>
    <row r="3918" ht="12.75" customHeight="1" x14ac:dyDescent="0.2"/>
    <row r="3919" ht="12.75" customHeight="1" x14ac:dyDescent="0.2"/>
    <row r="3920" ht="12.75" customHeight="1" x14ac:dyDescent="0.2"/>
    <row r="3921" ht="12.75" customHeight="1" x14ac:dyDescent="0.2"/>
    <row r="3922" ht="12.75" customHeight="1" x14ac:dyDescent="0.2"/>
    <row r="3923" ht="12.75" customHeight="1" x14ac:dyDescent="0.2"/>
    <row r="3924" ht="12.75" customHeight="1" x14ac:dyDescent="0.2"/>
    <row r="3925" ht="12.75" customHeight="1" x14ac:dyDescent="0.2"/>
    <row r="3926" ht="12.75" customHeight="1" x14ac:dyDescent="0.2"/>
    <row r="3927" ht="12.75" customHeight="1" x14ac:dyDescent="0.2"/>
    <row r="3928" ht="12.75" customHeight="1" x14ac:dyDescent="0.2"/>
    <row r="3929" ht="12.75" customHeight="1" x14ac:dyDescent="0.2"/>
    <row r="3930" ht="12.75" customHeight="1" x14ac:dyDescent="0.2"/>
    <row r="3931" ht="12.75" customHeight="1" x14ac:dyDescent="0.2"/>
    <row r="3932" ht="12.75" customHeight="1" x14ac:dyDescent="0.2"/>
    <row r="3933" ht="12.75" customHeight="1" x14ac:dyDescent="0.2"/>
    <row r="3934" ht="12.75" customHeight="1" x14ac:dyDescent="0.2"/>
    <row r="3935" ht="12.75" customHeight="1" x14ac:dyDescent="0.2"/>
    <row r="3936" ht="12.75" customHeight="1" x14ac:dyDescent="0.2"/>
    <row r="3937" ht="12.75" customHeight="1" x14ac:dyDescent="0.2"/>
    <row r="3938" ht="12.75" customHeight="1" x14ac:dyDescent="0.2"/>
    <row r="3939" ht="12.75" customHeight="1" x14ac:dyDescent="0.2"/>
    <row r="3940" ht="12.75" customHeight="1" x14ac:dyDescent="0.2"/>
    <row r="3941" ht="12.75" customHeight="1" x14ac:dyDescent="0.2"/>
    <row r="3942" ht="12.75" customHeight="1" x14ac:dyDescent="0.2"/>
    <row r="3943" ht="12.75" customHeight="1" x14ac:dyDescent="0.2"/>
    <row r="3944" ht="12.75" customHeight="1" x14ac:dyDescent="0.2"/>
    <row r="3945" ht="12.75" customHeight="1" x14ac:dyDescent="0.2"/>
    <row r="3946" ht="12.75" customHeight="1" x14ac:dyDescent="0.2"/>
    <row r="3947" ht="12.75" customHeight="1" x14ac:dyDescent="0.2"/>
    <row r="3948" ht="12.75" customHeight="1" x14ac:dyDescent="0.2"/>
    <row r="3949" ht="12.75" customHeight="1" x14ac:dyDescent="0.2"/>
    <row r="3950" ht="12.75" customHeight="1" x14ac:dyDescent="0.2"/>
    <row r="3951" ht="12.75" customHeight="1" x14ac:dyDescent="0.2"/>
    <row r="3952" ht="12.75" customHeight="1" x14ac:dyDescent="0.2"/>
    <row r="3953" ht="12.75" customHeight="1" x14ac:dyDescent="0.2"/>
    <row r="3954" ht="12.75" customHeight="1" x14ac:dyDescent="0.2"/>
    <row r="3955" ht="12.75" customHeight="1" x14ac:dyDescent="0.2"/>
    <row r="3956" ht="12.75" customHeight="1" x14ac:dyDescent="0.2"/>
    <row r="3957" ht="12.75" customHeight="1" x14ac:dyDescent="0.2"/>
    <row r="3958" ht="12.75" customHeight="1" x14ac:dyDescent="0.2"/>
    <row r="3959" ht="12.75" customHeight="1" x14ac:dyDescent="0.2"/>
    <row r="3960" ht="12.75" customHeight="1" x14ac:dyDescent="0.2"/>
    <row r="3961" ht="12.75" customHeight="1" x14ac:dyDescent="0.2"/>
    <row r="3962" ht="12.75" customHeight="1" x14ac:dyDescent="0.2"/>
    <row r="3963" ht="12.75" customHeight="1" x14ac:dyDescent="0.2"/>
    <row r="3964" ht="12.75" customHeight="1" x14ac:dyDescent="0.2"/>
    <row r="3965" ht="12.75" customHeight="1" x14ac:dyDescent="0.2"/>
    <row r="3966" ht="12.75" customHeight="1" x14ac:dyDescent="0.2"/>
    <row r="3967" ht="12.75" customHeight="1" x14ac:dyDescent="0.2"/>
    <row r="3968" ht="12.75" customHeight="1" x14ac:dyDescent="0.2"/>
    <row r="3969" ht="12.75" customHeight="1" x14ac:dyDescent="0.2"/>
    <row r="3970" ht="12.75" customHeight="1" x14ac:dyDescent="0.2"/>
    <row r="3971" ht="12.75" customHeight="1" x14ac:dyDescent="0.2"/>
    <row r="3972" ht="12.75" customHeight="1" x14ac:dyDescent="0.2"/>
    <row r="3973" ht="12.75" customHeight="1" x14ac:dyDescent="0.2"/>
    <row r="3974" ht="12.75" customHeight="1" x14ac:dyDescent="0.2"/>
    <row r="3975" ht="12.75" customHeight="1" x14ac:dyDescent="0.2"/>
    <row r="3976" ht="12.75" customHeight="1" x14ac:dyDescent="0.2"/>
    <row r="3977" ht="12.75" customHeight="1" x14ac:dyDescent="0.2"/>
    <row r="3978" ht="12.75" customHeight="1" x14ac:dyDescent="0.2"/>
    <row r="3979" ht="12.75" customHeight="1" x14ac:dyDescent="0.2"/>
    <row r="3980" ht="12.75" customHeight="1" x14ac:dyDescent="0.2"/>
    <row r="3981" ht="12.75" customHeight="1" x14ac:dyDescent="0.2"/>
    <row r="3982" ht="12.75" customHeight="1" x14ac:dyDescent="0.2"/>
    <row r="3983" ht="12.75" customHeight="1" x14ac:dyDescent="0.2"/>
    <row r="3984" ht="12.75" customHeight="1" x14ac:dyDescent="0.2"/>
    <row r="3985" ht="12.75" customHeight="1" x14ac:dyDescent="0.2"/>
    <row r="3986" ht="12.75" customHeight="1" x14ac:dyDescent="0.2"/>
    <row r="3987" ht="12.75" customHeight="1" x14ac:dyDescent="0.2"/>
    <row r="3988" ht="12.75" customHeight="1" x14ac:dyDescent="0.2"/>
    <row r="3989" ht="12.75" customHeight="1" x14ac:dyDescent="0.2"/>
    <row r="3990" ht="12.75" customHeight="1" x14ac:dyDescent="0.2"/>
    <row r="3991" ht="12.75" customHeight="1" x14ac:dyDescent="0.2"/>
    <row r="3992" ht="12.75" customHeight="1" x14ac:dyDescent="0.2"/>
    <row r="3993" ht="12.75" customHeight="1" x14ac:dyDescent="0.2"/>
    <row r="3994" ht="12.75" customHeight="1" x14ac:dyDescent="0.2"/>
    <row r="3995" ht="12.75" customHeight="1" x14ac:dyDescent="0.2"/>
    <row r="3996" ht="12.75" customHeight="1" x14ac:dyDescent="0.2"/>
    <row r="3997" ht="12.75" customHeight="1" x14ac:dyDescent="0.2"/>
    <row r="3998" ht="12.75" customHeight="1" x14ac:dyDescent="0.2"/>
    <row r="3999" ht="12.75" customHeight="1" x14ac:dyDescent="0.2"/>
    <row r="4000" ht="12.75" customHeight="1" x14ac:dyDescent="0.2"/>
    <row r="4001" ht="12.75" customHeight="1" x14ac:dyDescent="0.2"/>
    <row r="4002" ht="12.75" customHeight="1" x14ac:dyDescent="0.2"/>
    <row r="4003" ht="12.75" customHeight="1" x14ac:dyDescent="0.2"/>
    <row r="4004" ht="12.75" customHeight="1" x14ac:dyDescent="0.2"/>
    <row r="4005" ht="12.75" customHeight="1" x14ac:dyDescent="0.2"/>
    <row r="4006" ht="12.75" customHeight="1" x14ac:dyDescent="0.2"/>
    <row r="4007" ht="12.75" customHeight="1" x14ac:dyDescent="0.2"/>
    <row r="4008" ht="12.75" customHeight="1" x14ac:dyDescent="0.2"/>
    <row r="4009" ht="12.75" customHeight="1" x14ac:dyDescent="0.2"/>
    <row r="4010" ht="12.75" customHeight="1" x14ac:dyDescent="0.2"/>
    <row r="4011" ht="12.75" customHeight="1" x14ac:dyDescent="0.2"/>
    <row r="4012" ht="12.75" customHeight="1" x14ac:dyDescent="0.2"/>
    <row r="4013" ht="12.75" customHeight="1" x14ac:dyDescent="0.2"/>
    <row r="4014" ht="12.75" customHeight="1" x14ac:dyDescent="0.2"/>
    <row r="4015" ht="12.75" customHeight="1" x14ac:dyDescent="0.2"/>
    <row r="4016" ht="12.75" customHeight="1" x14ac:dyDescent="0.2"/>
    <row r="4017" ht="12.75" customHeight="1" x14ac:dyDescent="0.2"/>
    <row r="4018" ht="12.75" customHeight="1" x14ac:dyDescent="0.2"/>
    <row r="4019" ht="12.75" customHeight="1" x14ac:dyDescent="0.2"/>
    <row r="4020" ht="12.75" customHeight="1" x14ac:dyDescent="0.2"/>
    <row r="4021" ht="12.75" customHeight="1" x14ac:dyDescent="0.2"/>
    <row r="4022" ht="12.75" customHeight="1" x14ac:dyDescent="0.2"/>
    <row r="4023" ht="12.75" customHeight="1" x14ac:dyDescent="0.2"/>
    <row r="4024" ht="12.75" customHeight="1" x14ac:dyDescent="0.2"/>
    <row r="4025" ht="12.75" customHeight="1" x14ac:dyDescent="0.2"/>
    <row r="4026" ht="12.75" customHeight="1" x14ac:dyDescent="0.2"/>
    <row r="4027" ht="12.75" customHeight="1" x14ac:dyDescent="0.2"/>
    <row r="4028" ht="12.75" customHeight="1" x14ac:dyDescent="0.2"/>
    <row r="4029" ht="12.75" customHeight="1" x14ac:dyDescent="0.2"/>
    <row r="4030" ht="12.75" customHeight="1" x14ac:dyDescent="0.2"/>
    <row r="4031" ht="12.75" customHeight="1" x14ac:dyDescent="0.2"/>
    <row r="4032" ht="12.75" customHeight="1" x14ac:dyDescent="0.2"/>
    <row r="4033" ht="12.75" customHeight="1" x14ac:dyDescent="0.2"/>
    <row r="4034" ht="12.75" customHeight="1" x14ac:dyDescent="0.2"/>
    <row r="4035" ht="12.75" customHeight="1" x14ac:dyDescent="0.2"/>
    <row r="4036" ht="12.75" customHeight="1" x14ac:dyDescent="0.2"/>
    <row r="4037" ht="12.75" customHeight="1" x14ac:dyDescent="0.2"/>
    <row r="4038" ht="12.75" customHeight="1" x14ac:dyDescent="0.2"/>
    <row r="4039" ht="12.75" customHeight="1" x14ac:dyDescent="0.2"/>
    <row r="4040" ht="12.75" customHeight="1" x14ac:dyDescent="0.2"/>
    <row r="4041" ht="12.75" customHeight="1" x14ac:dyDescent="0.2"/>
    <row r="4042" ht="12.75" customHeight="1" x14ac:dyDescent="0.2"/>
    <row r="4043" ht="12.75" customHeight="1" x14ac:dyDescent="0.2"/>
    <row r="4044" ht="12.75" customHeight="1" x14ac:dyDescent="0.2"/>
    <row r="4045" ht="12.75" customHeight="1" x14ac:dyDescent="0.2"/>
    <row r="4046" ht="12.75" customHeight="1" x14ac:dyDescent="0.2"/>
    <row r="4047" ht="12.75" customHeight="1" x14ac:dyDescent="0.2"/>
    <row r="4048" ht="12.75" customHeight="1" x14ac:dyDescent="0.2"/>
    <row r="4049" ht="12.75" customHeight="1" x14ac:dyDescent="0.2"/>
    <row r="4050" ht="12.75" customHeight="1" x14ac:dyDescent="0.2"/>
    <row r="4051" ht="12.75" customHeight="1" x14ac:dyDescent="0.2"/>
    <row r="4052" ht="12.75" customHeight="1" x14ac:dyDescent="0.2"/>
    <row r="4053" ht="12.75" customHeight="1" x14ac:dyDescent="0.2"/>
    <row r="4054" ht="12.75" customHeight="1" x14ac:dyDescent="0.2"/>
    <row r="4055" ht="12.75" customHeight="1" x14ac:dyDescent="0.2"/>
    <row r="4056" ht="12.75" customHeight="1" x14ac:dyDescent="0.2"/>
    <row r="4057" ht="12.75" customHeight="1" x14ac:dyDescent="0.2"/>
    <row r="4058" ht="12.75" customHeight="1" x14ac:dyDescent="0.2"/>
    <row r="4059" ht="12.75" customHeight="1" x14ac:dyDescent="0.2"/>
    <row r="4060" ht="12.75" customHeight="1" x14ac:dyDescent="0.2"/>
    <row r="4061" ht="12.75" customHeight="1" x14ac:dyDescent="0.2"/>
    <row r="4062" ht="12.75" customHeight="1" x14ac:dyDescent="0.2"/>
    <row r="4063" ht="12.75" customHeight="1" x14ac:dyDescent="0.2"/>
    <row r="4064" ht="12.75" customHeight="1" x14ac:dyDescent="0.2"/>
    <row r="4065" ht="12.75" customHeight="1" x14ac:dyDescent="0.2"/>
    <row r="4066" ht="12.75" customHeight="1" x14ac:dyDescent="0.2"/>
    <row r="4067" ht="12.75" customHeight="1" x14ac:dyDescent="0.2"/>
    <row r="4068" ht="12.75" customHeight="1" x14ac:dyDescent="0.2"/>
    <row r="4069" ht="12.75" customHeight="1" x14ac:dyDescent="0.2"/>
    <row r="4070" ht="12.75" customHeight="1" x14ac:dyDescent="0.2"/>
    <row r="4071" ht="12.75" customHeight="1" x14ac:dyDescent="0.2"/>
    <row r="4072" ht="12.75" customHeight="1" x14ac:dyDescent="0.2"/>
    <row r="4073" ht="12.75" customHeight="1" x14ac:dyDescent="0.2"/>
    <row r="4074" ht="12.75" customHeight="1" x14ac:dyDescent="0.2"/>
    <row r="4075" ht="12.75" customHeight="1" x14ac:dyDescent="0.2"/>
    <row r="4076" ht="12.75" customHeight="1" x14ac:dyDescent="0.2"/>
    <row r="4077" ht="12.75" customHeight="1" x14ac:dyDescent="0.2"/>
    <row r="4078" ht="12.75" customHeight="1" x14ac:dyDescent="0.2"/>
    <row r="4079" ht="12.75" customHeight="1" x14ac:dyDescent="0.2"/>
    <row r="4080" ht="12.75" customHeight="1" x14ac:dyDescent="0.2"/>
    <row r="4081" ht="12.75" customHeight="1" x14ac:dyDescent="0.2"/>
    <row r="4082" ht="12.75" customHeight="1" x14ac:dyDescent="0.2"/>
    <row r="4083" ht="12.75" customHeight="1" x14ac:dyDescent="0.2"/>
    <row r="4084" ht="12.75" customHeight="1" x14ac:dyDescent="0.2"/>
    <row r="4085" ht="12.75" customHeight="1" x14ac:dyDescent="0.2"/>
    <row r="4086" ht="12.75" customHeight="1" x14ac:dyDescent="0.2"/>
    <row r="4087" ht="12.75" customHeight="1" x14ac:dyDescent="0.2"/>
    <row r="4088" ht="12.75" customHeight="1" x14ac:dyDescent="0.2"/>
    <row r="4089" ht="12.75" customHeight="1" x14ac:dyDescent="0.2"/>
    <row r="4090" ht="12.75" customHeight="1" x14ac:dyDescent="0.2"/>
    <row r="4091" ht="12.75" customHeight="1" x14ac:dyDescent="0.2"/>
    <row r="4092" ht="12.75" customHeight="1" x14ac:dyDescent="0.2"/>
    <row r="4093" ht="12.75" customHeight="1" x14ac:dyDescent="0.2"/>
    <row r="4094" ht="12.75" customHeight="1" x14ac:dyDescent="0.2"/>
    <row r="4095" ht="12.75" customHeight="1" x14ac:dyDescent="0.2"/>
    <row r="4096" ht="12.75" customHeight="1" x14ac:dyDescent="0.2"/>
    <row r="4097" ht="12.75" customHeight="1" x14ac:dyDescent="0.2"/>
    <row r="4098" ht="12.75" customHeight="1" x14ac:dyDescent="0.2"/>
    <row r="4099" ht="12.75" customHeight="1" x14ac:dyDescent="0.2"/>
    <row r="4100" ht="12.75" customHeight="1" x14ac:dyDescent="0.2"/>
    <row r="4101" ht="12.75" customHeight="1" x14ac:dyDescent="0.2"/>
    <row r="4102" ht="12.75" customHeight="1" x14ac:dyDescent="0.2"/>
    <row r="4103" ht="12.75" customHeight="1" x14ac:dyDescent="0.2"/>
    <row r="4104" ht="12.75" customHeight="1" x14ac:dyDescent="0.2"/>
    <row r="4105" ht="12.75" customHeight="1" x14ac:dyDescent="0.2"/>
    <row r="4106" ht="12.75" customHeight="1" x14ac:dyDescent="0.2"/>
    <row r="4107" ht="12.75" customHeight="1" x14ac:dyDescent="0.2"/>
    <row r="4108" ht="12.75" customHeight="1" x14ac:dyDescent="0.2"/>
    <row r="4109" ht="12.75" customHeight="1" x14ac:dyDescent="0.2"/>
    <row r="4110" ht="12.75" customHeight="1" x14ac:dyDescent="0.2"/>
    <row r="4111" ht="12.75" customHeight="1" x14ac:dyDescent="0.2"/>
    <row r="4112" ht="12.75" customHeight="1" x14ac:dyDescent="0.2"/>
    <row r="4113" ht="12.75" customHeight="1" x14ac:dyDescent="0.2"/>
    <row r="4114" ht="12.75" customHeight="1" x14ac:dyDescent="0.2"/>
    <row r="4115" ht="12.75" customHeight="1" x14ac:dyDescent="0.2"/>
    <row r="4116" ht="12.75" customHeight="1" x14ac:dyDescent="0.2"/>
    <row r="4117" ht="12.75" customHeight="1" x14ac:dyDescent="0.2"/>
    <row r="4118" ht="12.75" customHeight="1" x14ac:dyDescent="0.2"/>
    <row r="4119" ht="12.75" customHeight="1" x14ac:dyDescent="0.2"/>
    <row r="4120" ht="12.75" customHeight="1" x14ac:dyDescent="0.2"/>
    <row r="4121" ht="12.75" customHeight="1" x14ac:dyDescent="0.2"/>
    <row r="4122" ht="12.75" customHeight="1" x14ac:dyDescent="0.2"/>
    <row r="4123" ht="12.75" customHeight="1" x14ac:dyDescent="0.2"/>
    <row r="4124" ht="12.75" customHeight="1" x14ac:dyDescent="0.2"/>
    <row r="4125" ht="12.75" customHeight="1" x14ac:dyDescent="0.2"/>
    <row r="4126" ht="12.75" customHeight="1" x14ac:dyDescent="0.2"/>
    <row r="4127" ht="12.75" customHeight="1" x14ac:dyDescent="0.2"/>
    <row r="4128" ht="12.75" customHeight="1" x14ac:dyDescent="0.2"/>
    <row r="4129" ht="12.75" customHeight="1" x14ac:dyDescent="0.2"/>
    <row r="4130" ht="12.75" customHeight="1" x14ac:dyDescent="0.2"/>
    <row r="4131" ht="12.75" customHeight="1" x14ac:dyDescent="0.2"/>
    <row r="4132" ht="12.75" customHeight="1" x14ac:dyDescent="0.2"/>
    <row r="4133" ht="12.75" customHeight="1" x14ac:dyDescent="0.2"/>
    <row r="4134" ht="12.75" customHeight="1" x14ac:dyDescent="0.2"/>
    <row r="4135" ht="12.75" customHeight="1" x14ac:dyDescent="0.2"/>
    <row r="4136" ht="12.75" customHeight="1" x14ac:dyDescent="0.2"/>
    <row r="4137" ht="12.75" customHeight="1" x14ac:dyDescent="0.2"/>
    <row r="4138" ht="12.75" customHeight="1" x14ac:dyDescent="0.2"/>
    <row r="4139" ht="12.75" customHeight="1" x14ac:dyDescent="0.2"/>
    <row r="4140" ht="12.75" customHeight="1" x14ac:dyDescent="0.2"/>
    <row r="4141" ht="12.75" customHeight="1" x14ac:dyDescent="0.2"/>
    <row r="4142" ht="12.75" customHeight="1" x14ac:dyDescent="0.2"/>
    <row r="4143" ht="12.75" customHeight="1" x14ac:dyDescent="0.2"/>
    <row r="4144" ht="12.75" customHeight="1" x14ac:dyDescent="0.2"/>
    <row r="4145" ht="12.75" customHeight="1" x14ac:dyDescent="0.2"/>
    <row r="4146" ht="12.75" customHeight="1" x14ac:dyDescent="0.2"/>
    <row r="4147" ht="12.75" customHeight="1" x14ac:dyDescent="0.2"/>
    <row r="4148" ht="12.75" customHeight="1" x14ac:dyDescent="0.2"/>
    <row r="4149" ht="12.75" customHeight="1" x14ac:dyDescent="0.2"/>
    <row r="4150" ht="12.75" customHeight="1" x14ac:dyDescent="0.2"/>
    <row r="4151" ht="12.75" customHeight="1" x14ac:dyDescent="0.2"/>
    <row r="4152" ht="12.75" customHeight="1" x14ac:dyDescent="0.2"/>
    <row r="4153" ht="12.75" customHeight="1" x14ac:dyDescent="0.2"/>
    <row r="4154" ht="12.75" customHeight="1" x14ac:dyDescent="0.2"/>
    <row r="4155" ht="12.75" customHeight="1" x14ac:dyDescent="0.2"/>
    <row r="4156" ht="12.75" customHeight="1" x14ac:dyDescent="0.2"/>
    <row r="4157" ht="12.75" customHeight="1" x14ac:dyDescent="0.2"/>
    <row r="4158" ht="12.75" customHeight="1" x14ac:dyDescent="0.2"/>
    <row r="4159" ht="12.75" customHeight="1" x14ac:dyDescent="0.2"/>
    <row r="4160" ht="12.75" customHeight="1" x14ac:dyDescent="0.2"/>
    <row r="4161" ht="12.75" customHeight="1" x14ac:dyDescent="0.2"/>
    <row r="4162" ht="12.75" customHeight="1" x14ac:dyDescent="0.2"/>
    <row r="4163" ht="12.75" customHeight="1" x14ac:dyDescent="0.2"/>
    <row r="4164" ht="12.75" customHeight="1" x14ac:dyDescent="0.2"/>
    <row r="4165" ht="12.75" customHeight="1" x14ac:dyDescent="0.2"/>
    <row r="4166" ht="12.75" customHeight="1" x14ac:dyDescent="0.2"/>
    <row r="4167" ht="12.75" customHeight="1" x14ac:dyDescent="0.2"/>
    <row r="4168" ht="12.75" customHeight="1" x14ac:dyDescent="0.2"/>
    <row r="4169" ht="12.75" customHeight="1" x14ac:dyDescent="0.2"/>
    <row r="4170" ht="12.75" customHeight="1" x14ac:dyDescent="0.2"/>
    <row r="4171" ht="12.75" customHeight="1" x14ac:dyDescent="0.2"/>
    <row r="4172" ht="12.75" customHeight="1" x14ac:dyDescent="0.2"/>
    <row r="4173" ht="12.75" customHeight="1" x14ac:dyDescent="0.2"/>
    <row r="4174" ht="12.75" customHeight="1" x14ac:dyDescent="0.2"/>
    <row r="4175" ht="12.75" customHeight="1" x14ac:dyDescent="0.2"/>
    <row r="4176" ht="12.75" customHeight="1" x14ac:dyDescent="0.2"/>
    <row r="4177" ht="12.75" customHeight="1" x14ac:dyDescent="0.2"/>
    <row r="4178" ht="12.75" customHeight="1" x14ac:dyDescent="0.2"/>
    <row r="4179" ht="12.75" customHeight="1" x14ac:dyDescent="0.2"/>
    <row r="4180" ht="12.75" customHeight="1" x14ac:dyDescent="0.2"/>
    <row r="4181" ht="12.75" customHeight="1" x14ac:dyDescent="0.2"/>
    <row r="4182" ht="12.75" customHeight="1" x14ac:dyDescent="0.2"/>
    <row r="4183" ht="12.75" customHeight="1" x14ac:dyDescent="0.2"/>
    <row r="4184" ht="12.75" customHeight="1" x14ac:dyDescent="0.2"/>
    <row r="4185" ht="12.75" customHeight="1" x14ac:dyDescent="0.2"/>
    <row r="4186" ht="12.75" customHeight="1" x14ac:dyDescent="0.2"/>
    <row r="4187" ht="12.75" customHeight="1" x14ac:dyDescent="0.2"/>
    <row r="4188" ht="12.75" customHeight="1" x14ac:dyDescent="0.2"/>
    <row r="4189" ht="12.75" customHeight="1" x14ac:dyDescent="0.2"/>
    <row r="4190" ht="12.75" customHeight="1" x14ac:dyDescent="0.2"/>
    <row r="4191" ht="12.75" customHeight="1" x14ac:dyDescent="0.2"/>
    <row r="4192" ht="12.75" customHeight="1" x14ac:dyDescent="0.2"/>
    <row r="4193" ht="12.75" customHeight="1" x14ac:dyDescent="0.2"/>
    <row r="4194" ht="12.75" customHeight="1" x14ac:dyDescent="0.2"/>
    <row r="4195" ht="12.75" customHeight="1" x14ac:dyDescent="0.2"/>
    <row r="4196" ht="12.75" customHeight="1" x14ac:dyDescent="0.2"/>
    <row r="4197" ht="12.75" customHeight="1" x14ac:dyDescent="0.2"/>
    <row r="4198" ht="12.75" customHeight="1" x14ac:dyDescent="0.2"/>
    <row r="4199" ht="12.75" customHeight="1" x14ac:dyDescent="0.2"/>
    <row r="4200" ht="12.75" customHeight="1" x14ac:dyDescent="0.2"/>
    <row r="4201" ht="12.75" customHeight="1" x14ac:dyDescent="0.2"/>
    <row r="4202" ht="12.75" customHeight="1" x14ac:dyDescent="0.2"/>
    <row r="4203" ht="12.75" customHeight="1" x14ac:dyDescent="0.2"/>
    <row r="4204" ht="12.75" customHeight="1" x14ac:dyDescent="0.2"/>
    <row r="4205" ht="12.75" customHeight="1" x14ac:dyDescent="0.2"/>
    <row r="4206" ht="12.75" customHeight="1" x14ac:dyDescent="0.2"/>
    <row r="4207" ht="12.75" customHeight="1" x14ac:dyDescent="0.2"/>
    <row r="4208" ht="12.75" customHeight="1" x14ac:dyDescent="0.2"/>
    <row r="4209" ht="12.75" customHeight="1" x14ac:dyDescent="0.2"/>
    <row r="4210" ht="12.75" customHeight="1" x14ac:dyDescent="0.2"/>
    <row r="4211" ht="12.75" customHeight="1" x14ac:dyDescent="0.2"/>
    <row r="4212" ht="12.75" customHeight="1" x14ac:dyDescent="0.2"/>
    <row r="4213" ht="12.75" customHeight="1" x14ac:dyDescent="0.2"/>
    <row r="4214" ht="12.75" customHeight="1" x14ac:dyDescent="0.2"/>
    <row r="4215" ht="12.75" customHeight="1" x14ac:dyDescent="0.2"/>
    <row r="4216" ht="12.75" customHeight="1" x14ac:dyDescent="0.2"/>
    <row r="4217" ht="12.75" customHeight="1" x14ac:dyDescent="0.2"/>
    <row r="4218" ht="12.75" customHeight="1" x14ac:dyDescent="0.2"/>
    <row r="4219" ht="12.75" customHeight="1" x14ac:dyDescent="0.2"/>
    <row r="4220" ht="12.75" customHeight="1" x14ac:dyDescent="0.2"/>
    <row r="4221" ht="12.75" customHeight="1" x14ac:dyDescent="0.2"/>
    <row r="4222" ht="12.75" customHeight="1" x14ac:dyDescent="0.2"/>
    <row r="4223" ht="12.75" customHeight="1" x14ac:dyDescent="0.2"/>
    <row r="4224" ht="12.75" customHeight="1" x14ac:dyDescent="0.2"/>
    <row r="4225" ht="12.75" customHeight="1" x14ac:dyDescent="0.2"/>
    <row r="4226" ht="12.75" customHeight="1" x14ac:dyDescent="0.2"/>
    <row r="4227" ht="12.75" customHeight="1" x14ac:dyDescent="0.2"/>
    <row r="4228" ht="12.75" customHeight="1" x14ac:dyDescent="0.2"/>
    <row r="4229" ht="12.75" customHeight="1" x14ac:dyDescent="0.2"/>
    <row r="4230" ht="12.75" customHeight="1" x14ac:dyDescent="0.2"/>
    <row r="4231" ht="12.75" customHeight="1" x14ac:dyDescent="0.2"/>
    <row r="4232" ht="12.75" customHeight="1" x14ac:dyDescent="0.2"/>
    <row r="4233" ht="12.75" customHeight="1" x14ac:dyDescent="0.2"/>
    <row r="4234" ht="12.75" customHeight="1" x14ac:dyDescent="0.2"/>
    <row r="4235" ht="12.75" customHeight="1" x14ac:dyDescent="0.2"/>
    <row r="4236" ht="12.75" customHeight="1" x14ac:dyDescent="0.2"/>
    <row r="4237" ht="12.75" customHeight="1" x14ac:dyDescent="0.2"/>
    <row r="4238" ht="12.75" customHeight="1" x14ac:dyDescent="0.2"/>
    <row r="4239" ht="12.75" customHeight="1" x14ac:dyDescent="0.2"/>
    <row r="4240" ht="12.75" customHeight="1" x14ac:dyDescent="0.2"/>
    <row r="4241" ht="12.75" customHeight="1" x14ac:dyDescent="0.2"/>
    <row r="4242" ht="12.75" customHeight="1" x14ac:dyDescent="0.2"/>
    <row r="4243" ht="12.75" customHeight="1" x14ac:dyDescent="0.2"/>
    <row r="4244" ht="12.75" customHeight="1" x14ac:dyDescent="0.2"/>
    <row r="4245" ht="12.75" customHeight="1" x14ac:dyDescent="0.2"/>
    <row r="4246" ht="12.75" customHeight="1" x14ac:dyDescent="0.2"/>
    <row r="4247" ht="12.75" customHeight="1" x14ac:dyDescent="0.2"/>
    <row r="4248" ht="12.75" customHeight="1" x14ac:dyDescent="0.2"/>
    <row r="4249" ht="12.75" customHeight="1" x14ac:dyDescent="0.2"/>
    <row r="4250" ht="12.75" customHeight="1" x14ac:dyDescent="0.2"/>
    <row r="4251" ht="12.75" customHeight="1" x14ac:dyDescent="0.2"/>
    <row r="4252" ht="12.75" customHeight="1" x14ac:dyDescent="0.2"/>
    <row r="4253" ht="12.75" customHeight="1" x14ac:dyDescent="0.2"/>
    <row r="4254" ht="12.75" customHeight="1" x14ac:dyDescent="0.2"/>
    <row r="4255" ht="12.75" customHeight="1" x14ac:dyDescent="0.2"/>
    <row r="4256" ht="12.75" customHeight="1" x14ac:dyDescent="0.2"/>
    <row r="4257" ht="12.75" customHeight="1" x14ac:dyDescent="0.2"/>
    <row r="4258" ht="12.75" customHeight="1" x14ac:dyDescent="0.2"/>
    <row r="4259" ht="12.75" customHeight="1" x14ac:dyDescent="0.2"/>
    <row r="4260" ht="12.75" customHeight="1" x14ac:dyDescent="0.2"/>
    <row r="4261" ht="12.75" customHeight="1" x14ac:dyDescent="0.2"/>
    <row r="4262" ht="12.75" customHeight="1" x14ac:dyDescent="0.2"/>
    <row r="4263" ht="12.75" customHeight="1" x14ac:dyDescent="0.2"/>
    <row r="4264" ht="12.75" customHeight="1" x14ac:dyDescent="0.2"/>
    <row r="4265" ht="12.75" customHeight="1" x14ac:dyDescent="0.2"/>
    <row r="4266" ht="12.75" customHeight="1" x14ac:dyDescent="0.2"/>
    <row r="4267" ht="12.75" customHeight="1" x14ac:dyDescent="0.2"/>
    <row r="4268" ht="12.75" customHeight="1" x14ac:dyDescent="0.2"/>
    <row r="4269" ht="12.75" customHeight="1" x14ac:dyDescent="0.2"/>
    <row r="4270" ht="12.75" customHeight="1" x14ac:dyDescent="0.2"/>
    <row r="4271" ht="12.75" customHeight="1" x14ac:dyDescent="0.2"/>
    <row r="4272" ht="12.75" customHeight="1" x14ac:dyDescent="0.2"/>
    <row r="4273" ht="12.75" customHeight="1" x14ac:dyDescent="0.2"/>
    <row r="4274" ht="12.75" customHeight="1" x14ac:dyDescent="0.2"/>
    <row r="4275" ht="12.75" customHeight="1" x14ac:dyDescent="0.2"/>
    <row r="4276" ht="12.75" customHeight="1" x14ac:dyDescent="0.2"/>
    <row r="4277" ht="12.75" customHeight="1" x14ac:dyDescent="0.2"/>
    <row r="4278" ht="12.75" customHeight="1" x14ac:dyDescent="0.2"/>
    <row r="4279" ht="12.75" customHeight="1" x14ac:dyDescent="0.2"/>
    <row r="4280" ht="12.75" customHeight="1" x14ac:dyDescent="0.2"/>
    <row r="4281" ht="12.75" customHeight="1" x14ac:dyDescent="0.2"/>
    <row r="4282" ht="12.75" customHeight="1" x14ac:dyDescent="0.2"/>
    <row r="4283" ht="12.75" customHeight="1" x14ac:dyDescent="0.2"/>
    <row r="4284" ht="12.75" customHeight="1" x14ac:dyDescent="0.2"/>
    <row r="4285" ht="12.75" customHeight="1" x14ac:dyDescent="0.2"/>
    <row r="4286" ht="12.75" customHeight="1" x14ac:dyDescent="0.2"/>
    <row r="4287" ht="12.75" customHeight="1" x14ac:dyDescent="0.2"/>
    <row r="4288" ht="12.75" customHeight="1" x14ac:dyDescent="0.2"/>
    <row r="4289" ht="12.75" customHeight="1" x14ac:dyDescent="0.2"/>
    <row r="4290" ht="12.75" customHeight="1" x14ac:dyDescent="0.2"/>
    <row r="4291" ht="12.75" customHeight="1" x14ac:dyDescent="0.2"/>
    <row r="4292" ht="12.75" customHeight="1" x14ac:dyDescent="0.2"/>
    <row r="4293" ht="12.75" customHeight="1" x14ac:dyDescent="0.2"/>
    <row r="4294" ht="12.75" customHeight="1" x14ac:dyDescent="0.2"/>
    <row r="4295" ht="12.75" customHeight="1" x14ac:dyDescent="0.2"/>
    <row r="4296" ht="12.75" customHeight="1" x14ac:dyDescent="0.2"/>
    <row r="4297" ht="12.75" customHeight="1" x14ac:dyDescent="0.2"/>
    <row r="4298" ht="12.75" customHeight="1" x14ac:dyDescent="0.2"/>
    <row r="4299" ht="12.75" customHeight="1" x14ac:dyDescent="0.2"/>
    <row r="4300" ht="12.75" customHeight="1" x14ac:dyDescent="0.2"/>
    <row r="4301" ht="12.75" customHeight="1" x14ac:dyDescent="0.2"/>
    <row r="4302" ht="12.75" customHeight="1" x14ac:dyDescent="0.2"/>
    <row r="4303" ht="12.75" customHeight="1" x14ac:dyDescent="0.2"/>
    <row r="4304" ht="12.75" customHeight="1" x14ac:dyDescent="0.2"/>
    <row r="4305" ht="12.75" customHeight="1" x14ac:dyDescent="0.2"/>
    <row r="4306" ht="12.75" customHeight="1" x14ac:dyDescent="0.2"/>
    <row r="4307" ht="12.75" customHeight="1" x14ac:dyDescent="0.2"/>
    <row r="4308" ht="12.75" customHeight="1" x14ac:dyDescent="0.2"/>
    <row r="4309" ht="12.75" customHeight="1" x14ac:dyDescent="0.2"/>
    <row r="4310" ht="12.75" customHeight="1" x14ac:dyDescent="0.2"/>
    <row r="4311" ht="12.75" customHeight="1" x14ac:dyDescent="0.2"/>
    <row r="4312" ht="12.75" customHeight="1" x14ac:dyDescent="0.2"/>
    <row r="4313" ht="12.75" customHeight="1" x14ac:dyDescent="0.2"/>
    <row r="4314" ht="12.75" customHeight="1" x14ac:dyDescent="0.2"/>
    <row r="4315" ht="12.75" customHeight="1" x14ac:dyDescent="0.2"/>
    <row r="4316" ht="12.75" customHeight="1" x14ac:dyDescent="0.2"/>
    <row r="4317" ht="12.75" customHeight="1" x14ac:dyDescent="0.2"/>
    <row r="4318" ht="12.75" customHeight="1" x14ac:dyDescent="0.2"/>
    <row r="4319" ht="12.75" customHeight="1" x14ac:dyDescent="0.2"/>
    <row r="4320" ht="12.75" customHeight="1" x14ac:dyDescent="0.2"/>
    <row r="4321" ht="12.75" customHeight="1" x14ac:dyDescent="0.2"/>
    <row r="4322" ht="12.75" customHeight="1" x14ac:dyDescent="0.2"/>
    <row r="4323" ht="12.75" customHeight="1" x14ac:dyDescent="0.2"/>
    <row r="4324" ht="12.75" customHeight="1" x14ac:dyDescent="0.2"/>
    <row r="4325" ht="12.75" customHeight="1" x14ac:dyDescent="0.2"/>
    <row r="4326" ht="12.75" customHeight="1" x14ac:dyDescent="0.2"/>
    <row r="4327" ht="12.75" customHeight="1" x14ac:dyDescent="0.2"/>
    <row r="4328" ht="12.75" customHeight="1" x14ac:dyDescent="0.2"/>
    <row r="4329" ht="12.75" customHeight="1" x14ac:dyDescent="0.2"/>
    <row r="4330" ht="12.75" customHeight="1" x14ac:dyDescent="0.2"/>
    <row r="4331" ht="12.75" customHeight="1" x14ac:dyDescent="0.2"/>
    <row r="4332" ht="12.75" customHeight="1" x14ac:dyDescent="0.2"/>
    <row r="4333" ht="12.75" customHeight="1" x14ac:dyDescent="0.2"/>
    <row r="4334" ht="12.75" customHeight="1" x14ac:dyDescent="0.2"/>
    <row r="4335" ht="12.75" customHeight="1" x14ac:dyDescent="0.2"/>
    <row r="4336" ht="12.75" customHeight="1" x14ac:dyDescent="0.2"/>
    <row r="4337" ht="12.75" customHeight="1" x14ac:dyDescent="0.2"/>
    <row r="4338" ht="12.75" customHeight="1" x14ac:dyDescent="0.2"/>
    <row r="4339" ht="12.75" customHeight="1" x14ac:dyDescent="0.2"/>
    <row r="4340" ht="12.75" customHeight="1" x14ac:dyDescent="0.2"/>
    <row r="4341" ht="12.75" customHeight="1" x14ac:dyDescent="0.2"/>
    <row r="4342" ht="12.75" customHeight="1" x14ac:dyDescent="0.2"/>
    <row r="4343" ht="12.75" customHeight="1" x14ac:dyDescent="0.2"/>
    <row r="4344" ht="12.75" customHeight="1" x14ac:dyDescent="0.2"/>
    <row r="4345" ht="12.75" customHeight="1" x14ac:dyDescent="0.2"/>
    <row r="4346" ht="12.75" customHeight="1" x14ac:dyDescent="0.2"/>
    <row r="4347" ht="12.75" customHeight="1" x14ac:dyDescent="0.2"/>
    <row r="4348" ht="12.75" customHeight="1" x14ac:dyDescent="0.2"/>
    <row r="4349" ht="12.75" customHeight="1" x14ac:dyDescent="0.2"/>
    <row r="4350" ht="12.75" customHeight="1" x14ac:dyDescent="0.2"/>
    <row r="4351" ht="12.75" customHeight="1" x14ac:dyDescent="0.2"/>
    <row r="4352" ht="12.75" customHeight="1" x14ac:dyDescent="0.2"/>
    <row r="4353" ht="12.75" customHeight="1" x14ac:dyDescent="0.2"/>
    <row r="4354" ht="12.75" customHeight="1" x14ac:dyDescent="0.2"/>
    <row r="4355" ht="12.75" customHeight="1" x14ac:dyDescent="0.2"/>
    <row r="4356" ht="12.75" customHeight="1" x14ac:dyDescent="0.2"/>
    <row r="4357" ht="12.75" customHeight="1" x14ac:dyDescent="0.2"/>
    <row r="4358" ht="12.75" customHeight="1" x14ac:dyDescent="0.2"/>
    <row r="4359" ht="12.75" customHeight="1" x14ac:dyDescent="0.2"/>
    <row r="4360" ht="12.75" customHeight="1" x14ac:dyDescent="0.2"/>
    <row r="4361" ht="12.75" customHeight="1" x14ac:dyDescent="0.2"/>
    <row r="4362" ht="12.75" customHeight="1" x14ac:dyDescent="0.2"/>
    <row r="4363" ht="12.75" customHeight="1" x14ac:dyDescent="0.2"/>
    <row r="4364" ht="12.75" customHeight="1" x14ac:dyDescent="0.2"/>
    <row r="4365" ht="12.75" customHeight="1" x14ac:dyDescent="0.2"/>
    <row r="4366" ht="12.75" customHeight="1" x14ac:dyDescent="0.2"/>
    <row r="4367" ht="12.75" customHeight="1" x14ac:dyDescent="0.2"/>
    <row r="4368" ht="12.75" customHeight="1" x14ac:dyDescent="0.2"/>
    <row r="4369" ht="12.75" customHeight="1" x14ac:dyDescent="0.2"/>
    <row r="4370" ht="12.75" customHeight="1" x14ac:dyDescent="0.2"/>
    <row r="4371" ht="12.75" customHeight="1" x14ac:dyDescent="0.2"/>
    <row r="4372" ht="12.75" customHeight="1" x14ac:dyDescent="0.2"/>
    <row r="4373" ht="12.75" customHeight="1" x14ac:dyDescent="0.2"/>
    <row r="4374" ht="12.75" customHeight="1" x14ac:dyDescent="0.2"/>
    <row r="4375" ht="12.75" customHeight="1" x14ac:dyDescent="0.2"/>
    <row r="4376" ht="12.75" customHeight="1" x14ac:dyDescent="0.2"/>
    <row r="4377" ht="12.75" customHeight="1" x14ac:dyDescent="0.2"/>
    <row r="4378" ht="12.75" customHeight="1" x14ac:dyDescent="0.2"/>
    <row r="4379" ht="12.75" customHeight="1" x14ac:dyDescent="0.2"/>
    <row r="4380" ht="12.75" customHeight="1" x14ac:dyDescent="0.2"/>
    <row r="4381" ht="12.75" customHeight="1" x14ac:dyDescent="0.2"/>
    <row r="4382" ht="12.75" customHeight="1" x14ac:dyDescent="0.2"/>
    <row r="4383" ht="12.75" customHeight="1" x14ac:dyDescent="0.2"/>
    <row r="4384" ht="12.75" customHeight="1" x14ac:dyDescent="0.2"/>
    <row r="4385" ht="12.75" customHeight="1" x14ac:dyDescent="0.2"/>
    <row r="4386" ht="12.75" customHeight="1" x14ac:dyDescent="0.2"/>
    <row r="4387" ht="12.75" customHeight="1" x14ac:dyDescent="0.2"/>
    <row r="4388" ht="12.75" customHeight="1" x14ac:dyDescent="0.2"/>
    <row r="4389" ht="12.75" customHeight="1" x14ac:dyDescent="0.2"/>
    <row r="4390" ht="12.75" customHeight="1" x14ac:dyDescent="0.2"/>
    <row r="4391" ht="12.75" customHeight="1" x14ac:dyDescent="0.2"/>
    <row r="4392" ht="12.75" customHeight="1" x14ac:dyDescent="0.2"/>
    <row r="4393" ht="12.75" customHeight="1" x14ac:dyDescent="0.2"/>
    <row r="4394" ht="12.75" customHeight="1" x14ac:dyDescent="0.2"/>
    <row r="4395" ht="12.75" customHeight="1" x14ac:dyDescent="0.2"/>
    <row r="4396" ht="12.75" customHeight="1" x14ac:dyDescent="0.2"/>
    <row r="4397" ht="12.75" customHeight="1" x14ac:dyDescent="0.2"/>
    <row r="4398" ht="12.75" customHeight="1" x14ac:dyDescent="0.2"/>
    <row r="4399" ht="12.75" customHeight="1" x14ac:dyDescent="0.2"/>
    <row r="4400" ht="12.75" customHeight="1" x14ac:dyDescent="0.2"/>
    <row r="4401" ht="12.75" customHeight="1" x14ac:dyDescent="0.2"/>
    <row r="4402" ht="12.75" customHeight="1" x14ac:dyDescent="0.2"/>
    <row r="4403" ht="12.75" customHeight="1" x14ac:dyDescent="0.2"/>
    <row r="4404" ht="12.75" customHeight="1" x14ac:dyDescent="0.2"/>
    <row r="4405" ht="12.75" customHeight="1" x14ac:dyDescent="0.2"/>
    <row r="4406" ht="12.75" customHeight="1" x14ac:dyDescent="0.2"/>
    <row r="4407" ht="12.75" customHeight="1" x14ac:dyDescent="0.2"/>
    <row r="4408" ht="12.75" customHeight="1" x14ac:dyDescent="0.2"/>
    <row r="4409" ht="12.75" customHeight="1" x14ac:dyDescent="0.2"/>
    <row r="4410" ht="12.75" customHeight="1" x14ac:dyDescent="0.2"/>
    <row r="4411" ht="12.75" customHeight="1" x14ac:dyDescent="0.2"/>
    <row r="4412" ht="12.75" customHeight="1" x14ac:dyDescent="0.2"/>
    <row r="4413" ht="12.75" customHeight="1" x14ac:dyDescent="0.2"/>
    <row r="4414" ht="12.75" customHeight="1" x14ac:dyDescent="0.2"/>
    <row r="4415" ht="12.75" customHeight="1" x14ac:dyDescent="0.2"/>
    <row r="4416" ht="12.75" customHeight="1" x14ac:dyDescent="0.2"/>
    <row r="4417" ht="12.75" customHeight="1" x14ac:dyDescent="0.2"/>
    <row r="4418" ht="12.75" customHeight="1" x14ac:dyDescent="0.2"/>
    <row r="4419" ht="12.75" customHeight="1" x14ac:dyDescent="0.2"/>
    <row r="4420" ht="12.75" customHeight="1" x14ac:dyDescent="0.2"/>
    <row r="4421" ht="12.75" customHeight="1" x14ac:dyDescent="0.2"/>
    <row r="4422" ht="12.75" customHeight="1" x14ac:dyDescent="0.2"/>
    <row r="4423" ht="12.75" customHeight="1" x14ac:dyDescent="0.2"/>
    <row r="4424" ht="12.75" customHeight="1" x14ac:dyDescent="0.2"/>
    <row r="4425" ht="12.75" customHeight="1" x14ac:dyDescent="0.2"/>
    <row r="4426" ht="12.75" customHeight="1" x14ac:dyDescent="0.2"/>
    <row r="4427" ht="12.75" customHeight="1" x14ac:dyDescent="0.2"/>
    <row r="4428" ht="12.75" customHeight="1" x14ac:dyDescent="0.2"/>
    <row r="4429" ht="12.75" customHeight="1" x14ac:dyDescent="0.2"/>
    <row r="4430" ht="12.75" customHeight="1" x14ac:dyDescent="0.2"/>
    <row r="4431" ht="12.75" customHeight="1" x14ac:dyDescent="0.2"/>
    <row r="4432" ht="12.75" customHeight="1" x14ac:dyDescent="0.2"/>
    <row r="4433" ht="12.75" customHeight="1" x14ac:dyDescent="0.2"/>
    <row r="4434" ht="12.75" customHeight="1" x14ac:dyDescent="0.2"/>
    <row r="4435" ht="12.75" customHeight="1" x14ac:dyDescent="0.2"/>
    <row r="4436" ht="12.75" customHeight="1" x14ac:dyDescent="0.2"/>
    <row r="4437" ht="12.75" customHeight="1" x14ac:dyDescent="0.2"/>
    <row r="4438" ht="12.75" customHeight="1" x14ac:dyDescent="0.2"/>
    <row r="4439" ht="12.75" customHeight="1" x14ac:dyDescent="0.2"/>
    <row r="4440" ht="12.75" customHeight="1" x14ac:dyDescent="0.2"/>
    <row r="4441" ht="12.75" customHeight="1" x14ac:dyDescent="0.2"/>
    <row r="4442" ht="12.75" customHeight="1" x14ac:dyDescent="0.2"/>
    <row r="4443" ht="12.75" customHeight="1" x14ac:dyDescent="0.2"/>
    <row r="4444" ht="12.75" customHeight="1" x14ac:dyDescent="0.2"/>
    <row r="4445" ht="12.75" customHeight="1" x14ac:dyDescent="0.2"/>
    <row r="4446" ht="12.75" customHeight="1" x14ac:dyDescent="0.2"/>
    <row r="4447" ht="12.75" customHeight="1" x14ac:dyDescent="0.2"/>
    <row r="4448" ht="12.75" customHeight="1" x14ac:dyDescent="0.2"/>
    <row r="4449" ht="12.75" customHeight="1" x14ac:dyDescent="0.2"/>
    <row r="4450" ht="12.75" customHeight="1" x14ac:dyDescent="0.2"/>
    <row r="4451" ht="12.75" customHeight="1" x14ac:dyDescent="0.2"/>
    <row r="4452" ht="12.75" customHeight="1" x14ac:dyDescent="0.2"/>
    <row r="4453" ht="12.75" customHeight="1" x14ac:dyDescent="0.2"/>
    <row r="4454" ht="12.75" customHeight="1" x14ac:dyDescent="0.2"/>
    <row r="4455" ht="12.75" customHeight="1" x14ac:dyDescent="0.2"/>
    <row r="4456" ht="12.75" customHeight="1" x14ac:dyDescent="0.2"/>
    <row r="4457" ht="12.75" customHeight="1" x14ac:dyDescent="0.2"/>
    <row r="4458" ht="12.75" customHeight="1" x14ac:dyDescent="0.2"/>
    <row r="4459" ht="12.75" customHeight="1" x14ac:dyDescent="0.2"/>
    <row r="4460" ht="12.75" customHeight="1" x14ac:dyDescent="0.2"/>
    <row r="4461" ht="12.75" customHeight="1" x14ac:dyDescent="0.2"/>
    <row r="4462" ht="12.75" customHeight="1" x14ac:dyDescent="0.2"/>
    <row r="4463" ht="12.75" customHeight="1" x14ac:dyDescent="0.2"/>
    <row r="4464" ht="12.75" customHeight="1" x14ac:dyDescent="0.2"/>
    <row r="4465" ht="12.75" customHeight="1" x14ac:dyDescent="0.2"/>
    <row r="4466" ht="12.75" customHeight="1" x14ac:dyDescent="0.2"/>
    <row r="4467" ht="12.75" customHeight="1" x14ac:dyDescent="0.2"/>
    <row r="4468" ht="12.75" customHeight="1" x14ac:dyDescent="0.2"/>
    <row r="4469" ht="12.75" customHeight="1" x14ac:dyDescent="0.2"/>
    <row r="4470" ht="12.75" customHeight="1" x14ac:dyDescent="0.2"/>
    <row r="4471" ht="12.75" customHeight="1" x14ac:dyDescent="0.2"/>
    <row r="4472" ht="12.75" customHeight="1" x14ac:dyDescent="0.2"/>
    <row r="4473" ht="12.75" customHeight="1" x14ac:dyDescent="0.2"/>
    <row r="4474" ht="12.75" customHeight="1" x14ac:dyDescent="0.2"/>
    <row r="4475" ht="12.75" customHeight="1" x14ac:dyDescent="0.2"/>
    <row r="4476" ht="12.75" customHeight="1" x14ac:dyDescent="0.2"/>
    <row r="4477" ht="12.75" customHeight="1" x14ac:dyDescent="0.2"/>
    <row r="4478" ht="12.75" customHeight="1" x14ac:dyDescent="0.2"/>
    <row r="4479" ht="12.75" customHeight="1" x14ac:dyDescent="0.2"/>
    <row r="4480" ht="12.75" customHeight="1" x14ac:dyDescent="0.2"/>
    <row r="4481" ht="12.75" customHeight="1" x14ac:dyDescent="0.2"/>
    <row r="4482" ht="12.75" customHeight="1" x14ac:dyDescent="0.2"/>
    <row r="4483" ht="12.75" customHeight="1" x14ac:dyDescent="0.2"/>
    <row r="4484" ht="12.75" customHeight="1" x14ac:dyDescent="0.2"/>
    <row r="4485" ht="12.75" customHeight="1" x14ac:dyDescent="0.2"/>
    <row r="4486" ht="12.75" customHeight="1" x14ac:dyDescent="0.2"/>
    <row r="4487" ht="12.75" customHeight="1" x14ac:dyDescent="0.2"/>
    <row r="4488" ht="12.75" customHeight="1" x14ac:dyDescent="0.2"/>
    <row r="4489" ht="12.75" customHeight="1" x14ac:dyDescent="0.2"/>
    <row r="4490" ht="12.75" customHeight="1" x14ac:dyDescent="0.2"/>
    <row r="4491" ht="12.75" customHeight="1" x14ac:dyDescent="0.2"/>
    <row r="4492" ht="12.75" customHeight="1" x14ac:dyDescent="0.2"/>
    <row r="4493" ht="12.75" customHeight="1" x14ac:dyDescent="0.2"/>
    <row r="4494" ht="12.75" customHeight="1" x14ac:dyDescent="0.2"/>
    <row r="4495" ht="12.75" customHeight="1" x14ac:dyDescent="0.2"/>
    <row r="4496" ht="12.75" customHeight="1" x14ac:dyDescent="0.2"/>
    <row r="4497" ht="12.75" customHeight="1" x14ac:dyDescent="0.2"/>
    <row r="4498" ht="12.75" customHeight="1" x14ac:dyDescent="0.2"/>
    <row r="4499" ht="12.75" customHeight="1" x14ac:dyDescent="0.2"/>
    <row r="4500" ht="12.75" customHeight="1" x14ac:dyDescent="0.2"/>
    <row r="4501" ht="12.75" customHeight="1" x14ac:dyDescent="0.2"/>
    <row r="4502" ht="12.75" customHeight="1" x14ac:dyDescent="0.2"/>
    <row r="4503" ht="12.75" customHeight="1" x14ac:dyDescent="0.2"/>
    <row r="4504" ht="12.75" customHeight="1" x14ac:dyDescent="0.2"/>
    <row r="4505" ht="12.75" customHeight="1" x14ac:dyDescent="0.2"/>
    <row r="4506" ht="12.75" customHeight="1" x14ac:dyDescent="0.2"/>
    <row r="4507" ht="12.75" customHeight="1" x14ac:dyDescent="0.2"/>
    <row r="4508" ht="12.75" customHeight="1" x14ac:dyDescent="0.2"/>
    <row r="4509" ht="12.75" customHeight="1" x14ac:dyDescent="0.2"/>
    <row r="4510" ht="12.75" customHeight="1" x14ac:dyDescent="0.2"/>
    <row r="4511" ht="12.75" customHeight="1" x14ac:dyDescent="0.2"/>
    <row r="4512" ht="12.75" customHeight="1" x14ac:dyDescent="0.2"/>
    <row r="4513" ht="12.75" customHeight="1" x14ac:dyDescent="0.2"/>
    <row r="4514" ht="12.75" customHeight="1" x14ac:dyDescent="0.2"/>
    <row r="4515" ht="12.75" customHeight="1" x14ac:dyDescent="0.2"/>
    <row r="4516" ht="12.75" customHeight="1" x14ac:dyDescent="0.2"/>
    <row r="4517" ht="12.75" customHeight="1" x14ac:dyDescent="0.2"/>
    <row r="4518" ht="12.75" customHeight="1" x14ac:dyDescent="0.2"/>
    <row r="4519" ht="12.75" customHeight="1" x14ac:dyDescent="0.2"/>
    <row r="4520" ht="12.75" customHeight="1" x14ac:dyDescent="0.2"/>
    <row r="4521" ht="12.75" customHeight="1" x14ac:dyDescent="0.2"/>
    <row r="4522" ht="12.75" customHeight="1" x14ac:dyDescent="0.2"/>
    <row r="4523" ht="12.75" customHeight="1" x14ac:dyDescent="0.2"/>
    <row r="4524" ht="12.75" customHeight="1" x14ac:dyDescent="0.2"/>
    <row r="4525" ht="12.75" customHeight="1" x14ac:dyDescent="0.2"/>
    <row r="4526" ht="12.75" customHeight="1" x14ac:dyDescent="0.2"/>
    <row r="4527" ht="12.75" customHeight="1" x14ac:dyDescent="0.2"/>
    <row r="4528" ht="12.75" customHeight="1" x14ac:dyDescent="0.2"/>
    <row r="4529" ht="12.75" customHeight="1" x14ac:dyDescent="0.2"/>
    <row r="4530" ht="12.75" customHeight="1" x14ac:dyDescent="0.2"/>
    <row r="4531" ht="12.75" customHeight="1" x14ac:dyDescent="0.2"/>
    <row r="4532" ht="12.75" customHeight="1" x14ac:dyDescent="0.2"/>
    <row r="4533" ht="12.75" customHeight="1" x14ac:dyDescent="0.2"/>
    <row r="4534" ht="12.75" customHeight="1" x14ac:dyDescent="0.2"/>
    <row r="4535" ht="12.75" customHeight="1" x14ac:dyDescent="0.2"/>
    <row r="4536" ht="12.75" customHeight="1" x14ac:dyDescent="0.2"/>
    <row r="4537" ht="12.75" customHeight="1" x14ac:dyDescent="0.2"/>
    <row r="4538" ht="12.75" customHeight="1" x14ac:dyDescent="0.2"/>
    <row r="4539" ht="12.75" customHeight="1" x14ac:dyDescent="0.2"/>
    <row r="4540" ht="12.75" customHeight="1" x14ac:dyDescent="0.2"/>
    <row r="4541" ht="12.75" customHeight="1" x14ac:dyDescent="0.2"/>
    <row r="4542" ht="12.75" customHeight="1" x14ac:dyDescent="0.2"/>
    <row r="4543" ht="12.75" customHeight="1" x14ac:dyDescent="0.2"/>
    <row r="4544" ht="12.75" customHeight="1" x14ac:dyDescent="0.2"/>
    <row r="4545" ht="12.75" customHeight="1" x14ac:dyDescent="0.2"/>
    <row r="4546" ht="12.75" customHeight="1" x14ac:dyDescent="0.2"/>
    <row r="4547" ht="12.75" customHeight="1" x14ac:dyDescent="0.2"/>
    <row r="4548" ht="12.75" customHeight="1" x14ac:dyDescent="0.2"/>
    <row r="4549" ht="12.75" customHeight="1" x14ac:dyDescent="0.2"/>
    <row r="4550" ht="12.75" customHeight="1" x14ac:dyDescent="0.2"/>
    <row r="4551" ht="12.75" customHeight="1" x14ac:dyDescent="0.2"/>
    <row r="4552" ht="12.75" customHeight="1" x14ac:dyDescent="0.2"/>
    <row r="4553" ht="12.75" customHeight="1" x14ac:dyDescent="0.2"/>
    <row r="4554" ht="12.75" customHeight="1" x14ac:dyDescent="0.2"/>
    <row r="4555" ht="12.75" customHeight="1" x14ac:dyDescent="0.2"/>
    <row r="4556" ht="12.75" customHeight="1" x14ac:dyDescent="0.2"/>
    <row r="4557" ht="12.75" customHeight="1" x14ac:dyDescent="0.2"/>
    <row r="4558" ht="12.75" customHeight="1" x14ac:dyDescent="0.2"/>
    <row r="4559" ht="12.75" customHeight="1" x14ac:dyDescent="0.2"/>
    <row r="4560" ht="12.75" customHeight="1" x14ac:dyDescent="0.2"/>
    <row r="4561" ht="12.75" customHeight="1" x14ac:dyDescent="0.2"/>
    <row r="4562" ht="12.75" customHeight="1" x14ac:dyDescent="0.2"/>
    <row r="4563" ht="12.75" customHeight="1" x14ac:dyDescent="0.2"/>
    <row r="4564" ht="12.75" customHeight="1" x14ac:dyDescent="0.2"/>
    <row r="4565" ht="12.75" customHeight="1" x14ac:dyDescent="0.2"/>
    <row r="4566" ht="12.75" customHeight="1" x14ac:dyDescent="0.2"/>
    <row r="4567" ht="12.75" customHeight="1" x14ac:dyDescent="0.2"/>
    <row r="4568" ht="12.75" customHeight="1" x14ac:dyDescent="0.2"/>
    <row r="4569" ht="12.75" customHeight="1" x14ac:dyDescent="0.2"/>
    <row r="4570" ht="12.75" customHeight="1" x14ac:dyDescent="0.2"/>
    <row r="4571" ht="12.75" customHeight="1" x14ac:dyDescent="0.2"/>
    <row r="4572" ht="12.75" customHeight="1" x14ac:dyDescent="0.2"/>
    <row r="4573" ht="12.75" customHeight="1" x14ac:dyDescent="0.2"/>
    <row r="4574" ht="12.75" customHeight="1" x14ac:dyDescent="0.2"/>
    <row r="4575" ht="12.75" customHeight="1" x14ac:dyDescent="0.2"/>
    <row r="4576" ht="12.75" customHeight="1" x14ac:dyDescent="0.2"/>
    <row r="4577" ht="12.75" customHeight="1" x14ac:dyDescent="0.2"/>
    <row r="4578" ht="12.75" customHeight="1" x14ac:dyDescent="0.2"/>
    <row r="4579" ht="12.75" customHeight="1" x14ac:dyDescent="0.2"/>
    <row r="4580" ht="12.75" customHeight="1" x14ac:dyDescent="0.2"/>
    <row r="4581" ht="12.75" customHeight="1" x14ac:dyDescent="0.2"/>
    <row r="4582" ht="12.75" customHeight="1" x14ac:dyDescent="0.2"/>
    <row r="4583" ht="12.75" customHeight="1" x14ac:dyDescent="0.2"/>
    <row r="4584" ht="12.75" customHeight="1" x14ac:dyDescent="0.2"/>
    <row r="4585" ht="12.75" customHeight="1" x14ac:dyDescent="0.2"/>
    <row r="4586" ht="12.75" customHeight="1" x14ac:dyDescent="0.2"/>
    <row r="4587" ht="12.75" customHeight="1" x14ac:dyDescent="0.2"/>
    <row r="4588" ht="12.75" customHeight="1" x14ac:dyDescent="0.2"/>
    <row r="4589" ht="12.75" customHeight="1" x14ac:dyDescent="0.2"/>
    <row r="4590" ht="12.75" customHeight="1" x14ac:dyDescent="0.2"/>
    <row r="4591" ht="12.75" customHeight="1" x14ac:dyDescent="0.2"/>
    <row r="4592" ht="12.75" customHeight="1" x14ac:dyDescent="0.2"/>
    <row r="4593" ht="12.75" customHeight="1" x14ac:dyDescent="0.2"/>
    <row r="4594" ht="12.75" customHeight="1" x14ac:dyDescent="0.2"/>
    <row r="4595" ht="12.75" customHeight="1" x14ac:dyDescent="0.2"/>
    <row r="4596" ht="12.75" customHeight="1" x14ac:dyDescent="0.2"/>
    <row r="4597" ht="12.75" customHeight="1" x14ac:dyDescent="0.2"/>
    <row r="4598" ht="12.75" customHeight="1" x14ac:dyDescent="0.2"/>
    <row r="4599" ht="12.75" customHeight="1" x14ac:dyDescent="0.2"/>
    <row r="4600" ht="12.75" customHeight="1" x14ac:dyDescent="0.2"/>
    <row r="4601" ht="12.75" customHeight="1" x14ac:dyDescent="0.2"/>
    <row r="4602" ht="12.75" customHeight="1" x14ac:dyDescent="0.2"/>
    <row r="4603" ht="12.75" customHeight="1" x14ac:dyDescent="0.2"/>
    <row r="4604" ht="12.75" customHeight="1" x14ac:dyDescent="0.2"/>
    <row r="4605" ht="12.75" customHeight="1" x14ac:dyDescent="0.2"/>
    <row r="4606" ht="12.75" customHeight="1" x14ac:dyDescent="0.2"/>
    <row r="4607" ht="12.75" customHeight="1" x14ac:dyDescent="0.2"/>
    <row r="4608" ht="12.75" customHeight="1" x14ac:dyDescent="0.2"/>
    <row r="4609" ht="12.75" customHeight="1" x14ac:dyDescent="0.2"/>
    <row r="4610" ht="12.75" customHeight="1" x14ac:dyDescent="0.2"/>
    <row r="4611" ht="12.75" customHeight="1" x14ac:dyDescent="0.2"/>
    <row r="4612" ht="12.75" customHeight="1" x14ac:dyDescent="0.2"/>
    <row r="4613" ht="12.75" customHeight="1" x14ac:dyDescent="0.2"/>
    <row r="4614" ht="12.75" customHeight="1" x14ac:dyDescent="0.2"/>
    <row r="4615" ht="12.75" customHeight="1" x14ac:dyDescent="0.2"/>
    <row r="4616" ht="12.75" customHeight="1" x14ac:dyDescent="0.2"/>
    <row r="4617" ht="12.75" customHeight="1" x14ac:dyDescent="0.2"/>
    <row r="4618" ht="12.75" customHeight="1" x14ac:dyDescent="0.2"/>
    <row r="4619" ht="12.75" customHeight="1" x14ac:dyDescent="0.2"/>
    <row r="4620" ht="12.75" customHeight="1" x14ac:dyDescent="0.2"/>
    <row r="4621" ht="12.75" customHeight="1" x14ac:dyDescent="0.2"/>
    <row r="4622" ht="12.75" customHeight="1" x14ac:dyDescent="0.2"/>
    <row r="4623" ht="12.75" customHeight="1" x14ac:dyDescent="0.2"/>
    <row r="4624" ht="12.75" customHeight="1" x14ac:dyDescent="0.2"/>
    <row r="4625" ht="12.75" customHeight="1" x14ac:dyDescent="0.2"/>
    <row r="4626" ht="12.75" customHeight="1" x14ac:dyDescent="0.2"/>
    <row r="4627" ht="12.75" customHeight="1" x14ac:dyDescent="0.2"/>
    <row r="4628" ht="12.75" customHeight="1" x14ac:dyDescent="0.2"/>
    <row r="4629" ht="12.75" customHeight="1" x14ac:dyDescent="0.2"/>
    <row r="4630" ht="12.75" customHeight="1" x14ac:dyDescent="0.2"/>
    <row r="4631" ht="12.75" customHeight="1" x14ac:dyDescent="0.2"/>
    <row r="4632" ht="12.75" customHeight="1" x14ac:dyDescent="0.2"/>
    <row r="4633" ht="12.75" customHeight="1" x14ac:dyDescent="0.2"/>
    <row r="4634" ht="12.75" customHeight="1" x14ac:dyDescent="0.2"/>
    <row r="4635" ht="12.75" customHeight="1" x14ac:dyDescent="0.2"/>
    <row r="4636" ht="12.75" customHeight="1" x14ac:dyDescent="0.2"/>
    <row r="4637" ht="12.75" customHeight="1" x14ac:dyDescent="0.2"/>
    <row r="4638" ht="12.75" customHeight="1" x14ac:dyDescent="0.2"/>
    <row r="4639" ht="12.75" customHeight="1" x14ac:dyDescent="0.2"/>
    <row r="4640" ht="12.75" customHeight="1" x14ac:dyDescent="0.2"/>
    <row r="4641" ht="12.75" customHeight="1" x14ac:dyDescent="0.2"/>
    <row r="4642" ht="12.75" customHeight="1" x14ac:dyDescent="0.2"/>
    <row r="4643" ht="12.75" customHeight="1" x14ac:dyDescent="0.2"/>
    <row r="4644" ht="12.75" customHeight="1" x14ac:dyDescent="0.2"/>
    <row r="4645" ht="12.75" customHeight="1" x14ac:dyDescent="0.2"/>
    <row r="4646" ht="12.75" customHeight="1" x14ac:dyDescent="0.2"/>
    <row r="4647" ht="12.75" customHeight="1" x14ac:dyDescent="0.2"/>
    <row r="4648" ht="12.75" customHeight="1" x14ac:dyDescent="0.2"/>
    <row r="4649" ht="12.75" customHeight="1" x14ac:dyDescent="0.2"/>
    <row r="4650" ht="12.75" customHeight="1" x14ac:dyDescent="0.2"/>
    <row r="4651" ht="12.75" customHeight="1" x14ac:dyDescent="0.2"/>
    <row r="4652" ht="12.75" customHeight="1" x14ac:dyDescent="0.2"/>
    <row r="4653" ht="12.75" customHeight="1" x14ac:dyDescent="0.2"/>
    <row r="4654" ht="12.75" customHeight="1" x14ac:dyDescent="0.2"/>
    <row r="4655" ht="12.75" customHeight="1" x14ac:dyDescent="0.2"/>
    <row r="4656" ht="12.75" customHeight="1" x14ac:dyDescent="0.2"/>
    <row r="4657" ht="12.75" customHeight="1" x14ac:dyDescent="0.2"/>
    <row r="4658" ht="12.75" customHeight="1" x14ac:dyDescent="0.2"/>
    <row r="4659" ht="12.75" customHeight="1" x14ac:dyDescent="0.2"/>
    <row r="4660" ht="12.75" customHeight="1" x14ac:dyDescent="0.2"/>
    <row r="4661" ht="12.75" customHeight="1" x14ac:dyDescent="0.2"/>
    <row r="4662" ht="12.75" customHeight="1" x14ac:dyDescent="0.2"/>
    <row r="4663" ht="12.75" customHeight="1" x14ac:dyDescent="0.2"/>
    <row r="4664" ht="12.75" customHeight="1" x14ac:dyDescent="0.2"/>
    <row r="4665" ht="12.75" customHeight="1" x14ac:dyDescent="0.2"/>
    <row r="4666" ht="12.75" customHeight="1" x14ac:dyDescent="0.2"/>
    <row r="4667" ht="12.75" customHeight="1" x14ac:dyDescent="0.2"/>
    <row r="4668" ht="12.75" customHeight="1" x14ac:dyDescent="0.2"/>
    <row r="4669" ht="12.75" customHeight="1" x14ac:dyDescent="0.2"/>
    <row r="4670" ht="12.75" customHeight="1" x14ac:dyDescent="0.2"/>
    <row r="4671" ht="12.75" customHeight="1" x14ac:dyDescent="0.2"/>
    <row r="4672" ht="12.75" customHeight="1" x14ac:dyDescent="0.2"/>
    <row r="4673" ht="12.75" customHeight="1" x14ac:dyDescent="0.2"/>
    <row r="4674" ht="12.75" customHeight="1" x14ac:dyDescent="0.2"/>
    <row r="4675" ht="12.75" customHeight="1" x14ac:dyDescent="0.2"/>
    <row r="4676" ht="12.75" customHeight="1" x14ac:dyDescent="0.2"/>
    <row r="4677" ht="12.75" customHeight="1" x14ac:dyDescent="0.2"/>
    <row r="4678" ht="12.75" customHeight="1" x14ac:dyDescent="0.2"/>
    <row r="4679" ht="12.75" customHeight="1" x14ac:dyDescent="0.2"/>
    <row r="4680" ht="12.75" customHeight="1" x14ac:dyDescent="0.2"/>
    <row r="4681" ht="12.75" customHeight="1" x14ac:dyDescent="0.2"/>
    <row r="4682" ht="12.75" customHeight="1" x14ac:dyDescent="0.2"/>
    <row r="4683" ht="12.75" customHeight="1" x14ac:dyDescent="0.2"/>
    <row r="4684" ht="12.75" customHeight="1" x14ac:dyDescent="0.2"/>
    <row r="4685" ht="12.75" customHeight="1" x14ac:dyDescent="0.2"/>
    <row r="4686" ht="12.75" customHeight="1" x14ac:dyDescent="0.2"/>
    <row r="4687" ht="12.75" customHeight="1" x14ac:dyDescent="0.2"/>
    <row r="4688" ht="12.75" customHeight="1" x14ac:dyDescent="0.2"/>
    <row r="4689" ht="12.75" customHeight="1" x14ac:dyDescent="0.2"/>
    <row r="4690" ht="12.75" customHeight="1" x14ac:dyDescent="0.2"/>
    <row r="4691" ht="12.75" customHeight="1" x14ac:dyDescent="0.2"/>
    <row r="4692" ht="12.75" customHeight="1" x14ac:dyDescent="0.2"/>
    <row r="4693" ht="12.75" customHeight="1" x14ac:dyDescent="0.2"/>
    <row r="4694" ht="12.75" customHeight="1" x14ac:dyDescent="0.2"/>
    <row r="4695" ht="12.75" customHeight="1" x14ac:dyDescent="0.2"/>
    <row r="4696" ht="12.75" customHeight="1" x14ac:dyDescent="0.2"/>
    <row r="4697" ht="12.75" customHeight="1" x14ac:dyDescent="0.2"/>
    <row r="4698" ht="12.75" customHeight="1" x14ac:dyDescent="0.2"/>
    <row r="4699" ht="12.75" customHeight="1" x14ac:dyDescent="0.2"/>
    <row r="4700" ht="12.75" customHeight="1" x14ac:dyDescent="0.2"/>
    <row r="4701" ht="12.75" customHeight="1" x14ac:dyDescent="0.2"/>
    <row r="4702" ht="12.75" customHeight="1" x14ac:dyDescent="0.2"/>
    <row r="4703" ht="12.75" customHeight="1" x14ac:dyDescent="0.2"/>
    <row r="4704" ht="12.75" customHeight="1" x14ac:dyDescent="0.2"/>
    <row r="4705" ht="12.75" customHeight="1" x14ac:dyDescent="0.2"/>
    <row r="4706" ht="12.75" customHeight="1" x14ac:dyDescent="0.2"/>
    <row r="4707" ht="12.75" customHeight="1" x14ac:dyDescent="0.2"/>
    <row r="4708" ht="12.75" customHeight="1" x14ac:dyDescent="0.2"/>
    <row r="4709" ht="12.75" customHeight="1" x14ac:dyDescent="0.2"/>
    <row r="4710" ht="12.75" customHeight="1" x14ac:dyDescent="0.2"/>
    <row r="4711" ht="12.75" customHeight="1" x14ac:dyDescent="0.2"/>
    <row r="4712" ht="12.75" customHeight="1" x14ac:dyDescent="0.2"/>
    <row r="4713" ht="12.75" customHeight="1" x14ac:dyDescent="0.2"/>
    <row r="4714" ht="12.75" customHeight="1" x14ac:dyDescent="0.2"/>
    <row r="4715" ht="12.75" customHeight="1" x14ac:dyDescent="0.2"/>
    <row r="4716" ht="12.75" customHeight="1" x14ac:dyDescent="0.2"/>
    <row r="4717" ht="12.75" customHeight="1" x14ac:dyDescent="0.2"/>
    <row r="4718" ht="12.75" customHeight="1" x14ac:dyDescent="0.2"/>
    <row r="4719" ht="12.75" customHeight="1" x14ac:dyDescent="0.2"/>
    <row r="4720" ht="12.75" customHeight="1" x14ac:dyDescent="0.2"/>
    <row r="4721" ht="12.75" customHeight="1" x14ac:dyDescent="0.2"/>
    <row r="4722" ht="12.75" customHeight="1" x14ac:dyDescent="0.2"/>
    <row r="4723" ht="12.75" customHeight="1" x14ac:dyDescent="0.2"/>
    <row r="4724" ht="12.75" customHeight="1" x14ac:dyDescent="0.2"/>
    <row r="4725" ht="12.75" customHeight="1" x14ac:dyDescent="0.2"/>
    <row r="4726" ht="12.75" customHeight="1" x14ac:dyDescent="0.2"/>
    <row r="4727" ht="12.75" customHeight="1" x14ac:dyDescent="0.2"/>
    <row r="4728" ht="12.75" customHeight="1" x14ac:dyDescent="0.2"/>
    <row r="4729" ht="12.75" customHeight="1" x14ac:dyDescent="0.2"/>
    <row r="4730" ht="12.75" customHeight="1" x14ac:dyDescent="0.2"/>
    <row r="4731" ht="12.75" customHeight="1" x14ac:dyDescent="0.2"/>
    <row r="4732" ht="12.75" customHeight="1" x14ac:dyDescent="0.2"/>
    <row r="4733" ht="12.75" customHeight="1" x14ac:dyDescent="0.2"/>
    <row r="4734" ht="12.75" customHeight="1" x14ac:dyDescent="0.2"/>
    <row r="4735" ht="12.75" customHeight="1" x14ac:dyDescent="0.2"/>
    <row r="4736" ht="12.75" customHeight="1" x14ac:dyDescent="0.2"/>
    <row r="4737" ht="12.75" customHeight="1" x14ac:dyDescent="0.2"/>
    <row r="4738" ht="12.75" customHeight="1" x14ac:dyDescent="0.2"/>
    <row r="4739" ht="12.75" customHeight="1" x14ac:dyDescent="0.2"/>
    <row r="4740" ht="12.75" customHeight="1" x14ac:dyDescent="0.2"/>
    <row r="4741" ht="12.75" customHeight="1" x14ac:dyDescent="0.2"/>
    <row r="4742" ht="12.75" customHeight="1" x14ac:dyDescent="0.2"/>
    <row r="4743" ht="12.75" customHeight="1" x14ac:dyDescent="0.2"/>
    <row r="4744" ht="12.75" customHeight="1" x14ac:dyDescent="0.2"/>
    <row r="4745" ht="12.75" customHeight="1" x14ac:dyDescent="0.2"/>
    <row r="4746" ht="12.75" customHeight="1" x14ac:dyDescent="0.2"/>
    <row r="4747" ht="12.75" customHeight="1" x14ac:dyDescent="0.2"/>
    <row r="4748" ht="12.75" customHeight="1" x14ac:dyDescent="0.2"/>
    <row r="4749" ht="12.75" customHeight="1" x14ac:dyDescent="0.2"/>
    <row r="4750" ht="12.75" customHeight="1" x14ac:dyDescent="0.2"/>
    <row r="4751" ht="12.75" customHeight="1" x14ac:dyDescent="0.2"/>
    <row r="4752" ht="12.75" customHeight="1" x14ac:dyDescent="0.2"/>
    <row r="4753" ht="12.75" customHeight="1" x14ac:dyDescent="0.2"/>
    <row r="4754" ht="12.75" customHeight="1" x14ac:dyDescent="0.2"/>
    <row r="4755" ht="12.75" customHeight="1" x14ac:dyDescent="0.2"/>
    <row r="4756" ht="12.75" customHeight="1" x14ac:dyDescent="0.2"/>
    <row r="4757" ht="12.75" customHeight="1" x14ac:dyDescent="0.2"/>
    <row r="4758" ht="12.75" customHeight="1" x14ac:dyDescent="0.2"/>
    <row r="4759" ht="12.75" customHeight="1" x14ac:dyDescent="0.2"/>
    <row r="4760" ht="12.75" customHeight="1" x14ac:dyDescent="0.2"/>
    <row r="4761" ht="12.75" customHeight="1" x14ac:dyDescent="0.2"/>
    <row r="4762" ht="12.75" customHeight="1" x14ac:dyDescent="0.2"/>
    <row r="4763" ht="12.75" customHeight="1" x14ac:dyDescent="0.2"/>
    <row r="4764" ht="12.75" customHeight="1" x14ac:dyDescent="0.2"/>
    <row r="4765" ht="12.75" customHeight="1" x14ac:dyDescent="0.2"/>
    <row r="4766" ht="12.75" customHeight="1" x14ac:dyDescent="0.2"/>
    <row r="4767" ht="12.75" customHeight="1" x14ac:dyDescent="0.2"/>
    <row r="4768" ht="12.75" customHeight="1" x14ac:dyDescent="0.2"/>
    <row r="4769" ht="12.75" customHeight="1" x14ac:dyDescent="0.2"/>
    <row r="4770" ht="12.75" customHeight="1" x14ac:dyDescent="0.2"/>
    <row r="4771" ht="12.75" customHeight="1" x14ac:dyDescent="0.2"/>
    <row r="4772" ht="12.75" customHeight="1" x14ac:dyDescent="0.2"/>
    <row r="4773" ht="12.75" customHeight="1" x14ac:dyDescent="0.2"/>
    <row r="4774" ht="12.75" customHeight="1" x14ac:dyDescent="0.2"/>
    <row r="4775" ht="12.75" customHeight="1" x14ac:dyDescent="0.2"/>
    <row r="4776" ht="12.75" customHeight="1" x14ac:dyDescent="0.2"/>
    <row r="4777" ht="12.75" customHeight="1" x14ac:dyDescent="0.2"/>
    <row r="4778" ht="12.75" customHeight="1" x14ac:dyDescent="0.2"/>
    <row r="4779" ht="12.75" customHeight="1" x14ac:dyDescent="0.2"/>
    <row r="4780" ht="12.75" customHeight="1" x14ac:dyDescent="0.2"/>
    <row r="4781" ht="12.75" customHeight="1" x14ac:dyDescent="0.2"/>
    <row r="4782" ht="12.75" customHeight="1" x14ac:dyDescent="0.2"/>
    <row r="4783" ht="12.75" customHeight="1" x14ac:dyDescent="0.2"/>
    <row r="4784" ht="12.75" customHeight="1" x14ac:dyDescent="0.2"/>
    <row r="4785" ht="12.75" customHeight="1" x14ac:dyDescent="0.2"/>
    <row r="4786" ht="12.75" customHeight="1" x14ac:dyDescent="0.2"/>
    <row r="4787" ht="12.75" customHeight="1" x14ac:dyDescent="0.2"/>
    <row r="4788" ht="12.75" customHeight="1" x14ac:dyDescent="0.2"/>
    <row r="4789" ht="12.75" customHeight="1" x14ac:dyDescent="0.2"/>
    <row r="4790" ht="12.75" customHeight="1" x14ac:dyDescent="0.2"/>
    <row r="4791" ht="12.75" customHeight="1" x14ac:dyDescent="0.2"/>
    <row r="4792" ht="12.75" customHeight="1" x14ac:dyDescent="0.2"/>
    <row r="4793" ht="12.75" customHeight="1" x14ac:dyDescent="0.2"/>
    <row r="4794" ht="12.75" customHeight="1" x14ac:dyDescent="0.2"/>
    <row r="4795" ht="12.75" customHeight="1" x14ac:dyDescent="0.2"/>
    <row r="4796" ht="12.75" customHeight="1" x14ac:dyDescent="0.2"/>
    <row r="4797" ht="12.75" customHeight="1" x14ac:dyDescent="0.2"/>
    <row r="4798" ht="12.75" customHeight="1" x14ac:dyDescent="0.2"/>
    <row r="4799" ht="12.75" customHeight="1" x14ac:dyDescent="0.2"/>
    <row r="4800" ht="12.75" customHeight="1" x14ac:dyDescent="0.2"/>
    <row r="4801" ht="12.75" customHeight="1" x14ac:dyDescent="0.2"/>
    <row r="4802" ht="12.75" customHeight="1" x14ac:dyDescent="0.2"/>
    <row r="4803" ht="12.75" customHeight="1" x14ac:dyDescent="0.2"/>
    <row r="4804" ht="12.75" customHeight="1" x14ac:dyDescent="0.2"/>
    <row r="4805" ht="12.75" customHeight="1" x14ac:dyDescent="0.2"/>
    <row r="4806" ht="12.75" customHeight="1" x14ac:dyDescent="0.2"/>
    <row r="4807" ht="12.75" customHeight="1" x14ac:dyDescent="0.2"/>
    <row r="4808" ht="12.75" customHeight="1" x14ac:dyDescent="0.2"/>
    <row r="4809" ht="12.75" customHeight="1" x14ac:dyDescent="0.2"/>
    <row r="4810" ht="12.75" customHeight="1" x14ac:dyDescent="0.2"/>
    <row r="4811" ht="12.75" customHeight="1" x14ac:dyDescent="0.2"/>
    <row r="4812" ht="12.75" customHeight="1" x14ac:dyDescent="0.2"/>
    <row r="4813" ht="12.75" customHeight="1" x14ac:dyDescent="0.2"/>
    <row r="4814" ht="12.75" customHeight="1" x14ac:dyDescent="0.2"/>
    <row r="4815" ht="12.75" customHeight="1" x14ac:dyDescent="0.2"/>
    <row r="4816" ht="12.75" customHeight="1" x14ac:dyDescent="0.2"/>
    <row r="4817" ht="12.75" customHeight="1" x14ac:dyDescent="0.2"/>
    <row r="4818" ht="12.75" customHeight="1" x14ac:dyDescent="0.2"/>
    <row r="4819" ht="12.75" customHeight="1" x14ac:dyDescent="0.2"/>
    <row r="4820" ht="12.75" customHeight="1" x14ac:dyDescent="0.2"/>
    <row r="4821" ht="12.75" customHeight="1" x14ac:dyDescent="0.2"/>
    <row r="4822" ht="12.75" customHeight="1" x14ac:dyDescent="0.2"/>
    <row r="4823" ht="12.75" customHeight="1" x14ac:dyDescent="0.2"/>
    <row r="4824" ht="12.75" customHeight="1" x14ac:dyDescent="0.2"/>
    <row r="4825" ht="12.75" customHeight="1" x14ac:dyDescent="0.2"/>
    <row r="4826" ht="12.75" customHeight="1" x14ac:dyDescent="0.2"/>
    <row r="4827" ht="12.75" customHeight="1" x14ac:dyDescent="0.2"/>
    <row r="4828" ht="12.75" customHeight="1" x14ac:dyDescent="0.2"/>
    <row r="4829" ht="12.75" customHeight="1" x14ac:dyDescent="0.2"/>
    <row r="4830" ht="12.75" customHeight="1" x14ac:dyDescent="0.2"/>
    <row r="4831" ht="12.75" customHeight="1" x14ac:dyDescent="0.2"/>
    <row r="4832" ht="12.75" customHeight="1" x14ac:dyDescent="0.2"/>
    <row r="4833" ht="12.75" customHeight="1" x14ac:dyDescent="0.2"/>
    <row r="4834" ht="12.75" customHeight="1" x14ac:dyDescent="0.2"/>
    <row r="4835" ht="12.75" customHeight="1" x14ac:dyDescent="0.2"/>
    <row r="4836" ht="12.75" customHeight="1" x14ac:dyDescent="0.2"/>
    <row r="4837" ht="12.75" customHeight="1" x14ac:dyDescent="0.2"/>
    <row r="4838" ht="12.75" customHeight="1" x14ac:dyDescent="0.2"/>
    <row r="4839" ht="12.75" customHeight="1" x14ac:dyDescent="0.2"/>
    <row r="4840" ht="12.75" customHeight="1" x14ac:dyDescent="0.2"/>
    <row r="4841" ht="12.75" customHeight="1" x14ac:dyDescent="0.2"/>
    <row r="4842" ht="12.75" customHeight="1" x14ac:dyDescent="0.2"/>
    <row r="4843" ht="12.75" customHeight="1" x14ac:dyDescent="0.2"/>
    <row r="4844" ht="12.75" customHeight="1" x14ac:dyDescent="0.2"/>
    <row r="4845" ht="12.75" customHeight="1" x14ac:dyDescent="0.2"/>
    <row r="4846" ht="12.75" customHeight="1" x14ac:dyDescent="0.2"/>
    <row r="4847" ht="12.75" customHeight="1" x14ac:dyDescent="0.2"/>
    <row r="4848" ht="12.75" customHeight="1" x14ac:dyDescent="0.2"/>
    <row r="4849" ht="12.75" customHeight="1" x14ac:dyDescent="0.2"/>
    <row r="4850" ht="12.75" customHeight="1" x14ac:dyDescent="0.2"/>
    <row r="4851" ht="12.75" customHeight="1" x14ac:dyDescent="0.2"/>
    <row r="4852" ht="12.75" customHeight="1" x14ac:dyDescent="0.2"/>
    <row r="4853" ht="12.75" customHeight="1" x14ac:dyDescent="0.2"/>
    <row r="4854" ht="12.75" customHeight="1" x14ac:dyDescent="0.2"/>
    <row r="4855" ht="12.75" customHeight="1" x14ac:dyDescent="0.2"/>
    <row r="4856" ht="12.75" customHeight="1" x14ac:dyDescent="0.2"/>
    <row r="4857" ht="12.75" customHeight="1" x14ac:dyDescent="0.2"/>
    <row r="4858" ht="12.75" customHeight="1" x14ac:dyDescent="0.2"/>
    <row r="4859" ht="12.75" customHeight="1" x14ac:dyDescent="0.2"/>
    <row r="4860" ht="12.75" customHeight="1" x14ac:dyDescent="0.2"/>
    <row r="4861" ht="12.75" customHeight="1" x14ac:dyDescent="0.2"/>
    <row r="4862" ht="12.75" customHeight="1" x14ac:dyDescent="0.2"/>
    <row r="4863" ht="12.75" customHeight="1" x14ac:dyDescent="0.2"/>
    <row r="4864" ht="12.75" customHeight="1" x14ac:dyDescent="0.2"/>
    <row r="4865" ht="12.75" customHeight="1" x14ac:dyDescent="0.2"/>
    <row r="4866" ht="12.75" customHeight="1" x14ac:dyDescent="0.2"/>
    <row r="4867" ht="12.75" customHeight="1" x14ac:dyDescent="0.2"/>
    <row r="4868" ht="12.75" customHeight="1" x14ac:dyDescent="0.2"/>
    <row r="4869" ht="12.75" customHeight="1" x14ac:dyDescent="0.2"/>
    <row r="4870" ht="12.75" customHeight="1" x14ac:dyDescent="0.2"/>
    <row r="4871" ht="12.75" customHeight="1" x14ac:dyDescent="0.2"/>
    <row r="4872" ht="12.75" customHeight="1" x14ac:dyDescent="0.2"/>
    <row r="4873" ht="12.75" customHeight="1" x14ac:dyDescent="0.2"/>
    <row r="4874" ht="12.75" customHeight="1" x14ac:dyDescent="0.2"/>
    <row r="4875" ht="12.75" customHeight="1" x14ac:dyDescent="0.2"/>
    <row r="4876" ht="12.75" customHeight="1" x14ac:dyDescent="0.2"/>
    <row r="4877" ht="12.75" customHeight="1" x14ac:dyDescent="0.2"/>
    <row r="4878" ht="12.75" customHeight="1" x14ac:dyDescent="0.2"/>
    <row r="4879" ht="12.75" customHeight="1" x14ac:dyDescent="0.2"/>
    <row r="4880" ht="12.75" customHeight="1" x14ac:dyDescent="0.2"/>
    <row r="4881" ht="12.75" customHeight="1" x14ac:dyDescent="0.2"/>
    <row r="4882" ht="12.75" customHeight="1" x14ac:dyDescent="0.2"/>
    <row r="4883" ht="12.75" customHeight="1" x14ac:dyDescent="0.2"/>
    <row r="4884" ht="12.75" customHeight="1" x14ac:dyDescent="0.2"/>
    <row r="4885" ht="12.75" customHeight="1" x14ac:dyDescent="0.2"/>
    <row r="4886" ht="12.75" customHeight="1" x14ac:dyDescent="0.2"/>
    <row r="4887" ht="12.75" customHeight="1" x14ac:dyDescent="0.2"/>
    <row r="4888" ht="12.75" customHeight="1" x14ac:dyDescent="0.2"/>
    <row r="4889" ht="12.75" customHeight="1" x14ac:dyDescent="0.2"/>
    <row r="4890" ht="12.75" customHeight="1" x14ac:dyDescent="0.2"/>
    <row r="4891" ht="12.75" customHeight="1" x14ac:dyDescent="0.2"/>
    <row r="4892" ht="12.75" customHeight="1" x14ac:dyDescent="0.2"/>
    <row r="4893" ht="12.75" customHeight="1" x14ac:dyDescent="0.2"/>
    <row r="4894" ht="12.75" customHeight="1" x14ac:dyDescent="0.2"/>
    <row r="4895" ht="12.75" customHeight="1" x14ac:dyDescent="0.2"/>
    <row r="4896" ht="12.75" customHeight="1" x14ac:dyDescent="0.2"/>
    <row r="4897" ht="12.75" customHeight="1" x14ac:dyDescent="0.2"/>
    <row r="4898" ht="12.75" customHeight="1" x14ac:dyDescent="0.2"/>
    <row r="4899" ht="12.75" customHeight="1" x14ac:dyDescent="0.2"/>
    <row r="4900" ht="12.75" customHeight="1" x14ac:dyDescent="0.2"/>
    <row r="4901" ht="12.75" customHeight="1" x14ac:dyDescent="0.2"/>
    <row r="4902" ht="12.75" customHeight="1" x14ac:dyDescent="0.2"/>
    <row r="4903" ht="12.75" customHeight="1" x14ac:dyDescent="0.2"/>
    <row r="4904" ht="12.75" customHeight="1" x14ac:dyDescent="0.2"/>
    <row r="4905" ht="12.75" customHeight="1" x14ac:dyDescent="0.2"/>
    <row r="4906" ht="12.75" customHeight="1" x14ac:dyDescent="0.2"/>
    <row r="4907" ht="12.75" customHeight="1" x14ac:dyDescent="0.2"/>
    <row r="4908" ht="12.75" customHeight="1" x14ac:dyDescent="0.2"/>
    <row r="4909" ht="12.75" customHeight="1" x14ac:dyDescent="0.2"/>
    <row r="4910" ht="12.75" customHeight="1" x14ac:dyDescent="0.2"/>
    <row r="4911" ht="12.75" customHeight="1" x14ac:dyDescent="0.2"/>
    <row r="4912" ht="12.75" customHeight="1" x14ac:dyDescent="0.2"/>
    <row r="4913" ht="12.75" customHeight="1" x14ac:dyDescent="0.2"/>
    <row r="4914" ht="12.75" customHeight="1" x14ac:dyDescent="0.2"/>
    <row r="4915" ht="12.75" customHeight="1" x14ac:dyDescent="0.2"/>
    <row r="4916" ht="12.75" customHeight="1" x14ac:dyDescent="0.2"/>
    <row r="4917" ht="12.75" customHeight="1" x14ac:dyDescent="0.2"/>
    <row r="4918" ht="12.75" customHeight="1" x14ac:dyDescent="0.2"/>
    <row r="4919" ht="12.75" customHeight="1" x14ac:dyDescent="0.2"/>
    <row r="4920" ht="12.75" customHeight="1" x14ac:dyDescent="0.2"/>
    <row r="4921" ht="12.75" customHeight="1" x14ac:dyDescent="0.2"/>
    <row r="4922" ht="12.75" customHeight="1" x14ac:dyDescent="0.2"/>
    <row r="4923" ht="12.75" customHeight="1" x14ac:dyDescent="0.2"/>
    <row r="4924" ht="12.75" customHeight="1" x14ac:dyDescent="0.2"/>
    <row r="4925" ht="12.75" customHeight="1" x14ac:dyDescent="0.2"/>
    <row r="4926" ht="12.75" customHeight="1" x14ac:dyDescent="0.2"/>
    <row r="4927" ht="12.75" customHeight="1" x14ac:dyDescent="0.2"/>
    <row r="4928" ht="12.75" customHeight="1" x14ac:dyDescent="0.2"/>
    <row r="4929" ht="12.75" customHeight="1" x14ac:dyDescent="0.2"/>
    <row r="4930" ht="12.75" customHeight="1" x14ac:dyDescent="0.2"/>
    <row r="4931" ht="12.75" customHeight="1" x14ac:dyDescent="0.2"/>
    <row r="4932" ht="12.75" customHeight="1" x14ac:dyDescent="0.2"/>
    <row r="4933" ht="12.75" customHeight="1" x14ac:dyDescent="0.2"/>
    <row r="4934" ht="12.75" customHeight="1" x14ac:dyDescent="0.2"/>
    <row r="4935" ht="12.75" customHeight="1" x14ac:dyDescent="0.2"/>
    <row r="4936" ht="12.75" customHeight="1" x14ac:dyDescent="0.2"/>
    <row r="4937" ht="12.75" customHeight="1" x14ac:dyDescent="0.2"/>
    <row r="4938" ht="12.75" customHeight="1" x14ac:dyDescent="0.2"/>
    <row r="4939" ht="12.75" customHeight="1" x14ac:dyDescent="0.2"/>
    <row r="4940" ht="12.75" customHeight="1" x14ac:dyDescent="0.2"/>
    <row r="4941" ht="12.75" customHeight="1" x14ac:dyDescent="0.2"/>
    <row r="4942" ht="12.75" customHeight="1" x14ac:dyDescent="0.2"/>
    <row r="4943" ht="12.75" customHeight="1" x14ac:dyDescent="0.2"/>
    <row r="4944" ht="12.75" customHeight="1" x14ac:dyDescent="0.2"/>
    <row r="4945" ht="12.75" customHeight="1" x14ac:dyDescent="0.2"/>
    <row r="4946" ht="12.75" customHeight="1" x14ac:dyDescent="0.2"/>
    <row r="4947" ht="12.75" customHeight="1" x14ac:dyDescent="0.2"/>
    <row r="4948" ht="12.75" customHeight="1" x14ac:dyDescent="0.2"/>
    <row r="4949" ht="12.75" customHeight="1" x14ac:dyDescent="0.2"/>
    <row r="4950" ht="12.75" customHeight="1" x14ac:dyDescent="0.2"/>
    <row r="4951" ht="12.75" customHeight="1" x14ac:dyDescent="0.2"/>
    <row r="4952" ht="12.75" customHeight="1" x14ac:dyDescent="0.2"/>
    <row r="4953" ht="12.75" customHeight="1" x14ac:dyDescent="0.2"/>
    <row r="4954" ht="12.75" customHeight="1" x14ac:dyDescent="0.2"/>
    <row r="4955" ht="12.75" customHeight="1" x14ac:dyDescent="0.2"/>
    <row r="4956" ht="12.75" customHeight="1" x14ac:dyDescent="0.2"/>
    <row r="4957" ht="12.75" customHeight="1" x14ac:dyDescent="0.2"/>
    <row r="4958" ht="12.75" customHeight="1" x14ac:dyDescent="0.2"/>
    <row r="4959" ht="12.75" customHeight="1" x14ac:dyDescent="0.2"/>
    <row r="4960" ht="12.75" customHeight="1" x14ac:dyDescent="0.2"/>
    <row r="4961" ht="12.75" customHeight="1" x14ac:dyDescent="0.2"/>
    <row r="4962" ht="12.75" customHeight="1" x14ac:dyDescent="0.2"/>
    <row r="4963" ht="12.75" customHeight="1" x14ac:dyDescent="0.2"/>
    <row r="4964" ht="12.75" customHeight="1" x14ac:dyDescent="0.2"/>
    <row r="4965" ht="12.75" customHeight="1" x14ac:dyDescent="0.2"/>
    <row r="4966" ht="12.75" customHeight="1" x14ac:dyDescent="0.2"/>
    <row r="4967" ht="12.75" customHeight="1" x14ac:dyDescent="0.2"/>
    <row r="4968" ht="12.75" customHeight="1" x14ac:dyDescent="0.2"/>
    <row r="4969" ht="12.75" customHeight="1" x14ac:dyDescent="0.2"/>
    <row r="4970" ht="12.75" customHeight="1" x14ac:dyDescent="0.2"/>
    <row r="4971" ht="12.75" customHeight="1" x14ac:dyDescent="0.2"/>
    <row r="4972" ht="12.75" customHeight="1" x14ac:dyDescent="0.2"/>
    <row r="4973" ht="12.75" customHeight="1" x14ac:dyDescent="0.2"/>
    <row r="4974" ht="12.75" customHeight="1" x14ac:dyDescent="0.2"/>
    <row r="4975" ht="12.75" customHeight="1" x14ac:dyDescent="0.2"/>
    <row r="4976" ht="12.75" customHeight="1" x14ac:dyDescent="0.2"/>
    <row r="4977" ht="12.75" customHeight="1" x14ac:dyDescent="0.2"/>
    <row r="4978" ht="12.75" customHeight="1" x14ac:dyDescent="0.2"/>
    <row r="4979" ht="12.75" customHeight="1" x14ac:dyDescent="0.2"/>
    <row r="4980" ht="12.75" customHeight="1" x14ac:dyDescent="0.2"/>
    <row r="4981" ht="12.75" customHeight="1" x14ac:dyDescent="0.2"/>
    <row r="4982" ht="12.75" customHeight="1" x14ac:dyDescent="0.2"/>
    <row r="4983" ht="12.75" customHeight="1" x14ac:dyDescent="0.2"/>
    <row r="4984" ht="12.75" customHeight="1" x14ac:dyDescent="0.2"/>
    <row r="4985" ht="12.75" customHeight="1" x14ac:dyDescent="0.2"/>
    <row r="4986" ht="12.75" customHeight="1" x14ac:dyDescent="0.2"/>
    <row r="4987" ht="12.75" customHeight="1" x14ac:dyDescent="0.2"/>
    <row r="4988" ht="12.75" customHeight="1" x14ac:dyDescent="0.2"/>
    <row r="4989" ht="12.75" customHeight="1" x14ac:dyDescent="0.2"/>
    <row r="4990" ht="12.75" customHeight="1" x14ac:dyDescent="0.2"/>
    <row r="4991" ht="12.75" customHeight="1" x14ac:dyDescent="0.2"/>
    <row r="4992" ht="12.75" customHeight="1" x14ac:dyDescent="0.2"/>
    <row r="4993" ht="12.75" customHeight="1" x14ac:dyDescent="0.2"/>
    <row r="4994" ht="12.75" customHeight="1" x14ac:dyDescent="0.2"/>
    <row r="4995" ht="12.75" customHeight="1" x14ac:dyDescent="0.2"/>
    <row r="4996" ht="12.75" customHeight="1" x14ac:dyDescent="0.2"/>
    <row r="4997" ht="12.75" customHeight="1" x14ac:dyDescent="0.2"/>
    <row r="4998" ht="12.75" customHeight="1" x14ac:dyDescent="0.2"/>
    <row r="4999" ht="12.75" customHeight="1" x14ac:dyDescent="0.2"/>
    <row r="5000" ht="12.75" customHeight="1" x14ac:dyDescent="0.2"/>
    <row r="5001" ht="12.75" customHeight="1" x14ac:dyDescent="0.2"/>
    <row r="5002" ht="12.75" customHeight="1" x14ac:dyDescent="0.2"/>
    <row r="5003" ht="12.75" customHeight="1" x14ac:dyDescent="0.2"/>
    <row r="5004" ht="12.75" customHeight="1" x14ac:dyDescent="0.2"/>
    <row r="5005" ht="12.75" customHeight="1" x14ac:dyDescent="0.2"/>
    <row r="5006" ht="12.75" customHeight="1" x14ac:dyDescent="0.2"/>
    <row r="5007" ht="12.75" customHeight="1" x14ac:dyDescent="0.2"/>
    <row r="5008" ht="12.75" customHeight="1" x14ac:dyDescent="0.2"/>
    <row r="5009" ht="12.75" customHeight="1" x14ac:dyDescent="0.2"/>
    <row r="5010" ht="12.75" customHeight="1" x14ac:dyDescent="0.2"/>
    <row r="5011" ht="12.75" customHeight="1" x14ac:dyDescent="0.2"/>
    <row r="5012" ht="12.75" customHeight="1" x14ac:dyDescent="0.2"/>
    <row r="5013" ht="12.75" customHeight="1" x14ac:dyDescent="0.2"/>
    <row r="5014" ht="12.75" customHeight="1" x14ac:dyDescent="0.2"/>
    <row r="5015" ht="12.75" customHeight="1" x14ac:dyDescent="0.2"/>
    <row r="5016" ht="12.75" customHeight="1" x14ac:dyDescent="0.2"/>
    <row r="5017" ht="12.75" customHeight="1" x14ac:dyDescent="0.2"/>
    <row r="5018" ht="12.75" customHeight="1" x14ac:dyDescent="0.2"/>
    <row r="5019" ht="12.75" customHeight="1" x14ac:dyDescent="0.2"/>
    <row r="5020" ht="12.75" customHeight="1" x14ac:dyDescent="0.2"/>
    <row r="5021" ht="12.75" customHeight="1" x14ac:dyDescent="0.2"/>
    <row r="5022" ht="12.75" customHeight="1" x14ac:dyDescent="0.2"/>
    <row r="5023" ht="12.75" customHeight="1" x14ac:dyDescent="0.2"/>
    <row r="5024" ht="12.75" customHeight="1" x14ac:dyDescent="0.2"/>
    <row r="5025" ht="12.75" customHeight="1" x14ac:dyDescent="0.2"/>
    <row r="5026" ht="12.75" customHeight="1" x14ac:dyDescent="0.2"/>
    <row r="5027" ht="12.75" customHeight="1" x14ac:dyDescent="0.2"/>
    <row r="5028" ht="12.75" customHeight="1" x14ac:dyDescent="0.2"/>
    <row r="5029" ht="12.75" customHeight="1" x14ac:dyDescent="0.2"/>
    <row r="5030" ht="12.75" customHeight="1" x14ac:dyDescent="0.2"/>
    <row r="5031" ht="12.75" customHeight="1" x14ac:dyDescent="0.2"/>
    <row r="5032" ht="12.75" customHeight="1" x14ac:dyDescent="0.2"/>
    <row r="5033" ht="12.75" customHeight="1" x14ac:dyDescent="0.2"/>
    <row r="5034" ht="12.75" customHeight="1" x14ac:dyDescent="0.2"/>
    <row r="5035" ht="12.75" customHeight="1" x14ac:dyDescent="0.2"/>
    <row r="5036" ht="12.75" customHeight="1" x14ac:dyDescent="0.2"/>
    <row r="5037" ht="12.75" customHeight="1" x14ac:dyDescent="0.2"/>
    <row r="5038" ht="12.75" customHeight="1" x14ac:dyDescent="0.2"/>
    <row r="5039" ht="12.75" customHeight="1" x14ac:dyDescent="0.2"/>
    <row r="5040" ht="12.75" customHeight="1" x14ac:dyDescent="0.2"/>
    <row r="5041" ht="12.75" customHeight="1" x14ac:dyDescent="0.2"/>
    <row r="5042" ht="12.75" customHeight="1" x14ac:dyDescent="0.2"/>
    <row r="5043" ht="12.75" customHeight="1" x14ac:dyDescent="0.2"/>
    <row r="5044" ht="12.75" customHeight="1" x14ac:dyDescent="0.2"/>
    <row r="5045" ht="12.75" customHeight="1" x14ac:dyDescent="0.2"/>
    <row r="5046" ht="12.75" customHeight="1" x14ac:dyDescent="0.2"/>
    <row r="5047" ht="12.75" customHeight="1" x14ac:dyDescent="0.2"/>
    <row r="5048" ht="12.75" customHeight="1" x14ac:dyDescent="0.2"/>
    <row r="5049" ht="12.75" customHeight="1" x14ac:dyDescent="0.2"/>
    <row r="5050" ht="12.75" customHeight="1" x14ac:dyDescent="0.2"/>
    <row r="5051" ht="12.75" customHeight="1" x14ac:dyDescent="0.2"/>
    <row r="5052" ht="12.75" customHeight="1" x14ac:dyDescent="0.2"/>
    <row r="5053" ht="12.75" customHeight="1" x14ac:dyDescent="0.2"/>
    <row r="5054" ht="12.75" customHeight="1" x14ac:dyDescent="0.2"/>
    <row r="5055" ht="12.75" customHeight="1" x14ac:dyDescent="0.2"/>
    <row r="5056" ht="12.75" customHeight="1" x14ac:dyDescent="0.2"/>
    <row r="5057" ht="12.75" customHeight="1" x14ac:dyDescent="0.2"/>
    <row r="5058" ht="12.75" customHeight="1" x14ac:dyDescent="0.2"/>
    <row r="5059" ht="12.75" customHeight="1" x14ac:dyDescent="0.2"/>
    <row r="5060" ht="12.75" customHeight="1" x14ac:dyDescent="0.2"/>
    <row r="5061" ht="12.75" customHeight="1" x14ac:dyDescent="0.2"/>
    <row r="5062" ht="12.75" customHeight="1" x14ac:dyDescent="0.2"/>
    <row r="5063" ht="12.75" customHeight="1" x14ac:dyDescent="0.2"/>
    <row r="5064" ht="12.75" customHeight="1" x14ac:dyDescent="0.2"/>
    <row r="5065" ht="12.75" customHeight="1" x14ac:dyDescent="0.2"/>
    <row r="5066" ht="12.75" customHeight="1" x14ac:dyDescent="0.2"/>
    <row r="5067" ht="12.75" customHeight="1" x14ac:dyDescent="0.2"/>
    <row r="5068" ht="12.75" customHeight="1" x14ac:dyDescent="0.2"/>
    <row r="5069" ht="12.75" customHeight="1" x14ac:dyDescent="0.2"/>
    <row r="5070" ht="12.75" customHeight="1" x14ac:dyDescent="0.2"/>
    <row r="5071" ht="12.75" customHeight="1" x14ac:dyDescent="0.2"/>
    <row r="5072" ht="12.75" customHeight="1" x14ac:dyDescent="0.2"/>
    <row r="5073" ht="12.75" customHeight="1" x14ac:dyDescent="0.2"/>
    <row r="5074" ht="12.75" customHeight="1" x14ac:dyDescent="0.2"/>
    <row r="5075" ht="12.75" customHeight="1" x14ac:dyDescent="0.2"/>
    <row r="5076" ht="12.75" customHeight="1" x14ac:dyDescent="0.2"/>
    <row r="5077" ht="12.75" customHeight="1" x14ac:dyDescent="0.2"/>
    <row r="5078" ht="12.75" customHeight="1" x14ac:dyDescent="0.2"/>
    <row r="5079" ht="12.75" customHeight="1" x14ac:dyDescent="0.2"/>
    <row r="5080" ht="12.75" customHeight="1" x14ac:dyDescent="0.2"/>
    <row r="5081" ht="12.75" customHeight="1" x14ac:dyDescent="0.2"/>
    <row r="5082" ht="12.75" customHeight="1" x14ac:dyDescent="0.2"/>
    <row r="5083" ht="12.75" customHeight="1" x14ac:dyDescent="0.2"/>
    <row r="5084" ht="12.75" customHeight="1" x14ac:dyDescent="0.2"/>
    <row r="5085" ht="12.75" customHeight="1" x14ac:dyDescent="0.2"/>
    <row r="5086" ht="12.75" customHeight="1" x14ac:dyDescent="0.2"/>
    <row r="5087" ht="12.75" customHeight="1" x14ac:dyDescent="0.2"/>
    <row r="5088" ht="12.75" customHeight="1" x14ac:dyDescent="0.2"/>
    <row r="5089" ht="12.75" customHeight="1" x14ac:dyDescent="0.2"/>
    <row r="5090" ht="12.75" customHeight="1" x14ac:dyDescent="0.2"/>
    <row r="5091" ht="12.75" customHeight="1" x14ac:dyDescent="0.2"/>
    <row r="5092" ht="12.75" customHeight="1" x14ac:dyDescent="0.2"/>
    <row r="5093" ht="12.75" customHeight="1" x14ac:dyDescent="0.2"/>
    <row r="5094" ht="12.75" customHeight="1" x14ac:dyDescent="0.2"/>
    <row r="5095" ht="12.75" customHeight="1" x14ac:dyDescent="0.2"/>
    <row r="5096" ht="12.75" customHeight="1" x14ac:dyDescent="0.2"/>
    <row r="5097" ht="12.75" customHeight="1" x14ac:dyDescent="0.2"/>
    <row r="5098" ht="12.75" customHeight="1" x14ac:dyDescent="0.2"/>
    <row r="5099" ht="12.75" customHeight="1" x14ac:dyDescent="0.2"/>
    <row r="5100" ht="12.75" customHeight="1" x14ac:dyDescent="0.2"/>
    <row r="5101" ht="12.75" customHeight="1" x14ac:dyDescent="0.2"/>
    <row r="5102" ht="12.75" customHeight="1" x14ac:dyDescent="0.2"/>
    <row r="5103" ht="12.75" customHeight="1" x14ac:dyDescent="0.2"/>
    <row r="5104" ht="12.75" customHeight="1" x14ac:dyDescent="0.2"/>
    <row r="5105" ht="12.75" customHeight="1" x14ac:dyDescent="0.2"/>
    <row r="5106" ht="12.75" customHeight="1" x14ac:dyDescent="0.2"/>
    <row r="5107" ht="12.75" customHeight="1" x14ac:dyDescent="0.2"/>
    <row r="5108" ht="12.75" customHeight="1" x14ac:dyDescent="0.2"/>
    <row r="5109" ht="12.75" customHeight="1" x14ac:dyDescent="0.2"/>
    <row r="5110" ht="12.75" customHeight="1" x14ac:dyDescent="0.2"/>
    <row r="5111" ht="12.75" customHeight="1" x14ac:dyDescent="0.2"/>
    <row r="5112" ht="12.75" customHeight="1" x14ac:dyDescent="0.2"/>
    <row r="5113" ht="12.75" customHeight="1" x14ac:dyDescent="0.2"/>
    <row r="5114" ht="12.75" customHeight="1" x14ac:dyDescent="0.2"/>
    <row r="5115" ht="12.75" customHeight="1" x14ac:dyDescent="0.2"/>
    <row r="5116" ht="12.75" customHeight="1" x14ac:dyDescent="0.2"/>
    <row r="5117" ht="12.75" customHeight="1" x14ac:dyDescent="0.2"/>
    <row r="5118" ht="12.75" customHeight="1" x14ac:dyDescent="0.2"/>
    <row r="5119" ht="12.75" customHeight="1" x14ac:dyDescent="0.2"/>
    <row r="5120" ht="12.75" customHeight="1" x14ac:dyDescent="0.2"/>
    <row r="5121" ht="12.75" customHeight="1" x14ac:dyDescent="0.2"/>
    <row r="5122" ht="12.75" customHeight="1" x14ac:dyDescent="0.2"/>
    <row r="5123" ht="12.75" customHeight="1" x14ac:dyDescent="0.2"/>
    <row r="5124" ht="12.75" customHeight="1" x14ac:dyDescent="0.2"/>
    <row r="5125" ht="12.75" customHeight="1" x14ac:dyDescent="0.2"/>
    <row r="5126" ht="12.75" customHeight="1" x14ac:dyDescent="0.2"/>
    <row r="5127" ht="12.75" customHeight="1" x14ac:dyDescent="0.2"/>
    <row r="5128" ht="12.75" customHeight="1" x14ac:dyDescent="0.2"/>
    <row r="5129" ht="12.75" customHeight="1" x14ac:dyDescent="0.2"/>
    <row r="5130" ht="12.75" customHeight="1" x14ac:dyDescent="0.2"/>
    <row r="5131" ht="12.75" customHeight="1" x14ac:dyDescent="0.2"/>
    <row r="5132" ht="12.75" customHeight="1" x14ac:dyDescent="0.2"/>
    <row r="5133" ht="12.75" customHeight="1" x14ac:dyDescent="0.2"/>
    <row r="5134" ht="12.75" customHeight="1" x14ac:dyDescent="0.2"/>
    <row r="5135" ht="12.75" customHeight="1" x14ac:dyDescent="0.2"/>
    <row r="5136" ht="12.75" customHeight="1" x14ac:dyDescent="0.2"/>
    <row r="5137" ht="12.75" customHeight="1" x14ac:dyDescent="0.2"/>
    <row r="5138" ht="12.75" customHeight="1" x14ac:dyDescent="0.2"/>
    <row r="5139" ht="12.75" customHeight="1" x14ac:dyDescent="0.2"/>
    <row r="5140" ht="12.75" customHeight="1" x14ac:dyDescent="0.2"/>
    <row r="5141" ht="12.75" customHeight="1" x14ac:dyDescent="0.2"/>
    <row r="5142" ht="12.75" customHeight="1" x14ac:dyDescent="0.2"/>
    <row r="5143" ht="12.75" customHeight="1" x14ac:dyDescent="0.2"/>
    <row r="5144" ht="12.75" customHeight="1" x14ac:dyDescent="0.2"/>
    <row r="5145" ht="12.75" customHeight="1" x14ac:dyDescent="0.2"/>
    <row r="5146" ht="12.75" customHeight="1" x14ac:dyDescent="0.2"/>
    <row r="5147" ht="12.75" customHeight="1" x14ac:dyDescent="0.2"/>
    <row r="5148" ht="12.75" customHeight="1" x14ac:dyDescent="0.2"/>
    <row r="5149" ht="12.75" customHeight="1" x14ac:dyDescent="0.2"/>
    <row r="5150" ht="12.75" customHeight="1" x14ac:dyDescent="0.2"/>
    <row r="5151" ht="12.75" customHeight="1" x14ac:dyDescent="0.2"/>
    <row r="5152" ht="12.75" customHeight="1" x14ac:dyDescent="0.2"/>
    <row r="5153" ht="12.75" customHeight="1" x14ac:dyDescent="0.2"/>
    <row r="5154" ht="12.75" customHeight="1" x14ac:dyDescent="0.2"/>
    <row r="5155" ht="12.75" customHeight="1" x14ac:dyDescent="0.2"/>
    <row r="5156" ht="12.75" customHeight="1" x14ac:dyDescent="0.2"/>
    <row r="5157" ht="12.75" customHeight="1" x14ac:dyDescent="0.2"/>
    <row r="5158" ht="12.75" customHeight="1" x14ac:dyDescent="0.2"/>
    <row r="5159" ht="12.75" customHeight="1" x14ac:dyDescent="0.2"/>
    <row r="5160" ht="12.75" customHeight="1" x14ac:dyDescent="0.2"/>
    <row r="5161" ht="12.75" customHeight="1" x14ac:dyDescent="0.2"/>
    <row r="5162" ht="12.75" customHeight="1" x14ac:dyDescent="0.2"/>
    <row r="5163" ht="12.75" customHeight="1" x14ac:dyDescent="0.2"/>
    <row r="5164" ht="12.75" customHeight="1" x14ac:dyDescent="0.2"/>
    <row r="5165" ht="12.75" customHeight="1" x14ac:dyDescent="0.2"/>
    <row r="5166" ht="12.75" customHeight="1" x14ac:dyDescent="0.2"/>
    <row r="5167" ht="12.75" customHeight="1" x14ac:dyDescent="0.2"/>
    <row r="5168" ht="12.75" customHeight="1" x14ac:dyDescent="0.2"/>
    <row r="5169" ht="12.75" customHeight="1" x14ac:dyDescent="0.2"/>
    <row r="5170" ht="12.75" customHeight="1" x14ac:dyDescent="0.2"/>
    <row r="5171" ht="12.75" customHeight="1" x14ac:dyDescent="0.2"/>
    <row r="5172" ht="12.75" customHeight="1" x14ac:dyDescent="0.2"/>
    <row r="5173" ht="12.75" customHeight="1" x14ac:dyDescent="0.2"/>
    <row r="5174" ht="12.75" customHeight="1" x14ac:dyDescent="0.2"/>
    <row r="5175" ht="12.75" customHeight="1" x14ac:dyDescent="0.2"/>
    <row r="5176" ht="12.75" customHeight="1" x14ac:dyDescent="0.2"/>
    <row r="5177" ht="12.75" customHeight="1" x14ac:dyDescent="0.2"/>
    <row r="5178" ht="12.75" customHeight="1" x14ac:dyDescent="0.2"/>
    <row r="5179" ht="12.75" customHeight="1" x14ac:dyDescent="0.2"/>
    <row r="5180" ht="12.75" customHeight="1" x14ac:dyDescent="0.2"/>
    <row r="5181" ht="12.75" customHeight="1" x14ac:dyDescent="0.2"/>
    <row r="5182" ht="12.75" customHeight="1" x14ac:dyDescent="0.2"/>
    <row r="5183" ht="12.75" customHeight="1" x14ac:dyDescent="0.2"/>
    <row r="5184" ht="12.75" customHeight="1" x14ac:dyDescent="0.2"/>
    <row r="5185" ht="12.75" customHeight="1" x14ac:dyDescent="0.2"/>
    <row r="5186" ht="12.75" customHeight="1" x14ac:dyDescent="0.2"/>
    <row r="5187" ht="12.75" customHeight="1" x14ac:dyDescent="0.2"/>
    <row r="5188" ht="12.75" customHeight="1" x14ac:dyDescent="0.2"/>
    <row r="5189" ht="12.75" customHeight="1" x14ac:dyDescent="0.2"/>
    <row r="5190" ht="12.75" customHeight="1" x14ac:dyDescent="0.2"/>
    <row r="5191" ht="12.75" customHeight="1" x14ac:dyDescent="0.2"/>
    <row r="5192" ht="12.75" customHeight="1" x14ac:dyDescent="0.2"/>
    <row r="5193" ht="12.75" customHeight="1" x14ac:dyDescent="0.2"/>
    <row r="5194" ht="12.75" customHeight="1" x14ac:dyDescent="0.2"/>
    <row r="5195" ht="12.75" customHeight="1" x14ac:dyDescent="0.2"/>
    <row r="5196" ht="12.75" customHeight="1" x14ac:dyDescent="0.2"/>
    <row r="5197" ht="12.75" customHeight="1" x14ac:dyDescent="0.2"/>
    <row r="5198" ht="12.75" customHeight="1" x14ac:dyDescent="0.2"/>
    <row r="5199" ht="12.75" customHeight="1" x14ac:dyDescent="0.2"/>
    <row r="5200" ht="12.75" customHeight="1" x14ac:dyDescent="0.2"/>
    <row r="5201" ht="12.75" customHeight="1" x14ac:dyDescent="0.2"/>
    <row r="5202" ht="12.75" customHeight="1" x14ac:dyDescent="0.2"/>
    <row r="5203" ht="12.75" customHeight="1" x14ac:dyDescent="0.2"/>
    <row r="5204" ht="12.75" customHeight="1" x14ac:dyDescent="0.2"/>
    <row r="5205" ht="12.75" customHeight="1" x14ac:dyDescent="0.2"/>
    <row r="5206" ht="12.75" customHeight="1" x14ac:dyDescent="0.2"/>
    <row r="5207" ht="12.75" customHeight="1" x14ac:dyDescent="0.2"/>
    <row r="5208" ht="12.75" customHeight="1" x14ac:dyDescent="0.2"/>
    <row r="5209" ht="12.75" customHeight="1" x14ac:dyDescent="0.2"/>
    <row r="5210" ht="12.75" customHeight="1" x14ac:dyDescent="0.2"/>
    <row r="5211" ht="12.75" customHeight="1" x14ac:dyDescent="0.2"/>
    <row r="5212" ht="12.75" customHeight="1" x14ac:dyDescent="0.2"/>
    <row r="5213" ht="12.75" customHeight="1" x14ac:dyDescent="0.2"/>
    <row r="5214" ht="12.75" customHeight="1" x14ac:dyDescent="0.2"/>
    <row r="5215" ht="12.75" customHeight="1" x14ac:dyDescent="0.2"/>
    <row r="5216" ht="12.75" customHeight="1" x14ac:dyDescent="0.2"/>
    <row r="5217" ht="12.75" customHeight="1" x14ac:dyDescent="0.2"/>
    <row r="5218" ht="12.75" customHeight="1" x14ac:dyDescent="0.2"/>
    <row r="5219" ht="12.75" customHeight="1" x14ac:dyDescent="0.2"/>
    <row r="5220" ht="12.75" customHeight="1" x14ac:dyDescent="0.2"/>
    <row r="5221" ht="12.75" customHeight="1" x14ac:dyDescent="0.2"/>
    <row r="5222" ht="12.75" customHeight="1" x14ac:dyDescent="0.2"/>
    <row r="5223" ht="12.75" customHeight="1" x14ac:dyDescent="0.2"/>
    <row r="5224" ht="12.75" customHeight="1" x14ac:dyDescent="0.2"/>
    <row r="5225" ht="12.75" customHeight="1" x14ac:dyDescent="0.2"/>
    <row r="5226" ht="12.75" customHeight="1" x14ac:dyDescent="0.2"/>
    <row r="5227" ht="12.75" customHeight="1" x14ac:dyDescent="0.2"/>
    <row r="5228" ht="12.75" customHeight="1" x14ac:dyDescent="0.2"/>
    <row r="5229" ht="12.75" customHeight="1" x14ac:dyDescent="0.2"/>
    <row r="5230" ht="12.75" customHeight="1" x14ac:dyDescent="0.2"/>
    <row r="5231" ht="12.75" customHeight="1" x14ac:dyDescent="0.2"/>
    <row r="5232" ht="12.75" customHeight="1" x14ac:dyDescent="0.2"/>
    <row r="5233" ht="12.75" customHeight="1" x14ac:dyDescent="0.2"/>
    <row r="5234" ht="12.75" customHeight="1" x14ac:dyDescent="0.2"/>
    <row r="5235" ht="12.75" customHeight="1" x14ac:dyDescent="0.2"/>
    <row r="5236" ht="12.75" customHeight="1" x14ac:dyDescent="0.2"/>
    <row r="5237" ht="12.75" customHeight="1" x14ac:dyDescent="0.2"/>
    <row r="5238" ht="12.75" customHeight="1" x14ac:dyDescent="0.2"/>
    <row r="5239" ht="12.75" customHeight="1" x14ac:dyDescent="0.2"/>
    <row r="5240" ht="12.75" customHeight="1" x14ac:dyDescent="0.2"/>
    <row r="5241" ht="12.75" customHeight="1" x14ac:dyDescent="0.2"/>
    <row r="5242" ht="12.75" customHeight="1" x14ac:dyDescent="0.2"/>
    <row r="5243" ht="12.75" customHeight="1" x14ac:dyDescent="0.2"/>
    <row r="5244" ht="12.75" customHeight="1" x14ac:dyDescent="0.2"/>
    <row r="5245" ht="12.75" customHeight="1" x14ac:dyDescent="0.2"/>
    <row r="5246" ht="12.75" customHeight="1" x14ac:dyDescent="0.2"/>
    <row r="5247" ht="12.75" customHeight="1" x14ac:dyDescent="0.2"/>
    <row r="5248" ht="12.75" customHeight="1" x14ac:dyDescent="0.2"/>
    <row r="5249" ht="12.75" customHeight="1" x14ac:dyDescent="0.2"/>
    <row r="5250" ht="12.75" customHeight="1" x14ac:dyDescent="0.2"/>
    <row r="5251" ht="12.75" customHeight="1" x14ac:dyDescent="0.2"/>
    <row r="5252" ht="12.75" customHeight="1" x14ac:dyDescent="0.2"/>
    <row r="5253" ht="12.75" customHeight="1" x14ac:dyDescent="0.2"/>
    <row r="5254" ht="12.75" customHeight="1" x14ac:dyDescent="0.2"/>
    <row r="5255" ht="12.75" customHeight="1" x14ac:dyDescent="0.2"/>
    <row r="5256" ht="12.75" customHeight="1" x14ac:dyDescent="0.2"/>
    <row r="5257" ht="12.75" customHeight="1" x14ac:dyDescent="0.2"/>
    <row r="5258" ht="12.75" customHeight="1" x14ac:dyDescent="0.2"/>
    <row r="5259" ht="12.75" customHeight="1" x14ac:dyDescent="0.2"/>
    <row r="5260" ht="12.75" customHeight="1" x14ac:dyDescent="0.2"/>
    <row r="5261" ht="12.75" customHeight="1" x14ac:dyDescent="0.2"/>
    <row r="5262" ht="12.75" customHeight="1" x14ac:dyDescent="0.2"/>
    <row r="5263" ht="12.75" customHeight="1" x14ac:dyDescent="0.2"/>
    <row r="5264" ht="12.75" customHeight="1" x14ac:dyDescent="0.2"/>
    <row r="5265" ht="12.75" customHeight="1" x14ac:dyDescent="0.2"/>
    <row r="5266" ht="12.75" customHeight="1" x14ac:dyDescent="0.2"/>
    <row r="5267" ht="12.75" customHeight="1" x14ac:dyDescent="0.2"/>
    <row r="5268" ht="12.75" customHeight="1" x14ac:dyDescent="0.2"/>
    <row r="5269" ht="12.75" customHeight="1" x14ac:dyDescent="0.2"/>
    <row r="5270" ht="12.75" customHeight="1" x14ac:dyDescent="0.2"/>
    <row r="5271" ht="12.75" customHeight="1" x14ac:dyDescent="0.2"/>
    <row r="5272" ht="12.75" customHeight="1" x14ac:dyDescent="0.2"/>
    <row r="5273" ht="12.75" customHeight="1" x14ac:dyDescent="0.2"/>
    <row r="5274" ht="12.75" customHeight="1" x14ac:dyDescent="0.2"/>
    <row r="5275" ht="12.75" customHeight="1" x14ac:dyDescent="0.2"/>
    <row r="5276" ht="12.75" customHeight="1" x14ac:dyDescent="0.2"/>
    <row r="5277" ht="12.75" customHeight="1" x14ac:dyDescent="0.2"/>
    <row r="5278" ht="12.75" customHeight="1" x14ac:dyDescent="0.2"/>
    <row r="5279" ht="12.75" customHeight="1" x14ac:dyDescent="0.2"/>
    <row r="5280" ht="12.75" customHeight="1" x14ac:dyDescent="0.2"/>
    <row r="5281" ht="12.75" customHeight="1" x14ac:dyDescent="0.2"/>
    <row r="5282" ht="12.75" customHeight="1" x14ac:dyDescent="0.2"/>
    <row r="5283" ht="12.75" customHeight="1" x14ac:dyDescent="0.2"/>
    <row r="5284" ht="12.75" customHeight="1" x14ac:dyDescent="0.2"/>
    <row r="5285" ht="12.75" customHeight="1" x14ac:dyDescent="0.2"/>
    <row r="5286" ht="12.75" customHeight="1" x14ac:dyDescent="0.2"/>
    <row r="5287" ht="12.75" customHeight="1" x14ac:dyDescent="0.2"/>
    <row r="5288" ht="12.75" customHeight="1" x14ac:dyDescent="0.2"/>
    <row r="5289" ht="12.75" customHeight="1" x14ac:dyDescent="0.2"/>
    <row r="5290" ht="12.75" customHeight="1" x14ac:dyDescent="0.2"/>
    <row r="5291" ht="12.75" customHeight="1" x14ac:dyDescent="0.2"/>
    <row r="5292" ht="12.75" customHeight="1" x14ac:dyDescent="0.2"/>
    <row r="5293" ht="12.75" customHeight="1" x14ac:dyDescent="0.2"/>
    <row r="5294" ht="12.75" customHeight="1" x14ac:dyDescent="0.2"/>
    <row r="5295" ht="12.75" customHeight="1" x14ac:dyDescent="0.2"/>
    <row r="5296" ht="12.75" customHeight="1" x14ac:dyDescent="0.2"/>
    <row r="5297" ht="12.75" customHeight="1" x14ac:dyDescent="0.2"/>
    <row r="5298" ht="12.75" customHeight="1" x14ac:dyDescent="0.2"/>
    <row r="5299" ht="12.75" customHeight="1" x14ac:dyDescent="0.2"/>
    <row r="5300" ht="12.75" customHeight="1" x14ac:dyDescent="0.2"/>
    <row r="5301" ht="12.75" customHeight="1" x14ac:dyDescent="0.2"/>
    <row r="5302" ht="12.75" customHeight="1" x14ac:dyDescent="0.2"/>
    <row r="5303" ht="12.75" customHeight="1" x14ac:dyDescent="0.2"/>
    <row r="5304" ht="12.75" customHeight="1" x14ac:dyDescent="0.2"/>
    <row r="5305" ht="12.75" customHeight="1" x14ac:dyDescent="0.2"/>
    <row r="5306" ht="12.75" customHeight="1" x14ac:dyDescent="0.2"/>
    <row r="5307" ht="12.75" customHeight="1" x14ac:dyDescent="0.2"/>
    <row r="5308" ht="12.75" customHeight="1" x14ac:dyDescent="0.2"/>
    <row r="5309" ht="12.75" customHeight="1" x14ac:dyDescent="0.2"/>
    <row r="5310" ht="12.75" customHeight="1" x14ac:dyDescent="0.2"/>
    <row r="5311" ht="12.75" customHeight="1" x14ac:dyDescent="0.2"/>
    <row r="5312" ht="12.75" customHeight="1" x14ac:dyDescent="0.2"/>
    <row r="5313" ht="12.75" customHeight="1" x14ac:dyDescent="0.2"/>
    <row r="5314" ht="12.75" customHeight="1" x14ac:dyDescent="0.2"/>
    <row r="5315" ht="12.75" customHeight="1" x14ac:dyDescent="0.2"/>
    <row r="5316" ht="12.75" customHeight="1" x14ac:dyDescent="0.2"/>
    <row r="5317" ht="12.75" customHeight="1" x14ac:dyDescent="0.2"/>
    <row r="5318" ht="12.75" customHeight="1" x14ac:dyDescent="0.2"/>
    <row r="5319" ht="12.75" customHeight="1" x14ac:dyDescent="0.2"/>
    <row r="5320" ht="12.75" customHeight="1" x14ac:dyDescent="0.2"/>
    <row r="5321" ht="12.75" customHeight="1" x14ac:dyDescent="0.2"/>
    <row r="5322" ht="12.75" customHeight="1" x14ac:dyDescent="0.2"/>
    <row r="5323" ht="12.75" customHeight="1" x14ac:dyDescent="0.2"/>
    <row r="5324" ht="12.75" customHeight="1" x14ac:dyDescent="0.2"/>
    <row r="5325" ht="12.75" customHeight="1" x14ac:dyDescent="0.2"/>
    <row r="5326" ht="12.75" customHeight="1" x14ac:dyDescent="0.2"/>
    <row r="5327" ht="12.75" customHeight="1" x14ac:dyDescent="0.2"/>
    <row r="5328" ht="12.75" customHeight="1" x14ac:dyDescent="0.2"/>
    <row r="5329" ht="12.75" customHeight="1" x14ac:dyDescent="0.2"/>
    <row r="5330" ht="12.75" customHeight="1" x14ac:dyDescent="0.2"/>
    <row r="5331" ht="12.75" customHeight="1" x14ac:dyDescent="0.2"/>
    <row r="5332" ht="12.75" customHeight="1" x14ac:dyDescent="0.2"/>
    <row r="5333" ht="12.75" customHeight="1" x14ac:dyDescent="0.2"/>
    <row r="5334" ht="12.75" customHeight="1" x14ac:dyDescent="0.2"/>
    <row r="5335" ht="12.75" customHeight="1" x14ac:dyDescent="0.2"/>
    <row r="5336" ht="12.75" customHeight="1" x14ac:dyDescent="0.2"/>
    <row r="5337" ht="12.75" customHeight="1" x14ac:dyDescent="0.2"/>
    <row r="5338" ht="12.75" customHeight="1" x14ac:dyDescent="0.2"/>
    <row r="5339" ht="12.75" customHeight="1" x14ac:dyDescent="0.2"/>
    <row r="5340" ht="12.75" customHeight="1" x14ac:dyDescent="0.2"/>
    <row r="5341" ht="12.75" customHeight="1" x14ac:dyDescent="0.2"/>
    <row r="5342" ht="12.75" customHeight="1" x14ac:dyDescent="0.2"/>
    <row r="5343" ht="12.75" customHeight="1" x14ac:dyDescent="0.2"/>
    <row r="5344" ht="12.75" customHeight="1" x14ac:dyDescent="0.2"/>
    <row r="5345" ht="12.75" customHeight="1" x14ac:dyDescent="0.2"/>
    <row r="5346" ht="12.75" customHeight="1" x14ac:dyDescent="0.2"/>
    <row r="5347" ht="12.75" customHeight="1" x14ac:dyDescent="0.2"/>
    <row r="5348" ht="12.75" customHeight="1" x14ac:dyDescent="0.2"/>
    <row r="5349" ht="12.75" customHeight="1" x14ac:dyDescent="0.2"/>
    <row r="5350" ht="12.75" customHeight="1" x14ac:dyDescent="0.2"/>
    <row r="5351" ht="12.75" customHeight="1" x14ac:dyDescent="0.2"/>
    <row r="5352" ht="12.75" customHeight="1" x14ac:dyDescent="0.2"/>
    <row r="5353" ht="12.75" customHeight="1" x14ac:dyDescent="0.2"/>
    <row r="5354" ht="12.75" customHeight="1" x14ac:dyDescent="0.2"/>
    <row r="5355" ht="12.75" customHeight="1" x14ac:dyDescent="0.2"/>
    <row r="5356" ht="12.75" customHeight="1" x14ac:dyDescent="0.2"/>
    <row r="5357" ht="12.75" customHeight="1" x14ac:dyDescent="0.2"/>
    <row r="5358" ht="12.75" customHeight="1" x14ac:dyDescent="0.2"/>
    <row r="5359" ht="12.75" customHeight="1" x14ac:dyDescent="0.2"/>
    <row r="5360" ht="12.75" customHeight="1" x14ac:dyDescent="0.2"/>
    <row r="5361" ht="12.75" customHeight="1" x14ac:dyDescent="0.2"/>
    <row r="5362" ht="12.75" customHeight="1" x14ac:dyDescent="0.2"/>
    <row r="5363" ht="12.75" customHeight="1" x14ac:dyDescent="0.2"/>
    <row r="5364" ht="12.75" customHeight="1" x14ac:dyDescent="0.2"/>
    <row r="5365" ht="12.75" customHeight="1" x14ac:dyDescent="0.2"/>
    <row r="5366" ht="12.75" customHeight="1" x14ac:dyDescent="0.2"/>
    <row r="5367" ht="12.75" customHeight="1" x14ac:dyDescent="0.2"/>
    <row r="5368" ht="12.75" customHeight="1" x14ac:dyDescent="0.2"/>
    <row r="5369" ht="12.75" customHeight="1" x14ac:dyDescent="0.2"/>
    <row r="5370" ht="12.75" customHeight="1" x14ac:dyDescent="0.2"/>
    <row r="5371" ht="12.75" customHeight="1" x14ac:dyDescent="0.2"/>
    <row r="5372" ht="12.75" customHeight="1" x14ac:dyDescent="0.2"/>
    <row r="5373" ht="12.75" customHeight="1" x14ac:dyDescent="0.2"/>
    <row r="5374" ht="12.75" customHeight="1" x14ac:dyDescent="0.2"/>
    <row r="5375" ht="12.75" customHeight="1" x14ac:dyDescent="0.2"/>
    <row r="5376" ht="12.75" customHeight="1" x14ac:dyDescent="0.2"/>
    <row r="5377" ht="12.75" customHeight="1" x14ac:dyDescent="0.2"/>
    <row r="5378" ht="12.75" customHeight="1" x14ac:dyDescent="0.2"/>
    <row r="5379" ht="12.75" customHeight="1" x14ac:dyDescent="0.2"/>
    <row r="5380" ht="12.75" customHeight="1" x14ac:dyDescent="0.2"/>
    <row r="5381" ht="12.75" customHeight="1" x14ac:dyDescent="0.2"/>
    <row r="5382" ht="12.75" customHeight="1" x14ac:dyDescent="0.2"/>
    <row r="5383" ht="12.75" customHeight="1" x14ac:dyDescent="0.2"/>
    <row r="5384" ht="12.75" customHeight="1" x14ac:dyDescent="0.2"/>
    <row r="5385" ht="12.75" customHeight="1" x14ac:dyDescent="0.2"/>
    <row r="5386" ht="12.75" customHeight="1" x14ac:dyDescent="0.2"/>
    <row r="5387" ht="12.75" customHeight="1" x14ac:dyDescent="0.2"/>
    <row r="5388" ht="12.75" customHeight="1" x14ac:dyDescent="0.2"/>
    <row r="5389" ht="12.75" customHeight="1" x14ac:dyDescent="0.2"/>
    <row r="5390" ht="12.75" customHeight="1" x14ac:dyDescent="0.2"/>
    <row r="5391" ht="12.75" customHeight="1" x14ac:dyDescent="0.2"/>
    <row r="5392" ht="12.75" customHeight="1" x14ac:dyDescent="0.2"/>
    <row r="5393" ht="12.75" customHeight="1" x14ac:dyDescent="0.2"/>
    <row r="5394" ht="12.75" customHeight="1" x14ac:dyDescent="0.2"/>
    <row r="5395" ht="12.75" customHeight="1" x14ac:dyDescent="0.2"/>
    <row r="5396" ht="12.75" customHeight="1" x14ac:dyDescent="0.2"/>
    <row r="5397" ht="12.75" customHeight="1" x14ac:dyDescent="0.2"/>
    <row r="5398" ht="12.75" customHeight="1" x14ac:dyDescent="0.2"/>
    <row r="5399" ht="12.75" customHeight="1" x14ac:dyDescent="0.2"/>
    <row r="5400" ht="12.75" customHeight="1" x14ac:dyDescent="0.2"/>
    <row r="5401" ht="12.75" customHeight="1" x14ac:dyDescent="0.2"/>
    <row r="5402" ht="12.75" customHeight="1" x14ac:dyDescent="0.2"/>
    <row r="5403" ht="12.75" customHeight="1" x14ac:dyDescent="0.2"/>
    <row r="5404" ht="12.75" customHeight="1" x14ac:dyDescent="0.2"/>
    <row r="5405" ht="12.75" customHeight="1" x14ac:dyDescent="0.2"/>
    <row r="5406" ht="12.75" customHeight="1" x14ac:dyDescent="0.2"/>
    <row r="5407" ht="12.75" customHeight="1" x14ac:dyDescent="0.2"/>
    <row r="5408" ht="12.75" customHeight="1" x14ac:dyDescent="0.2"/>
    <row r="5409" ht="12.75" customHeight="1" x14ac:dyDescent="0.2"/>
    <row r="5410" ht="12.75" customHeight="1" x14ac:dyDescent="0.2"/>
    <row r="5411" ht="12.75" customHeight="1" x14ac:dyDescent="0.2"/>
    <row r="5412" ht="12.75" customHeight="1" x14ac:dyDescent="0.2"/>
    <row r="5413" ht="12.75" customHeight="1" x14ac:dyDescent="0.2"/>
    <row r="5414" ht="12.75" customHeight="1" x14ac:dyDescent="0.2"/>
    <row r="5415" ht="12.75" customHeight="1" x14ac:dyDescent="0.2"/>
    <row r="5416" ht="12.75" customHeight="1" x14ac:dyDescent="0.2"/>
    <row r="5417" ht="12.75" customHeight="1" x14ac:dyDescent="0.2"/>
    <row r="5418" ht="12.75" customHeight="1" x14ac:dyDescent="0.2"/>
    <row r="5419" ht="12.75" customHeight="1" x14ac:dyDescent="0.2"/>
    <row r="5420" ht="12.75" customHeight="1" x14ac:dyDescent="0.2"/>
    <row r="5421" ht="12.75" customHeight="1" x14ac:dyDescent="0.2"/>
    <row r="5422" ht="12.75" customHeight="1" x14ac:dyDescent="0.2"/>
    <row r="5423" ht="12.75" customHeight="1" x14ac:dyDescent="0.2"/>
    <row r="5424" ht="12.75" customHeight="1" x14ac:dyDescent="0.2"/>
    <row r="5425" ht="12.75" customHeight="1" x14ac:dyDescent="0.2"/>
    <row r="5426" ht="12.75" customHeight="1" x14ac:dyDescent="0.2"/>
    <row r="5427" ht="12.75" customHeight="1" x14ac:dyDescent="0.2"/>
    <row r="5428" ht="12.75" customHeight="1" x14ac:dyDescent="0.2"/>
    <row r="5429" ht="12.75" customHeight="1" x14ac:dyDescent="0.2"/>
    <row r="5430" ht="12.75" customHeight="1" x14ac:dyDescent="0.2"/>
    <row r="5431" ht="12.75" customHeight="1" x14ac:dyDescent="0.2"/>
    <row r="5432" ht="12.75" customHeight="1" x14ac:dyDescent="0.2"/>
    <row r="5433" ht="12.75" customHeight="1" x14ac:dyDescent="0.2"/>
    <row r="5434" ht="12.75" customHeight="1" x14ac:dyDescent="0.2"/>
    <row r="5435" ht="12.75" customHeight="1" x14ac:dyDescent="0.2"/>
    <row r="5436" ht="12.75" customHeight="1" x14ac:dyDescent="0.2"/>
    <row r="5437" ht="12.75" customHeight="1" x14ac:dyDescent="0.2"/>
    <row r="5438" ht="12.75" customHeight="1" x14ac:dyDescent="0.2"/>
    <row r="5439" ht="12.75" customHeight="1" x14ac:dyDescent="0.2"/>
    <row r="5440" ht="12.75" customHeight="1" x14ac:dyDescent="0.2"/>
    <row r="5441" ht="12.75" customHeight="1" x14ac:dyDescent="0.2"/>
    <row r="5442" ht="12.75" customHeight="1" x14ac:dyDescent="0.2"/>
    <row r="5443" ht="12.75" customHeight="1" x14ac:dyDescent="0.2"/>
    <row r="5444" ht="12.75" customHeight="1" x14ac:dyDescent="0.2"/>
    <row r="5445" ht="12.75" customHeight="1" x14ac:dyDescent="0.2"/>
    <row r="5446" ht="12.75" customHeight="1" x14ac:dyDescent="0.2"/>
    <row r="5447" ht="12.75" customHeight="1" x14ac:dyDescent="0.2"/>
    <row r="5448" ht="12.75" customHeight="1" x14ac:dyDescent="0.2"/>
    <row r="5449" ht="12.75" customHeight="1" x14ac:dyDescent="0.2"/>
    <row r="5450" ht="12.75" customHeight="1" x14ac:dyDescent="0.2"/>
    <row r="5451" ht="12.75" customHeight="1" x14ac:dyDescent="0.2"/>
    <row r="5452" ht="12.75" customHeight="1" x14ac:dyDescent="0.2"/>
    <row r="5453" ht="12.75" customHeight="1" x14ac:dyDescent="0.2"/>
    <row r="5454" ht="12.75" customHeight="1" x14ac:dyDescent="0.2"/>
    <row r="5455" ht="12.75" customHeight="1" x14ac:dyDescent="0.2"/>
    <row r="5456" ht="12.75" customHeight="1" x14ac:dyDescent="0.2"/>
    <row r="5457" ht="12.75" customHeight="1" x14ac:dyDescent="0.2"/>
    <row r="5458" ht="12.75" customHeight="1" x14ac:dyDescent="0.2"/>
    <row r="5459" ht="12.75" customHeight="1" x14ac:dyDescent="0.2"/>
    <row r="5460" ht="12.75" customHeight="1" x14ac:dyDescent="0.2"/>
    <row r="5461" ht="12.75" customHeight="1" x14ac:dyDescent="0.2"/>
    <row r="5462" ht="12.75" customHeight="1" x14ac:dyDescent="0.2"/>
    <row r="5463" ht="12.75" customHeight="1" x14ac:dyDescent="0.2"/>
    <row r="5464" ht="12.75" customHeight="1" x14ac:dyDescent="0.2"/>
    <row r="5465" ht="12.75" customHeight="1" x14ac:dyDescent="0.2"/>
    <row r="5466" ht="12.75" customHeight="1" x14ac:dyDescent="0.2"/>
    <row r="5467" ht="12.75" customHeight="1" x14ac:dyDescent="0.2"/>
    <row r="5468" ht="12.75" customHeight="1" x14ac:dyDescent="0.2"/>
    <row r="5469" ht="12.75" customHeight="1" x14ac:dyDescent="0.2"/>
    <row r="5470" ht="12.75" customHeight="1" x14ac:dyDescent="0.2"/>
    <row r="5471" ht="12.75" customHeight="1" x14ac:dyDescent="0.2"/>
    <row r="5472" ht="12.75" customHeight="1" x14ac:dyDescent="0.2"/>
    <row r="5473" ht="12.75" customHeight="1" x14ac:dyDescent="0.2"/>
    <row r="5474" ht="12.75" customHeight="1" x14ac:dyDescent="0.2"/>
    <row r="5475" ht="12.75" customHeight="1" x14ac:dyDescent="0.2"/>
    <row r="5476" ht="12.75" customHeight="1" x14ac:dyDescent="0.2"/>
    <row r="5477" ht="12.75" customHeight="1" x14ac:dyDescent="0.2"/>
    <row r="5478" ht="12.75" customHeight="1" x14ac:dyDescent="0.2"/>
    <row r="5479" ht="12.75" customHeight="1" x14ac:dyDescent="0.2"/>
    <row r="5480" ht="12.75" customHeight="1" x14ac:dyDescent="0.2"/>
    <row r="5481" ht="12.75" customHeight="1" x14ac:dyDescent="0.2"/>
    <row r="5482" ht="12.75" customHeight="1" x14ac:dyDescent="0.2"/>
    <row r="5483" ht="12.75" customHeight="1" x14ac:dyDescent="0.2"/>
    <row r="5484" ht="12.75" customHeight="1" x14ac:dyDescent="0.2"/>
    <row r="5485" ht="12.75" customHeight="1" x14ac:dyDescent="0.2"/>
    <row r="5486" ht="12.75" customHeight="1" x14ac:dyDescent="0.2"/>
    <row r="5487" ht="12.75" customHeight="1" x14ac:dyDescent="0.2"/>
    <row r="5488" ht="12.75" customHeight="1" x14ac:dyDescent="0.2"/>
    <row r="5489" ht="12.75" customHeight="1" x14ac:dyDescent="0.2"/>
    <row r="5490" ht="12.75" customHeight="1" x14ac:dyDescent="0.2"/>
    <row r="5491" ht="12.75" customHeight="1" x14ac:dyDescent="0.2"/>
    <row r="5492" ht="12.75" customHeight="1" x14ac:dyDescent="0.2"/>
    <row r="5493" ht="12.75" customHeight="1" x14ac:dyDescent="0.2"/>
    <row r="5494" ht="12.75" customHeight="1" x14ac:dyDescent="0.2"/>
    <row r="5495" ht="12.75" customHeight="1" x14ac:dyDescent="0.2"/>
    <row r="5496" ht="12.75" customHeight="1" x14ac:dyDescent="0.2"/>
    <row r="5497" ht="12.75" customHeight="1" x14ac:dyDescent="0.2"/>
    <row r="5498" ht="12.75" customHeight="1" x14ac:dyDescent="0.2"/>
    <row r="5499" ht="12.75" customHeight="1" x14ac:dyDescent="0.2"/>
    <row r="5500" ht="12.75" customHeight="1" x14ac:dyDescent="0.2"/>
    <row r="5501" ht="12.75" customHeight="1" x14ac:dyDescent="0.2"/>
    <row r="5502" ht="12.75" customHeight="1" x14ac:dyDescent="0.2"/>
    <row r="5503" ht="12.75" customHeight="1" x14ac:dyDescent="0.2"/>
    <row r="5504" ht="12.75" customHeight="1" x14ac:dyDescent="0.2"/>
    <row r="5505" ht="12.75" customHeight="1" x14ac:dyDescent="0.2"/>
    <row r="5506" ht="12.75" customHeight="1" x14ac:dyDescent="0.2"/>
    <row r="5507" ht="12.75" customHeight="1" x14ac:dyDescent="0.2"/>
    <row r="5508" ht="12.75" customHeight="1" x14ac:dyDescent="0.2"/>
    <row r="5509" ht="12.75" customHeight="1" x14ac:dyDescent="0.2"/>
    <row r="5510" ht="12.75" customHeight="1" x14ac:dyDescent="0.2"/>
    <row r="5511" ht="12.75" customHeight="1" x14ac:dyDescent="0.2"/>
    <row r="5512" ht="12.75" customHeight="1" x14ac:dyDescent="0.2"/>
    <row r="5513" ht="12.75" customHeight="1" x14ac:dyDescent="0.2"/>
    <row r="5514" ht="12.75" customHeight="1" x14ac:dyDescent="0.2"/>
    <row r="5515" ht="12.75" customHeight="1" x14ac:dyDescent="0.2"/>
    <row r="5516" ht="12.75" customHeight="1" x14ac:dyDescent="0.2"/>
    <row r="5517" ht="12.75" customHeight="1" x14ac:dyDescent="0.2"/>
    <row r="5518" ht="12.75" customHeight="1" x14ac:dyDescent="0.2"/>
    <row r="5519" ht="12.75" customHeight="1" x14ac:dyDescent="0.2"/>
    <row r="5520" ht="12.75" customHeight="1" x14ac:dyDescent="0.2"/>
    <row r="5521" ht="12.75" customHeight="1" x14ac:dyDescent="0.2"/>
    <row r="5522" ht="12.75" customHeight="1" x14ac:dyDescent="0.2"/>
    <row r="5523" ht="12.75" customHeight="1" x14ac:dyDescent="0.2"/>
    <row r="5524" ht="12.75" customHeight="1" x14ac:dyDescent="0.2"/>
    <row r="5525" ht="12.75" customHeight="1" x14ac:dyDescent="0.2"/>
    <row r="5526" ht="12.75" customHeight="1" x14ac:dyDescent="0.2"/>
    <row r="5527" ht="12.75" customHeight="1" x14ac:dyDescent="0.2"/>
    <row r="5528" ht="12.75" customHeight="1" x14ac:dyDescent="0.2"/>
    <row r="5529" ht="12.75" customHeight="1" x14ac:dyDescent="0.2"/>
    <row r="5530" ht="12.75" customHeight="1" x14ac:dyDescent="0.2"/>
    <row r="5531" ht="12.75" customHeight="1" x14ac:dyDescent="0.2"/>
    <row r="5532" ht="12.75" customHeight="1" x14ac:dyDescent="0.2"/>
    <row r="5533" ht="12.75" customHeight="1" x14ac:dyDescent="0.2"/>
    <row r="5534" ht="12.75" customHeight="1" x14ac:dyDescent="0.2"/>
    <row r="5535" ht="12.75" customHeight="1" x14ac:dyDescent="0.2"/>
    <row r="5536" ht="12.75" customHeight="1" x14ac:dyDescent="0.2"/>
    <row r="5537" ht="12.75" customHeight="1" x14ac:dyDescent="0.2"/>
    <row r="5538" ht="12.75" customHeight="1" x14ac:dyDescent="0.2"/>
    <row r="5539" ht="12.75" customHeight="1" x14ac:dyDescent="0.2"/>
    <row r="5540" ht="12.75" customHeight="1" x14ac:dyDescent="0.2"/>
    <row r="5541" ht="12.75" customHeight="1" x14ac:dyDescent="0.2"/>
    <row r="5542" ht="12.75" customHeight="1" x14ac:dyDescent="0.2"/>
    <row r="5543" ht="12.75" customHeight="1" x14ac:dyDescent="0.2"/>
    <row r="5544" ht="12.75" customHeight="1" x14ac:dyDescent="0.2"/>
    <row r="5545" ht="12.75" customHeight="1" x14ac:dyDescent="0.2"/>
    <row r="5546" ht="12.75" customHeight="1" x14ac:dyDescent="0.2"/>
    <row r="5547" ht="12.75" customHeight="1" x14ac:dyDescent="0.2"/>
    <row r="5548" ht="12.75" customHeight="1" x14ac:dyDescent="0.2"/>
    <row r="5549" ht="12.75" customHeight="1" x14ac:dyDescent="0.2"/>
    <row r="5550" ht="12.75" customHeight="1" x14ac:dyDescent="0.2"/>
    <row r="5551" ht="12.75" customHeight="1" x14ac:dyDescent="0.2"/>
    <row r="5552" ht="12.75" customHeight="1" x14ac:dyDescent="0.2"/>
    <row r="5553" ht="12.75" customHeight="1" x14ac:dyDescent="0.2"/>
    <row r="5554" ht="12.75" customHeight="1" x14ac:dyDescent="0.2"/>
    <row r="5555" ht="12.75" customHeight="1" x14ac:dyDescent="0.2"/>
    <row r="5556" ht="12.75" customHeight="1" x14ac:dyDescent="0.2"/>
    <row r="5557" ht="12.75" customHeight="1" x14ac:dyDescent="0.2"/>
    <row r="5558" ht="12.75" customHeight="1" x14ac:dyDescent="0.2"/>
    <row r="5559" ht="12.75" customHeight="1" x14ac:dyDescent="0.2"/>
    <row r="5560" ht="12.75" customHeight="1" x14ac:dyDescent="0.2"/>
    <row r="5561" ht="12.75" customHeight="1" x14ac:dyDescent="0.2"/>
    <row r="5562" ht="12.75" customHeight="1" x14ac:dyDescent="0.2"/>
    <row r="5563" ht="12.75" customHeight="1" x14ac:dyDescent="0.2"/>
    <row r="5564" ht="12.75" customHeight="1" x14ac:dyDescent="0.2"/>
    <row r="5565" ht="12.75" customHeight="1" x14ac:dyDescent="0.2"/>
    <row r="5566" ht="12.75" customHeight="1" x14ac:dyDescent="0.2"/>
    <row r="5567" ht="12.75" customHeight="1" x14ac:dyDescent="0.2"/>
    <row r="5568" ht="12.75" customHeight="1" x14ac:dyDescent="0.2"/>
    <row r="5569" ht="12.75" customHeight="1" x14ac:dyDescent="0.2"/>
    <row r="5570" ht="12.75" customHeight="1" x14ac:dyDescent="0.2"/>
    <row r="5571" ht="12.75" customHeight="1" x14ac:dyDescent="0.2"/>
    <row r="5572" ht="12.75" customHeight="1" x14ac:dyDescent="0.2"/>
    <row r="5573" ht="12.75" customHeight="1" x14ac:dyDescent="0.2"/>
    <row r="5574" ht="12.75" customHeight="1" x14ac:dyDescent="0.2"/>
    <row r="5575" ht="12.75" customHeight="1" x14ac:dyDescent="0.2"/>
    <row r="5576" ht="12.75" customHeight="1" x14ac:dyDescent="0.2"/>
    <row r="5577" ht="12.75" customHeight="1" x14ac:dyDescent="0.2"/>
    <row r="5578" ht="12.75" customHeight="1" x14ac:dyDescent="0.2"/>
    <row r="5579" ht="12.75" customHeight="1" x14ac:dyDescent="0.2"/>
    <row r="5580" ht="12.75" customHeight="1" x14ac:dyDescent="0.2"/>
    <row r="5581" ht="12.75" customHeight="1" x14ac:dyDescent="0.2"/>
    <row r="5582" ht="12.75" customHeight="1" x14ac:dyDescent="0.2"/>
    <row r="5583" ht="12.75" customHeight="1" x14ac:dyDescent="0.2"/>
    <row r="5584" ht="12.75" customHeight="1" x14ac:dyDescent="0.2"/>
    <row r="5585" ht="12.75" customHeight="1" x14ac:dyDescent="0.2"/>
    <row r="5586" ht="12.75" customHeight="1" x14ac:dyDescent="0.2"/>
    <row r="5587" ht="12.75" customHeight="1" x14ac:dyDescent="0.2"/>
    <row r="5588" ht="12.75" customHeight="1" x14ac:dyDescent="0.2"/>
    <row r="5589" ht="12.75" customHeight="1" x14ac:dyDescent="0.2"/>
    <row r="5590" ht="12.75" customHeight="1" x14ac:dyDescent="0.2"/>
    <row r="5591" ht="12.75" customHeight="1" x14ac:dyDescent="0.2"/>
    <row r="5592" ht="12.75" customHeight="1" x14ac:dyDescent="0.2"/>
    <row r="5593" ht="12.75" customHeight="1" x14ac:dyDescent="0.2"/>
    <row r="5594" ht="12.75" customHeight="1" x14ac:dyDescent="0.2"/>
    <row r="5595" ht="12.75" customHeight="1" x14ac:dyDescent="0.2"/>
    <row r="5596" ht="12.75" customHeight="1" x14ac:dyDescent="0.2"/>
    <row r="5597" ht="12.75" customHeight="1" x14ac:dyDescent="0.2"/>
    <row r="5598" ht="12.75" customHeight="1" x14ac:dyDescent="0.2"/>
    <row r="5599" ht="12.75" customHeight="1" x14ac:dyDescent="0.2"/>
    <row r="5600" ht="12.75" customHeight="1" x14ac:dyDescent="0.2"/>
    <row r="5601" ht="12.75" customHeight="1" x14ac:dyDescent="0.2"/>
    <row r="5602" ht="12.75" customHeight="1" x14ac:dyDescent="0.2"/>
    <row r="5603" ht="12.75" customHeight="1" x14ac:dyDescent="0.2"/>
    <row r="5604" ht="12.75" customHeight="1" x14ac:dyDescent="0.2"/>
    <row r="5605" ht="12.75" customHeight="1" x14ac:dyDescent="0.2"/>
    <row r="5606" ht="12.75" customHeight="1" x14ac:dyDescent="0.2"/>
    <row r="5607" ht="12.75" customHeight="1" x14ac:dyDescent="0.2"/>
    <row r="5608" ht="12.75" customHeight="1" x14ac:dyDescent="0.2"/>
    <row r="5609" ht="12.75" customHeight="1" x14ac:dyDescent="0.2"/>
    <row r="5610" ht="12.75" customHeight="1" x14ac:dyDescent="0.2"/>
    <row r="5611" ht="12.75" customHeight="1" x14ac:dyDescent="0.2"/>
    <row r="5612" ht="12.75" customHeight="1" x14ac:dyDescent="0.2"/>
    <row r="5613" ht="12.75" customHeight="1" x14ac:dyDescent="0.2"/>
    <row r="5614" ht="12.75" customHeight="1" x14ac:dyDescent="0.2"/>
    <row r="5615" ht="12.75" customHeight="1" x14ac:dyDescent="0.2"/>
    <row r="5616" ht="12.75" customHeight="1" x14ac:dyDescent="0.2"/>
    <row r="5617" ht="12.75" customHeight="1" x14ac:dyDescent="0.2"/>
    <row r="5618" ht="12.75" customHeight="1" x14ac:dyDescent="0.2"/>
    <row r="5619" ht="12.75" customHeight="1" x14ac:dyDescent="0.2"/>
    <row r="5620" ht="12.75" customHeight="1" x14ac:dyDescent="0.2"/>
    <row r="5621" ht="12.75" customHeight="1" x14ac:dyDescent="0.2"/>
    <row r="5622" ht="12.75" customHeight="1" x14ac:dyDescent="0.2"/>
    <row r="5623" ht="12.75" customHeight="1" x14ac:dyDescent="0.2"/>
    <row r="5624" ht="12.75" customHeight="1" x14ac:dyDescent="0.2"/>
    <row r="5625" ht="12.75" customHeight="1" x14ac:dyDescent="0.2"/>
    <row r="5626" ht="12.75" customHeight="1" x14ac:dyDescent="0.2"/>
    <row r="5627" ht="12.75" customHeight="1" x14ac:dyDescent="0.2"/>
    <row r="5628" ht="12.75" customHeight="1" x14ac:dyDescent="0.2"/>
    <row r="5629" ht="12.75" customHeight="1" x14ac:dyDescent="0.2"/>
    <row r="5630" ht="12.75" customHeight="1" x14ac:dyDescent="0.2"/>
    <row r="5631" ht="12.75" customHeight="1" x14ac:dyDescent="0.2"/>
    <row r="5632" ht="12.75" customHeight="1" x14ac:dyDescent="0.2"/>
    <row r="5633" ht="12.75" customHeight="1" x14ac:dyDescent="0.2"/>
    <row r="5634" ht="12.75" customHeight="1" x14ac:dyDescent="0.2"/>
    <row r="5635" ht="12.75" customHeight="1" x14ac:dyDescent="0.2"/>
    <row r="5636" ht="12.75" customHeight="1" x14ac:dyDescent="0.2"/>
    <row r="5637" ht="12.75" customHeight="1" x14ac:dyDescent="0.2"/>
    <row r="5638" ht="12.75" customHeight="1" x14ac:dyDescent="0.2"/>
    <row r="5639" ht="12.75" customHeight="1" x14ac:dyDescent="0.2"/>
    <row r="5640" ht="12.75" customHeight="1" x14ac:dyDescent="0.2"/>
    <row r="5641" ht="12.75" customHeight="1" x14ac:dyDescent="0.2"/>
    <row r="5642" ht="12.75" customHeight="1" x14ac:dyDescent="0.2"/>
    <row r="5643" ht="12.75" customHeight="1" x14ac:dyDescent="0.2"/>
    <row r="5644" ht="12.75" customHeight="1" x14ac:dyDescent="0.2"/>
    <row r="5645" ht="12.75" customHeight="1" x14ac:dyDescent="0.2"/>
    <row r="5646" ht="12.75" customHeight="1" x14ac:dyDescent="0.2"/>
    <row r="5647" ht="12.75" customHeight="1" x14ac:dyDescent="0.2"/>
    <row r="5648" ht="12.75" customHeight="1" x14ac:dyDescent="0.2"/>
    <row r="5649" ht="12.75" customHeight="1" x14ac:dyDescent="0.2"/>
    <row r="5650" ht="12.75" customHeight="1" x14ac:dyDescent="0.2"/>
    <row r="5651" ht="12.75" customHeight="1" x14ac:dyDescent="0.2"/>
    <row r="5652" ht="12.75" customHeight="1" x14ac:dyDescent="0.2"/>
    <row r="5653" ht="12.75" customHeight="1" x14ac:dyDescent="0.2"/>
    <row r="5654" ht="12.75" customHeight="1" x14ac:dyDescent="0.2"/>
    <row r="5655" ht="12.75" customHeight="1" x14ac:dyDescent="0.2"/>
    <row r="5656" ht="12.75" customHeight="1" x14ac:dyDescent="0.2"/>
    <row r="5657" ht="12.75" customHeight="1" x14ac:dyDescent="0.2"/>
    <row r="5658" ht="12.75" customHeight="1" x14ac:dyDescent="0.2"/>
    <row r="5659" ht="12.75" customHeight="1" x14ac:dyDescent="0.2"/>
    <row r="5660" ht="12.75" customHeight="1" x14ac:dyDescent="0.2"/>
    <row r="5661" ht="12.75" customHeight="1" x14ac:dyDescent="0.2"/>
    <row r="5662" ht="12.75" customHeight="1" x14ac:dyDescent="0.2"/>
    <row r="5663" ht="12.75" customHeight="1" x14ac:dyDescent="0.2"/>
    <row r="5664" ht="12.75" customHeight="1" x14ac:dyDescent="0.2"/>
    <row r="5665" ht="12.75" customHeight="1" x14ac:dyDescent="0.2"/>
    <row r="5666" ht="12.75" customHeight="1" x14ac:dyDescent="0.2"/>
    <row r="5667" ht="12.75" customHeight="1" x14ac:dyDescent="0.2"/>
    <row r="5668" ht="12.75" customHeight="1" x14ac:dyDescent="0.2"/>
    <row r="5669" ht="12.75" customHeight="1" x14ac:dyDescent="0.2"/>
    <row r="5670" ht="12.75" customHeight="1" x14ac:dyDescent="0.2"/>
    <row r="5671" ht="12.75" customHeight="1" x14ac:dyDescent="0.2"/>
    <row r="5672" ht="12.75" customHeight="1" x14ac:dyDescent="0.2"/>
    <row r="5673" ht="12.75" customHeight="1" x14ac:dyDescent="0.2"/>
    <row r="5674" ht="12.75" customHeight="1" x14ac:dyDescent="0.2"/>
    <row r="5675" ht="12.75" customHeight="1" x14ac:dyDescent="0.2"/>
    <row r="5676" ht="12.75" customHeight="1" x14ac:dyDescent="0.2"/>
    <row r="5677" ht="12.75" customHeight="1" x14ac:dyDescent="0.2"/>
    <row r="5678" ht="12.75" customHeight="1" x14ac:dyDescent="0.2"/>
    <row r="5679" ht="12.75" customHeight="1" x14ac:dyDescent="0.2"/>
    <row r="5680" ht="12.75" customHeight="1" x14ac:dyDescent="0.2"/>
    <row r="5681" ht="12.75" customHeight="1" x14ac:dyDescent="0.2"/>
    <row r="5682" ht="12.75" customHeight="1" x14ac:dyDescent="0.2"/>
    <row r="5683" ht="12.75" customHeight="1" x14ac:dyDescent="0.2"/>
    <row r="5684" ht="12.75" customHeight="1" x14ac:dyDescent="0.2"/>
    <row r="5685" ht="12.75" customHeight="1" x14ac:dyDescent="0.2"/>
    <row r="5686" ht="12.75" customHeight="1" x14ac:dyDescent="0.2"/>
    <row r="5687" ht="12.75" customHeight="1" x14ac:dyDescent="0.2"/>
    <row r="5688" ht="12.75" customHeight="1" x14ac:dyDescent="0.2"/>
    <row r="5689" ht="12.75" customHeight="1" x14ac:dyDescent="0.2"/>
    <row r="5690" ht="12.75" customHeight="1" x14ac:dyDescent="0.2"/>
    <row r="5691" ht="12.75" customHeight="1" x14ac:dyDescent="0.2"/>
    <row r="5692" ht="12.75" customHeight="1" x14ac:dyDescent="0.2"/>
    <row r="5693" ht="12.75" customHeight="1" x14ac:dyDescent="0.2"/>
    <row r="5694" ht="12.75" customHeight="1" x14ac:dyDescent="0.2"/>
    <row r="5695" ht="12.75" customHeight="1" x14ac:dyDescent="0.2"/>
    <row r="5696" ht="12.75" customHeight="1" x14ac:dyDescent="0.2"/>
    <row r="5697" ht="12.75" customHeight="1" x14ac:dyDescent="0.2"/>
    <row r="5698" ht="12.75" customHeight="1" x14ac:dyDescent="0.2"/>
    <row r="5699" ht="12.75" customHeight="1" x14ac:dyDescent="0.2"/>
    <row r="5700" ht="12.75" customHeight="1" x14ac:dyDescent="0.2"/>
    <row r="5701" ht="12.75" customHeight="1" x14ac:dyDescent="0.2"/>
    <row r="5702" ht="12.75" customHeight="1" x14ac:dyDescent="0.2"/>
    <row r="5703" ht="12.75" customHeight="1" x14ac:dyDescent="0.2"/>
    <row r="5704" ht="12.75" customHeight="1" x14ac:dyDescent="0.2"/>
    <row r="5705" ht="12.75" customHeight="1" x14ac:dyDescent="0.2"/>
    <row r="5706" ht="12.75" customHeight="1" x14ac:dyDescent="0.2"/>
    <row r="5707" ht="12.75" customHeight="1" x14ac:dyDescent="0.2"/>
    <row r="5708" ht="12.75" customHeight="1" x14ac:dyDescent="0.2"/>
    <row r="5709" ht="12.75" customHeight="1" x14ac:dyDescent="0.2"/>
    <row r="5710" ht="12.75" customHeight="1" x14ac:dyDescent="0.2"/>
    <row r="5711" ht="12.75" customHeight="1" x14ac:dyDescent="0.2"/>
    <row r="5712" ht="12.75" customHeight="1" x14ac:dyDescent="0.2"/>
    <row r="5713" ht="12.75" customHeight="1" x14ac:dyDescent="0.2"/>
    <row r="5714" ht="12.75" customHeight="1" x14ac:dyDescent="0.2"/>
    <row r="5715" ht="12.75" customHeight="1" x14ac:dyDescent="0.2"/>
    <row r="5716" ht="12.75" customHeight="1" x14ac:dyDescent="0.2"/>
    <row r="5717" ht="12.75" customHeight="1" x14ac:dyDescent="0.2"/>
    <row r="5718" ht="12.75" customHeight="1" x14ac:dyDescent="0.2"/>
    <row r="5719" ht="12.75" customHeight="1" x14ac:dyDescent="0.2"/>
    <row r="5720" ht="12.75" customHeight="1" x14ac:dyDescent="0.2"/>
    <row r="5721" ht="12.75" customHeight="1" x14ac:dyDescent="0.2"/>
    <row r="5722" ht="12.75" customHeight="1" x14ac:dyDescent="0.2"/>
    <row r="5723" ht="12.75" customHeight="1" x14ac:dyDescent="0.2"/>
    <row r="5724" ht="12.75" customHeight="1" x14ac:dyDescent="0.2"/>
    <row r="5725" ht="12.75" customHeight="1" x14ac:dyDescent="0.2"/>
    <row r="5726" ht="12.75" customHeight="1" x14ac:dyDescent="0.2"/>
    <row r="5727" ht="12.75" customHeight="1" x14ac:dyDescent="0.2"/>
    <row r="5728" ht="12.75" customHeight="1" x14ac:dyDescent="0.2"/>
    <row r="5729" ht="12.75" customHeight="1" x14ac:dyDescent="0.2"/>
    <row r="5730" ht="12.75" customHeight="1" x14ac:dyDescent="0.2"/>
    <row r="5731" ht="12.75" customHeight="1" x14ac:dyDescent="0.2"/>
    <row r="5732" ht="12.75" customHeight="1" x14ac:dyDescent="0.2"/>
    <row r="5733" ht="12.75" customHeight="1" x14ac:dyDescent="0.2"/>
    <row r="5734" ht="12.75" customHeight="1" x14ac:dyDescent="0.2"/>
    <row r="5735" ht="12.75" customHeight="1" x14ac:dyDescent="0.2"/>
    <row r="5736" ht="12.75" customHeight="1" x14ac:dyDescent="0.2"/>
    <row r="5737" ht="12.75" customHeight="1" x14ac:dyDescent="0.2"/>
    <row r="5738" ht="12.75" customHeight="1" x14ac:dyDescent="0.2"/>
    <row r="5739" ht="12.75" customHeight="1" x14ac:dyDescent="0.2"/>
    <row r="5740" ht="12.75" customHeight="1" x14ac:dyDescent="0.2"/>
    <row r="5741" ht="12.75" customHeight="1" x14ac:dyDescent="0.2"/>
    <row r="5742" ht="12.75" customHeight="1" x14ac:dyDescent="0.2"/>
    <row r="5743" ht="12.75" customHeight="1" x14ac:dyDescent="0.2"/>
    <row r="5744" ht="12.75" customHeight="1" x14ac:dyDescent="0.2"/>
    <row r="5745" ht="12.75" customHeight="1" x14ac:dyDescent="0.2"/>
    <row r="5746" ht="12.75" customHeight="1" x14ac:dyDescent="0.2"/>
    <row r="5747" ht="12.75" customHeight="1" x14ac:dyDescent="0.2"/>
    <row r="5748" ht="12.75" customHeight="1" x14ac:dyDescent="0.2"/>
    <row r="5749" ht="12.75" customHeight="1" x14ac:dyDescent="0.2"/>
    <row r="5750" ht="12.75" customHeight="1" x14ac:dyDescent="0.2"/>
    <row r="5751" ht="12.75" customHeight="1" x14ac:dyDescent="0.2"/>
    <row r="5752" ht="12.75" customHeight="1" x14ac:dyDescent="0.2"/>
    <row r="5753" ht="12.75" customHeight="1" x14ac:dyDescent="0.2"/>
    <row r="5754" ht="12.75" customHeight="1" x14ac:dyDescent="0.2"/>
    <row r="5755" ht="12.75" customHeight="1" x14ac:dyDescent="0.2"/>
    <row r="5756" ht="12.75" customHeight="1" x14ac:dyDescent="0.2"/>
    <row r="5757" ht="12.75" customHeight="1" x14ac:dyDescent="0.2"/>
    <row r="5758" ht="12.75" customHeight="1" x14ac:dyDescent="0.2"/>
    <row r="5759" ht="12.75" customHeight="1" x14ac:dyDescent="0.2"/>
    <row r="5760" ht="12.75" customHeight="1" x14ac:dyDescent="0.2"/>
    <row r="5761" ht="12.75" customHeight="1" x14ac:dyDescent="0.2"/>
    <row r="5762" ht="12.75" customHeight="1" x14ac:dyDescent="0.2"/>
    <row r="5763" ht="12.75" customHeight="1" x14ac:dyDescent="0.2"/>
    <row r="5764" ht="12.75" customHeight="1" x14ac:dyDescent="0.2"/>
    <row r="5765" ht="12.75" customHeight="1" x14ac:dyDescent="0.2"/>
    <row r="5766" ht="12.75" customHeight="1" x14ac:dyDescent="0.2"/>
    <row r="5767" ht="12.75" customHeight="1" x14ac:dyDescent="0.2"/>
    <row r="5768" ht="12.75" customHeight="1" x14ac:dyDescent="0.2"/>
    <row r="5769" ht="12.75" customHeight="1" x14ac:dyDescent="0.2"/>
    <row r="5770" ht="12.75" customHeight="1" x14ac:dyDescent="0.2"/>
    <row r="5771" ht="12.75" customHeight="1" x14ac:dyDescent="0.2"/>
    <row r="5772" ht="12.75" customHeight="1" x14ac:dyDescent="0.2"/>
    <row r="5773" ht="12.75" customHeight="1" x14ac:dyDescent="0.2"/>
    <row r="5774" ht="12.75" customHeight="1" x14ac:dyDescent="0.2"/>
    <row r="5775" ht="12.75" customHeight="1" x14ac:dyDescent="0.2"/>
    <row r="5776" ht="12.75" customHeight="1" x14ac:dyDescent="0.2"/>
    <row r="5777" ht="12.75" customHeight="1" x14ac:dyDescent="0.2"/>
    <row r="5778" ht="12.75" customHeight="1" x14ac:dyDescent="0.2"/>
    <row r="5779" ht="12.75" customHeight="1" x14ac:dyDescent="0.2"/>
    <row r="5780" ht="12.75" customHeight="1" x14ac:dyDescent="0.2"/>
    <row r="5781" ht="12.75" customHeight="1" x14ac:dyDescent="0.2"/>
    <row r="5782" ht="12.75" customHeight="1" x14ac:dyDescent="0.2"/>
    <row r="5783" ht="12.75" customHeight="1" x14ac:dyDescent="0.2"/>
    <row r="5784" ht="12.75" customHeight="1" x14ac:dyDescent="0.2"/>
    <row r="5785" ht="12.75" customHeight="1" x14ac:dyDescent="0.2"/>
    <row r="5786" ht="12.75" customHeight="1" x14ac:dyDescent="0.2"/>
    <row r="5787" ht="12.75" customHeight="1" x14ac:dyDescent="0.2"/>
    <row r="5788" ht="12.75" customHeight="1" x14ac:dyDescent="0.2"/>
    <row r="5789" ht="12.75" customHeight="1" x14ac:dyDescent="0.2"/>
    <row r="5790" ht="12.75" customHeight="1" x14ac:dyDescent="0.2"/>
    <row r="5791" ht="12.75" customHeight="1" x14ac:dyDescent="0.2"/>
    <row r="5792" ht="12.75" customHeight="1" x14ac:dyDescent="0.2"/>
    <row r="5793" ht="12.75" customHeight="1" x14ac:dyDescent="0.2"/>
    <row r="5794" ht="12.75" customHeight="1" x14ac:dyDescent="0.2"/>
    <row r="5795" ht="12.75" customHeight="1" x14ac:dyDescent="0.2"/>
    <row r="5796" ht="12.75" customHeight="1" x14ac:dyDescent="0.2"/>
    <row r="5797" ht="12.75" customHeight="1" x14ac:dyDescent="0.2"/>
    <row r="5798" ht="12.75" customHeight="1" x14ac:dyDescent="0.2"/>
    <row r="5799" ht="12.75" customHeight="1" x14ac:dyDescent="0.2"/>
    <row r="5800" ht="12.75" customHeight="1" x14ac:dyDescent="0.2"/>
    <row r="5801" ht="12.75" customHeight="1" x14ac:dyDescent="0.2"/>
    <row r="5802" ht="12.75" customHeight="1" x14ac:dyDescent="0.2"/>
    <row r="5803" ht="12.75" customHeight="1" x14ac:dyDescent="0.2"/>
    <row r="5804" ht="12.75" customHeight="1" x14ac:dyDescent="0.2"/>
    <row r="5805" ht="12.75" customHeight="1" x14ac:dyDescent="0.2"/>
    <row r="5806" ht="12.75" customHeight="1" x14ac:dyDescent="0.2"/>
    <row r="5807" ht="12.75" customHeight="1" x14ac:dyDescent="0.2"/>
    <row r="5808" ht="12.75" customHeight="1" x14ac:dyDescent="0.2"/>
    <row r="5809" ht="12.75" customHeight="1" x14ac:dyDescent="0.2"/>
    <row r="5810" ht="12.75" customHeight="1" x14ac:dyDescent="0.2"/>
    <row r="5811" ht="12.75" customHeight="1" x14ac:dyDescent="0.2"/>
    <row r="5812" ht="12.75" customHeight="1" x14ac:dyDescent="0.2"/>
    <row r="5813" ht="12.75" customHeight="1" x14ac:dyDescent="0.2"/>
    <row r="5814" ht="12.75" customHeight="1" x14ac:dyDescent="0.2"/>
    <row r="5815" ht="12.75" customHeight="1" x14ac:dyDescent="0.2"/>
    <row r="5816" ht="12.75" customHeight="1" x14ac:dyDescent="0.2"/>
    <row r="5817" ht="12.75" customHeight="1" x14ac:dyDescent="0.2"/>
    <row r="5818" ht="12.75" customHeight="1" x14ac:dyDescent="0.2"/>
    <row r="5819" ht="12.75" customHeight="1" x14ac:dyDescent="0.2"/>
    <row r="5820" ht="12.75" customHeight="1" x14ac:dyDescent="0.2"/>
    <row r="5821" ht="12.75" customHeight="1" x14ac:dyDescent="0.2"/>
    <row r="5822" ht="12.75" customHeight="1" x14ac:dyDescent="0.2"/>
    <row r="5823" ht="12.75" customHeight="1" x14ac:dyDescent="0.2"/>
    <row r="5824" ht="12.75" customHeight="1" x14ac:dyDescent="0.2"/>
    <row r="5825" ht="12.75" customHeight="1" x14ac:dyDescent="0.2"/>
    <row r="5826" ht="12.75" customHeight="1" x14ac:dyDescent="0.2"/>
    <row r="5827" ht="12.75" customHeight="1" x14ac:dyDescent="0.2"/>
    <row r="5828" ht="12.75" customHeight="1" x14ac:dyDescent="0.2"/>
    <row r="5829" ht="12.75" customHeight="1" x14ac:dyDescent="0.2"/>
    <row r="5830" ht="12.75" customHeight="1" x14ac:dyDescent="0.2"/>
    <row r="5831" ht="12.75" customHeight="1" x14ac:dyDescent="0.2"/>
    <row r="5832" ht="12.75" customHeight="1" x14ac:dyDescent="0.2"/>
    <row r="5833" ht="12.75" customHeight="1" x14ac:dyDescent="0.2"/>
    <row r="5834" ht="12.75" customHeight="1" x14ac:dyDescent="0.2"/>
    <row r="5835" ht="12.75" customHeight="1" x14ac:dyDescent="0.2"/>
    <row r="5836" ht="12.75" customHeight="1" x14ac:dyDescent="0.2"/>
    <row r="5837" ht="12.75" customHeight="1" x14ac:dyDescent="0.2"/>
    <row r="5838" ht="12.75" customHeight="1" x14ac:dyDescent="0.2"/>
    <row r="5839" ht="12.75" customHeight="1" x14ac:dyDescent="0.2"/>
    <row r="5840" ht="12.75" customHeight="1" x14ac:dyDescent="0.2"/>
    <row r="5841" ht="12.75" customHeight="1" x14ac:dyDescent="0.2"/>
    <row r="5842" ht="12.75" customHeight="1" x14ac:dyDescent="0.2"/>
    <row r="5843" ht="12.75" customHeight="1" x14ac:dyDescent="0.2"/>
    <row r="5844" ht="12.75" customHeight="1" x14ac:dyDescent="0.2"/>
    <row r="5845" ht="12.75" customHeight="1" x14ac:dyDescent="0.2"/>
    <row r="5846" ht="12.75" customHeight="1" x14ac:dyDescent="0.2"/>
    <row r="5847" ht="12.75" customHeight="1" x14ac:dyDescent="0.2"/>
    <row r="5848" ht="12.75" customHeight="1" x14ac:dyDescent="0.2"/>
    <row r="5849" ht="12.75" customHeight="1" x14ac:dyDescent="0.2"/>
    <row r="5850" ht="12.75" customHeight="1" x14ac:dyDescent="0.2"/>
    <row r="5851" ht="12.75" customHeight="1" x14ac:dyDescent="0.2"/>
    <row r="5852" ht="12.75" customHeight="1" x14ac:dyDescent="0.2"/>
    <row r="5853" ht="12.75" customHeight="1" x14ac:dyDescent="0.2"/>
    <row r="5854" ht="12.75" customHeight="1" x14ac:dyDescent="0.2"/>
    <row r="5855" ht="12.75" customHeight="1" x14ac:dyDescent="0.2"/>
    <row r="5856" ht="12.75" customHeight="1" x14ac:dyDescent="0.2"/>
    <row r="5857" ht="12.75" customHeight="1" x14ac:dyDescent="0.2"/>
    <row r="5858" ht="12.75" customHeight="1" x14ac:dyDescent="0.2"/>
    <row r="5859" ht="12.75" customHeight="1" x14ac:dyDescent="0.2"/>
    <row r="5860" ht="12.75" customHeight="1" x14ac:dyDescent="0.2"/>
    <row r="5861" ht="12.75" customHeight="1" x14ac:dyDescent="0.2"/>
    <row r="5862" ht="12.75" customHeight="1" x14ac:dyDescent="0.2"/>
    <row r="5863" ht="12.75" customHeight="1" x14ac:dyDescent="0.2"/>
    <row r="5864" ht="12.75" customHeight="1" x14ac:dyDescent="0.2"/>
    <row r="5865" ht="12.75" customHeight="1" x14ac:dyDescent="0.2"/>
    <row r="5866" ht="12.75" customHeight="1" x14ac:dyDescent="0.2"/>
    <row r="5867" ht="12.75" customHeight="1" x14ac:dyDescent="0.2"/>
    <row r="5868" ht="12.75" customHeight="1" x14ac:dyDescent="0.2"/>
    <row r="5869" ht="12.75" customHeight="1" x14ac:dyDescent="0.2"/>
    <row r="5870" ht="12.75" customHeight="1" x14ac:dyDescent="0.2"/>
    <row r="5871" ht="12.75" customHeight="1" x14ac:dyDescent="0.2"/>
    <row r="5872" ht="12.75" customHeight="1" x14ac:dyDescent="0.2"/>
    <row r="5873" ht="12.75" customHeight="1" x14ac:dyDescent="0.2"/>
    <row r="5874" ht="12.75" customHeight="1" x14ac:dyDescent="0.2"/>
    <row r="5875" ht="12.75" customHeight="1" x14ac:dyDescent="0.2"/>
    <row r="5876" ht="12.75" customHeight="1" x14ac:dyDescent="0.2"/>
    <row r="5877" ht="12.75" customHeight="1" x14ac:dyDescent="0.2"/>
    <row r="5878" ht="12.75" customHeight="1" x14ac:dyDescent="0.2"/>
    <row r="5879" ht="12.75" customHeight="1" x14ac:dyDescent="0.2"/>
    <row r="5880" ht="12.75" customHeight="1" x14ac:dyDescent="0.2"/>
    <row r="5881" ht="12.75" customHeight="1" x14ac:dyDescent="0.2"/>
    <row r="5882" ht="12.75" customHeight="1" x14ac:dyDescent="0.2"/>
    <row r="5883" ht="12.75" customHeight="1" x14ac:dyDescent="0.2"/>
    <row r="5884" ht="12.75" customHeight="1" x14ac:dyDescent="0.2"/>
    <row r="5885" ht="12.75" customHeight="1" x14ac:dyDescent="0.2"/>
    <row r="5886" ht="12.75" customHeight="1" x14ac:dyDescent="0.2"/>
    <row r="5887" ht="12.75" customHeight="1" x14ac:dyDescent="0.2"/>
    <row r="5888" ht="12.75" customHeight="1" x14ac:dyDescent="0.2"/>
    <row r="5889" ht="12.75" customHeight="1" x14ac:dyDescent="0.2"/>
    <row r="5890" ht="12.75" customHeight="1" x14ac:dyDescent="0.2"/>
    <row r="5891" ht="12.75" customHeight="1" x14ac:dyDescent="0.2"/>
    <row r="5892" ht="12.75" customHeight="1" x14ac:dyDescent="0.2"/>
    <row r="5893" ht="12.75" customHeight="1" x14ac:dyDescent="0.2"/>
    <row r="5894" ht="12.75" customHeight="1" x14ac:dyDescent="0.2"/>
    <row r="5895" ht="12.75" customHeight="1" x14ac:dyDescent="0.2"/>
    <row r="5896" ht="12.75" customHeight="1" x14ac:dyDescent="0.2"/>
    <row r="5897" ht="12.75" customHeight="1" x14ac:dyDescent="0.2"/>
    <row r="5898" ht="12.75" customHeight="1" x14ac:dyDescent="0.2"/>
    <row r="5899" ht="12.75" customHeight="1" x14ac:dyDescent="0.2"/>
    <row r="5900" ht="12.75" customHeight="1" x14ac:dyDescent="0.2"/>
    <row r="5901" ht="12.75" customHeight="1" x14ac:dyDescent="0.2"/>
    <row r="5902" ht="12.75" customHeight="1" x14ac:dyDescent="0.2"/>
    <row r="5903" ht="12.75" customHeight="1" x14ac:dyDescent="0.2"/>
    <row r="5904" ht="12.75" customHeight="1" x14ac:dyDescent="0.2"/>
    <row r="5905" ht="12.75" customHeight="1" x14ac:dyDescent="0.2"/>
    <row r="5906" ht="12.75" customHeight="1" x14ac:dyDescent="0.2"/>
    <row r="5907" ht="12.75" customHeight="1" x14ac:dyDescent="0.2"/>
    <row r="5908" ht="12.75" customHeight="1" x14ac:dyDescent="0.2"/>
    <row r="5909" ht="12.75" customHeight="1" x14ac:dyDescent="0.2"/>
    <row r="5910" ht="12.75" customHeight="1" x14ac:dyDescent="0.2"/>
    <row r="5911" ht="12.75" customHeight="1" x14ac:dyDescent="0.2"/>
    <row r="5912" ht="12.75" customHeight="1" x14ac:dyDescent="0.2"/>
    <row r="5913" ht="12.75" customHeight="1" x14ac:dyDescent="0.2"/>
    <row r="5914" ht="12.75" customHeight="1" x14ac:dyDescent="0.2"/>
    <row r="5915" ht="12.75" customHeight="1" x14ac:dyDescent="0.2"/>
    <row r="5916" ht="12.75" customHeight="1" x14ac:dyDescent="0.2"/>
    <row r="5917" ht="12.75" customHeight="1" x14ac:dyDescent="0.2"/>
    <row r="5918" ht="12.75" customHeight="1" x14ac:dyDescent="0.2"/>
    <row r="5919" ht="12.75" customHeight="1" x14ac:dyDescent="0.2"/>
    <row r="5920" ht="12.75" customHeight="1" x14ac:dyDescent="0.2"/>
    <row r="5921" ht="12.75" customHeight="1" x14ac:dyDescent="0.2"/>
    <row r="5922" ht="12.75" customHeight="1" x14ac:dyDescent="0.2"/>
    <row r="5923" ht="12.75" customHeight="1" x14ac:dyDescent="0.2"/>
    <row r="5924" ht="12.75" customHeight="1" x14ac:dyDescent="0.2"/>
    <row r="5925" ht="12.75" customHeight="1" x14ac:dyDescent="0.2"/>
    <row r="5926" ht="12.75" customHeight="1" x14ac:dyDescent="0.2"/>
    <row r="5927" ht="12.75" customHeight="1" x14ac:dyDescent="0.2"/>
    <row r="5928" ht="12.75" customHeight="1" x14ac:dyDescent="0.2"/>
    <row r="5929" ht="12.75" customHeight="1" x14ac:dyDescent="0.2"/>
    <row r="5930" ht="12.75" customHeight="1" x14ac:dyDescent="0.2"/>
    <row r="5931" ht="12.75" customHeight="1" x14ac:dyDescent="0.2"/>
    <row r="5932" ht="12.75" customHeight="1" x14ac:dyDescent="0.2"/>
    <row r="5933" ht="12.75" customHeight="1" x14ac:dyDescent="0.2"/>
    <row r="5934" ht="12.75" customHeight="1" x14ac:dyDescent="0.2"/>
    <row r="5935" ht="12.75" customHeight="1" x14ac:dyDescent="0.2"/>
    <row r="5936" ht="12.75" customHeight="1" x14ac:dyDescent="0.2"/>
    <row r="5937" ht="12.75" customHeight="1" x14ac:dyDescent="0.2"/>
    <row r="5938" ht="12.75" customHeight="1" x14ac:dyDescent="0.2"/>
    <row r="5939" ht="12.75" customHeight="1" x14ac:dyDescent="0.2"/>
    <row r="5940" ht="12.75" customHeight="1" x14ac:dyDescent="0.2"/>
    <row r="5941" ht="12.75" customHeight="1" x14ac:dyDescent="0.2"/>
    <row r="5942" ht="12.75" customHeight="1" x14ac:dyDescent="0.2"/>
    <row r="5943" ht="12.75" customHeight="1" x14ac:dyDescent="0.2"/>
    <row r="5944" ht="12.75" customHeight="1" x14ac:dyDescent="0.2"/>
    <row r="5945" ht="12.75" customHeight="1" x14ac:dyDescent="0.2"/>
    <row r="5946" ht="12.75" customHeight="1" x14ac:dyDescent="0.2"/>
    <row r="5947" ht="12.75" customHeight="1" x14ac:dyDescent="0.2"/>
    <row r="5948" ht="12.75" customHeight="1" x14ac:dyDescent="0.2"/>
    <row r="5949" ht="12.75" customHeight="1" x14ac:dyDescent="0.2"/>
    <row r="5950" ht="12.75" customHeight="1" x14ac:dyDescent="0.2"/>
    <row r="5951" ht="12.75" customHeight="1" x14ac:dyDescent="0.2"/>
    <row r="5952" ht="12.75" customHeight="1" x14ac:dyDescent="0.2"/>
    <row r="5953" ht="12.75" customHeight="1" x14ac:dyDescent="0.2"/>
    <row r="5954" ht="12.75" customHeight="1" x14ac:dyDescent="0.2"/>
    <row r="5955" ht="12.75" customHeight="1" x14ac:dyDescent="0.2"/>
    <row r="5956" ht="12.75" customHeight="1" x14ac:dyDescent="0.2"/>
    <row r="5957" ht="12.75" customHeight="1" x14ac:dyDescent="0.2"/>
    <row r="5958" ht="12.75" customHeight="1" x14ac:dyDescent="0.2"/>
    <row r="5959" ht="12.75" customHeight="1" x14ac:dyDescent="0.2"/>
    <row r="5960" ht="12.75" customHeight="1" x14ac:dyDescent="0.2"/>
    <row r="5961" ht="12.75" customHeight="1" x14ac:dyDescent="0.2"/>
    <row r="5962" ht="12.75" customHeight="1" x14ac:dyDescent="0.2"/>
    <row r="5963" ht="12.75" customHeight="1" x14ac:dyDescent="0.2"/>
    <row r="5964" ht="12.75" customHeight="1" x14ac:dyDescent="0.2"/>
    <row r="5965" ht="12.75" customHeight="1" x14ac:dyDescent="0.2"/>
    <row r="5966" ht="12.75" customHeight="1" x14ac:dyDescent="0.2"/>
    <row r="5967" ht="12.75" customHeight="1" x14ac:dyDescent="0.2"/>
    <row r="5968" ht="12.75" customHeight="1" x14ac:dyDescent="0.2"/>
    <row r="5969" ht="12.75" customHeight="1" x14ac:dyDescent="0.2"/>
    <row r="5970" ht="12.75" customHeight="1" x14ac:dyDescent="0.2"/>
    <row r="5971" ht="12.75" customHeight="1" x14ac:dyDescent="0.2"/>
    <row r="5972" ht="12.75" customHeight="1" x14ac:dyDescent="0.2"/>
    <row r="5973" ht="12.75" customHeight="1" x14ac:dyDescent="0.2"/>
    <row r="5974" ht="12.75" customHeight="1" x14ac:dyDescent="0.2"/>
    <row r="5975" ht="12.75" customHeight="1" x14ac:dyDescent="0.2"/>
    <row r="5976" ht="12.75" customHeight="1" x14ac:dyDescent="0.2"/>
    <row r="5977" ht="12.75" customHeight="1" x14ac:dyDescent="0.2"/>
    <row r="5978" ht="12.75" customHeight="1" x14ac:dyDescent="0.2"/>
    <row r="5979" ht="12.75" customHeight="1" x14ac:dyDescent="0.2"/>
    <row r="5980" ht="12.75" customHeight="1" x14ac:dyDescent="0.2"/>
    <row r="5981" ht="12.75" customHeight="1" x14ac:dyDescent="0.2"/>
    <row r="5982" ht="12.75" customHeight="1" x14ac:dyDescent="0.2"/>
    <row r="5983" ht="12.75" customHeight="1" x14ac:dyDescent="0.2"/>
    <row r="5984" ht="12.75" customHeight="1" x14ac:dyDescent="0.2"/>
    <row r="5985" ht="12.75" customHeight="1" x14ac:dyDescent="0.2"/>
    <row r="5986" ht="12.75" customHeight="1" x14ac:dyDescent="0.2"/>
    <row r="5987" ht="12.75" customHeight="1" x14ac:dyDescent="0.2"/>
    <row r="5988" ht="12.75" customHeight="1" x14ac:dyDescent="0.2"/>
    <row r="5989" ht="12.75" customHeight="1" x14ac:dyDescent="0.2"/>
    <row r="5990" ht="12.75" customHeight="1" x14ac:dyDescent="0.2"/>
    <row r="5991" ht="12.75" customHeight="1" x14ac:dyDescent="0.2"/>
    <row r="5992" ht="12.75" customHeight="1" x14ac:dyDescent="0.2"/>
    <row r="5993" ht="12.75" customHeight="1" x14ac:dyDescent="0.2"/>
    <row r="5994" ht="12.75" customHeight="1" x14ac:dyDescent="0.2"/>
    <row r="5995" ht="12.75" customHeight="1" x14ac:dyDescent="0.2"/>
    <row r="5996" ht="12.75" customHeight="1" x14ac:dyDescent="0.2"/>
    <row r="5997" ht="12.75" customHeight="1" x14ac:dyDescent="0.2"/>
    <row r="5998" ht="12.75" customHeight="1" x14ac:dyDescent="0.2"/>
    <row r="5999" ht="12.75" customHeight="1" x14ac:dyDescent="0.2"/>
    <row r="6000" ht="12.75" customHeight="1" x14ac:dyDescent="0.2"/>
    <row r="6001" ht="12.75" customHeight="1" x14ac:dyDescent="0.2"/>
    <row r="6002" ht="12.75" customHeight="1" x14ac:dyDescent="0.2"/>
    <row r="6003" ht="12.75" customHeight="1" x14ac:dyDescent="0.2"/>
    <row r="6004" ht="12.75" customHeight="1" x14ac:dyDescent="0.2"/>
    <row r="6005" ht="12.75" customHeight="1" x14ac:dyDescent="0.2"/>
    <row r="6006" ht="12.75" customHeight="1" x14ac:dyDescent="0.2"/>
    <row r="6007" ht="12.75" customHeight="1" x14ac:dyDescent="0.2"/>
    <row r="6008" ht="12.75" customHeight="1" x14ac:dyDescent="0.2"/>
    <row r="6009" ht="12.75" customHeight="1" x14ac:dyDescent="0.2"/>
    <row r="6010" ht="12.75" customHeight="1" x14ac:dyDescent="0.2"/>
    <row r="6011" ht="12.75" customHeight="1" x14ac:dyDescent="0.2"/>
    <row r="6012" ht="12.75" customHeight="1" x14ac:dyDescent="0.2"/>
    <row r="6013" ht="12.75" customHeight="1" x14ac:dyDescent="0.2"/>
    <row r="6014" ht="12.75" customHeight="1" x14ac:dyDescent="0.2"/>
    <row r="6015" ht="12.75" customHeight="1" x14ac:dyDescent="0.2"/>
    <row r="6016" ht="12.75" customHeight="1" x14ac:dyDescent="0.2"/>
    <row r="6017" ht="12.75" customHeight="1" x14ac:dyDescent="0.2"/>
    <row r="6018" ht="12.75" customHeight="1" x14ac:dyDescent="0.2"/>
    <row r="6019" ht="12.75" customHeight="1" x14ac:dyDescent="0.2"/>
    <row r="6020" ht="12.75" customHeight="1" x14ac:dyDescent="0.2"/>
    <row r="6021" ht="12.75" customHeight="1" x14ac:dyDescent="0.2"/>
    <row r="6022" ht="12.75" customHeight="1" x14ac:dyDescent="0.2"/>
    <row r="6023" ht="12.75" customHeight="1" x14ac:dyDescent="0.2"/>
    <row r="6024" ht="12.75" customHeight="1" x14ac:dyDescent="0.2"/>
    <row r="6025" ht="12.75" customHeight="1" x14ac:dyDescent="0.2"/>
    <row r="6026" ht="12.75" customHeight="1" x14ac:dyDescent="0.2"/>
    <row r="6027" ht="12.75" customHeight="1" x14ac:dyDescent="0.2"/>
    <row r="6028" ht="12.75" customHeight="1" x14ac:dyDescent="0.2"/>
    <row r="6029" ht="12.75" customHeight="1" x14ac:dyDescent="0.2"/>
    <row r="6030" ht="12.75" customHeight="1" x14ac:dyDescent="0.2"/>
    <row r="6031" ht="12.75" customHeight="1" x14ac:dyDescent="0.2"/>
    <row r="6032" ht="12.75" customHeight="1" x14ac:dyDescent="0.2"/>
    <row r="6033" ht="12.75" customHeight="1" x14ac:dyDescent="0.2"/>
    <row r="6034" ht="12.75" customHeight="1" x14ac:dyDescent="0.2"/>
    <row r="6035" ht="12.75" customHeight="1" x14ac:dyDescent="0.2"/>
    <row r="6036" ht="12.75" customHeight="1" x14ac:dyDescent="0.2"/>
    <row r="6037" ht="12.75" customHeight="1" x14ac:dyDescent="0.2"/>
    <row r="6038" ht="12.75" customHeight="1" x14ac:dyDescent="0.2"/>
    <row r="6039" ht="12.75" customHeight="1" x14ac:dyDescent="0.2"/>
    <row r="6040" ht="12.75" customHeight="1" x14ac:dyDescent="0.2"/>
    <row r="6041" ht="12.75" customHeight="1" x14ac:dyDescent="0.2"/>
    <row r="6042" ht="12.75" customHeight="1" x14ac:dyDescent="0.2"/>
    <row r="6043" ht="12.75" customHeight="1" x14ac:dyDescent="0.2"/>
    <row r="6044" ht="12.75" customHeight="1" x14ac:dyDescent="0.2"/>
    <row r="6045" ht="12.75" customHeight="1" x14ac:dyDescent="0.2"/>
    <row r="6046" ht="12.75" customHeight="1" x14ac:dyDescent="0.2"/>
    <row r="6047" ht="12.75" customHeight="1" x14ac:dyDescent="0.2"/>
    <row r="6048" ht="12.75" customHeight="1" x14ac:dyDescent="0.2"/>
    <row r="6049" ht="12.75" customHeight="1" x14ac:dyDescent="0.2"/>
    <row r="6050" ht="12.75" customHeight="1" x14ac:dyDescent="0.2"/>
    <row r="6051" ht="12.75" customHeight="1" x14ac:dyDescent="0.2"/>
    <row r="6052" ht="12.75" customHeight="1" x14ac:dyDescent="0.2"/>
    <row r="6053" ht="12.75" customHeight="1" x14ac:dyDescent="0.2"/>
    <row r="6054" ht="12.75" customHeight="1" x14ac:dyDescent="0.2"/>
    <row r="6055" ht="12.75" customHeight="1" x14ac:dyDescent="0.2"/>
    <row r="6056" ht="12.75" customHeight="1" x14ac:dyDescent="0.2"/>
    <row r="6057" ht="12.75" customHeight="1" x14ac:dyDescent="0.2"/>
    <row r="6058" ht="12.75" customHeight="1" x14ac:dyDescent="0.2"/>
    <row r="6059" ht="12.75" customHeight="1" x14ac:dyDescent="0.2"/>
    <row r="6060" ht="12.75" customHeight="1" x14ac:dyDescent="0.2"/>
    <row r="6061" ht="12.75" customHeight="1" x14ac:dyDescent="0.2"/>
    <row r="6062" ht="12.75" customHeight="1" x14ac:dyDescent="0.2"/>
    <row r="6063" ht="12.75" customHeight="1" x14ac:dyDescent="0.2"/>
    <row r="6064" ht="12.75" customHeight="1" x14ac:dyDescent="0.2"/>
    <row r="6065" ht="12.75" customHeight="1" x14ac:dyDescent="0.2"/>
    <row r="6066" ht="12.75" customHeight="1" x14ac:dyDescent="0.2"/>
    <row r="6067" ht="12.75" customHeight="1" x14ac:dyDescent="0.2"/>
    <row r="6068" ht="12.75" customHeight="1" x14ac:dyDescent="0.2"/>
    <row r="6069" ht="12.75" customHeight="1" x14ac:dyDescent="0.2"/>
    <row r="6070" ht="12.75" customHeight="1" x14ac:dyDescent="0.2"/>
    <row r="6071" ht="12.75" customHeight="1" x14ac:dyDescent="0.2"/>
    <row r="6072" ht="12.75" customHeight="1" x14ac:dyDescent="0.2"/>
    <row r="6073" ht="12.75" customHeight="1" x14ac:dyDescent="0.2"/>
    <row r="6074" ht="12.75" customHeight="1" x14ac:dyDescent="0.2"/>
    <row r="6075" ht="12.75" customHeight="1" x14ac:dyDescent="0.2"/>
    <row r="6076" ht="12.75" customHeight="1" x14ac:dyDescent="0.2"/>
    <row r="6077" ht="12.75" customHeight="1" x14ac:dyDescent="0.2"/>
    <row r="6078" ht="12.75" customHeight="1" x14ac:dyDescent="0.2"/>
    <row r="6079" ht="12.75" customHeight="1" x14ac:dyDescent="0.2"/>
    <row r="6080" ht="12.75" customHeight="1" x14ac:dyDescent="0.2"/>
    <row r="6081" ht="12.75" customHeight="1" x14ac:dyDescent="0.2"/>
    <row r="6082" ht="12.75" customHeight="1" x14ac:dyDescent="0.2"/>
    <row r="6083" ht="12.75" customHeight="1" x14ac:dyDescent="0.2"/>
    <row r="6084" ht="12.75" customHeight="1" x14ac:dyDescent="0.2"/>
    <row r="6085" ht="12.75" customHeight="1" x14ac:dyDescent="0.2"/>
    <row r="6086" ht="12.75" customHeight="1" x14ac:dyDescent="0.2"/>
    <row r="6087" ht="12.75" customHeight="1" x14ac:dyDescent="0.2"/>
    <row r="6088" ht="12.75" customHeight="1" x14ac:dyDescent="0.2"/>
    <row r="6089" ht="12.75" customHeight="1" x14ac:dyDescent="0.2"/>
    <row r="6090" ht="12.75" customHeight="1" x14ac:dyDescent="0.2"/>
    <row r="6091" ht="12.75" customHeight="1" x14ac:dyDescent="0.2"/>
    <row r="6092" ht="12.75" customHeight="1" x14ac:dyDescent="0.2"/>
    <row r="6093" ht="12.75" customHeight="1" x14ac:dyDescent="0.2"/>
    <row r="6094" ht="12.75" customHeight="1" x14ac:dyDescent="0.2"/>
    <row r="6095" ht="12.75" customHeight="1" x14ac:dyDescent="0.2"/>
    <row r="6096" ht="12.75" customHeight="1" x14ac:dyDescent="0.2"/>
    <row r="6097" ht="12.75" customHeight="1" x14ac:dyDescent="0.2"/>
    <row r="6098" ht="12.75" customHeight="1" x14ac:dyDescent="0.2"/>
    <row r="6099" ht="12.75" customHeight="1" x14ac:dyDescent="0.2"/>
    <row r="6100" ht="12.75" customHeight="1" x14ac:dyDescent="0.2"/>
    <row r="6101" ht="12.75" customHeight="1" x14ac:dyDescent="0.2"/>
    <row r="6102" ht="12.75" customHeight="1" x14ac:dyDescent="0.2"/>
    <row r="6103" ht="12.75" customHeight="1" x14ac:dyDescent="0.2"/>
    <row r="6104" ht="12.75" customHeight="1" x14ac:dyDescent="0.2"/>
    <row r="6105" ht="12.75" customHeight="1" x14ac:dyDescent="0.2"/>
    <row r="6106" ht="12.75" customHeight="1" x14ac:dyDescent="0.2"/>
    <row r="6107" ht="12.75" customHeight="1" x14ac:dyDescent="0.2"/>
    <row r="6108" ht="12.75" customHeight="1" x14ac:dyDescent="0.2"/>
    <row r="6109" ht="12.75" customHeight="1" x14ac:dyDescent="0.2"/>
    <row r="6110" ht="12.75" customHeight="1" x14ac:dyDescent="0.2"/>
    <row r="6111" ht="12.75" customHeight="1" x14ac:dyDescent="0.2"/>
    <row r="6112" ht="12.75" customHeight="1" x14ac:dyDescent="0.2"/>
    <row r="6113" ht="12.75" customHeight="1" x14ac:dyDescent="0.2"/>
    <row r="6114" ht="12.75" customHeight="1" x14ac:dyDescent="0.2"/>
    <row r="6115" ht="12.75" customHeight="1" x14ac:dyDescent="0.2"/>
    <row r="6116" ht="12.75" customHeight="1" x14ac:dyDescent="0.2"/>
    <row r="6117" ht="12.75" customHeight="1" x14ac:dyDescent="0.2"/>
    <row r="6118" ht="12.75" customHeight="1" x14ac:dyDescent="0.2"/>
    <row r="6119" ht="12.75" customHeight="1" x14ac:dyDescent="0.2"/>
    <row r="6120" ht="12.75" customHeight="1" x14ac:dyDescent="0.2"/>
    <row r="6121" ht="12.75" customHeight="1" x14ac:dyDescent="0.2"/>
    <row r="6122" ht="12.75" customHeight="1" x14ac:dyDescent="0.2"/>
    <row r="6123" ht="12.75" customHeight="1" x14ac:dyDescent="0.2"/>
    <row r="6124" ht="12.75" customHeight="1" x14ac:dyDescent="0.2"/>
    <row r="6125" ht="12.75" customHeight="1" x14ac:dyDescent="0.2"/>
    <row r="6126" ht="12.75" customHeight="1" x14ac:dyDescent="0.2"/>
    <row r="6127" ht="12.75" customHeight="1" x14ac:dyDescent="0.2"/>
    <row r="6128" ht="12.75" customHeight="1" x14ac:dyDescent="0.2"/>
    <row r="6129" ht="12.75" customHeight="1" x14ac:dyDescent="0.2"/>
    <row r="6130" ht="12.75" customHeight="1" x14ac:dyDescent="0.2"/>
    <row r="6131" ht="12.75" customHeight="1" x14ac:dyDescent="0.2"/>
    <row r="6132" ht="12.75" customHeight="1" x14ac:dyDescent="0.2"/>
    <row r="6133" ht="12.75" customHeight="1" x14ac:dyDescent="0.2"/>
    <row r="6134" ht="12.75" customHeight="1" x14ac:dyDescent="0.2"/>
    <row r="6135" ht="12.75" customHeight="1" x14ac:dyDescent="0.2"/>
    <row r="6136" ht="12.75" customHeight="1" x14ac:dyDescent="0.2"/>
    <row r="6137" ht="12.75" customHeight="1" x14ac:dyDescent="0.2"/>
    <row r="6138" ht="12.75" customHeight="1" x14ac:dyDescent="0.2"/>
    <row r="6139" ht="12.75" customHeight="1" x14ac:dyDescent="0.2"/>
    <row r="6140" ht="12.75" customHeight="1" x14ac:dyDescent="0.2"/>
    <row r="6141" ht="12.75" customHeight="1" x14ac:dyDescent="0.2"/>
    <row r="6142" ht="12.75" customHeight="1" x14ac:dyDescent="0.2"/>
    <row r="6143" ht="12.75" customHeight="1" x14ac:dyDescent="0.2"/>
    <row r="6144" ht="12.75" customHeight="1" x14ac:dyDescent="0.2"/>
    <row r="6145" ht="12.75" customHeight="1" x14ac:dyDescent="0.2"/>
    <row r="6146" ht="12.75" customHeight="1" x14ac:dyDescent="0.2"/>
    <row r="6147" ht="12.75" customHeight="1" x14ac:dyDescent="0.2"/>
    <row r="6148" ht="12.75" customHeight="1" x14ac:dyDescent="0.2"/>
    <row r="6149" ht="12.75" customHeight="1" x14ac:dyDescent="0.2"/>
    <row r="6150" ht="12.75" customHeight="1" x14ac:dyDescent="0.2"/>
    <row r="6151" ht="12.75" customHeight="1" x14ac:dyDescent="0.2"/>
    <row r="6152" ht="12.75" customHeight="1" x14ac:dyDescent="0.2"/>
    <row r="6153" ht="12.75" customHeight="1" x14ac:dyDescent="0.2"/>
    <row r="6154" ht="12.75" customHeight="1" x14ac:dyDescent="0.2"/>
    <row r="6155" ht="12.75" customHeight="1" x14ac:dyDescent="0.2"/>
    <row r="6156" ht="12.75" customHeight="1" x14ac:dyDescent="0.2"/>
    <row r="6157" ht="12.75" customHeight="1" x14ac:dyDescent="0.2"/>
    <row r="6158" ht="12.75" customHeight="1" x14ac:dyDescent="0.2"/>
    <row r="6159" ht="12.75" customHeight="1" x14ac:dyDescent="0.2"/>
    <row r="6160" ht="12.75" customHeight="1" x14ac:dyDescent="0.2"/>
    <row r="6161" ht="12.75" customHeight="1" x14ac:dyDescent="0.2"/>
    <row r="6162" ht="12.75" customHeight="1" x14ac:dyDescent="0.2"/>
    <row r="6163" ht="12.75" customHeight="1" x14ac:dyDescent="0.2"/>
    <row r="6164" ht="12.75" customHeight="1" x14ac:dyDescent="0.2"/>
    <row r="6165" ht="12.75" customHeight="1" x14ac:dyDescent="0.2"/>
    <row r="6166" ht="12.75" customHeight="1" x14ac:dyDescent="0.2"/>
    <row r="6167" ht="12.75" customHeight="1" x14ac:dyDescent="0.2"/>
    <row r="6168" ht="12.75" customHeight="1" x14ac:dyDescent="0.2"/>
    <row r="6169" ht="12.75" customHeight="1" x14ac:dyDescent="0.2"/>
    <row r="6170" ht="12.75" customHeight="1" x14ac:dyDescent="0.2"/>
    <row r="6171" ht="12.75" customHeight="1" x14ac:dyDescent="0.2"/>
    <row r="6172" ht="12.75" customHeight="1" x14ac:dyDescent="0.2"/>
    <row r="6173" ht="12.75" customHeight="1" x14ac:dyDescent="0.2"/>
    <row r="6174" ht="12.75" customHeight="1" x14ac:dyDescent="0.2"/>
    <row r="6175" ht="12.75" customHeight="1" x14ac:dyDescent="0.2"/>
    <row r="6176" ht="12.75" customHeight="1" x14ac:dyDescent="0.2"/>
    <row r="6177" ht="12.75" customHeight="1" x14ac:dyDescent="0.2"/>
    <row r="6178" ht="12.75" customHeight="1" x14ac:dyDescent="0.2"/>
    <row r="6179" ht="12.75" customHeight="1" x14ac:dyDescent="0.2"/>
    <row r="6180" ht="12.75" customHeight="1" x14ac:dyDescent="0.2"/>
    <row r="6181" ht="12.75" customHeight="1" x14ac:dyDescent="0.2"/>
    <row r="6182" ht="12.75" customHeight="1" x14ac:dyDescent="0.2"/>
    <row r="6183" ht="12.75" customHeight="1" x14ac:dyDescent="0.2"/>
    <row r="6184" ht="12.75" customHeight="1" x14ac:dyDescent="0.2"/>
    <row r="6185" ht="12.75" customHeight="1" x14ac:dyDescent="0.2"/>
    <row r="6186" ht="12.75" customHeight="1" x14ac:dyDescent="0.2"/>
    <row r="6187" ht="12.75" customHeight="1" x14ac:dyDescent="0.2"/>
    <row r="6188" ht="12.75" customHeight="1" x14ac:dyDescent="0.2"/>
    <row r="6189" ht="12.75" customHeight="1" x14ac:dyDescent="0.2"/>
    <row r="6190" ht="12.75" customHeight="1" x14ac:dyDescent="0.2"/>
    <row r="6191" ht="12.75" customHeight="1" x14ac:dyDescent="0.2"/>
    <row r="6192" ht="12.75" customHeight="1" x14ac:dyDescent="0.2"/>
    <row r="6193" ht="12.75" customHeight="1" x14ac:dyDescent="0.2"/>
    <row r="6194" ht="12.75" customHeight="1" x14ac:dyDescent="0.2"/>
    <row r="6195" ht="12.75" customHeight="1" x14ac:dyDescent="0.2"/>
    <row r="6196" ht="12.75" customHeight="1" x14ac:dyDescent="0.2"/>
    <row r="6197" ht="12.75" customHeight="1" x14ac:dyDescent="0.2"/>
    <row r="6198" ht="12.75" customHeight="1" x14ac:dyDescent="0.2"/>
    <row r="6199" ht="12.75" customHeight="1" x14ac:dyDescent="0.2"/>
    <row r="6200" ht="12.75" customHeight="1" x14ac:dyDescent="0.2"/>
    <row r="6201" ht="12.75" customHeight="1" x14ac:dyDescent="0.2"/>
    <row r="6202" ht="12.75" customHeight="1" x14ac:dyDescent="0.2"/>
    <row r="6203" ht="12.75" customHeight="1" x14ac:dyDescent="0.2"/>
    <row r="6204" ht="12.75" customHeight="1" x14ac:dyDescent="0.2"/>
    <row r="6205" ht="12.75" customHeight="1" x14ac:dyDescent="0.2"/>
    <row r="6206" ht="12.75" customHeight="1" x14ac:dyDescent="0.2"/>
    <row r="6207" ht="12.75" customHeight="1" x14ac:dyDescent="0.2"/>
    <row r="6208" ht="12.75" customHeight="1" x14ac:dyDescent="0.2"/>
    <row r="6209" ht="12.75" customHeight="1" x14ac:dyDescent="0.2"/>
    <row r="6210" ht="12.75" customHeight="1" x14ac:dyDescent="0.2"/>
    <row r="6211" ht="12.75" customHeight="1" x14ac:dyDescent="0.2"/>
    <row r="6212" ht="12.75" customHeight="1" x14ac:dyDescent="0.2"/>
    <row r="6213" ht="12.75" customHeight="1" x14ac:dyDescent="0.2"/>
    <row r="6214" ht="12.75" customHeight="1" x14ac:dyDescent="0.2"/>
    <row r="6215" ht="12.75" customHeight="1" x14ac:dyDescent="0.2"/>
    <row r="6216" ht="12.75" customHeight="1" x14ac:dyDescent="0.2"/>
    <row r="6217" ht="12.75" customHeight="1" x14ac:dyDescent="0.2"/>
    <row r="6218" ht="12.75" customHeight="1" x14ac:dyDescent="0.2"/>
    <row r="6219" ht="12.75" customHeight="1" x14ac:dyDescent="0.2"/>
    <row r="6220" ht="12.75" customHeight="1" x14ac:dyDescent="0.2"/>
    <row r="6221" ht="12.75" customHeight="1" x14ac:dyDescent="0.2"/>
    <row r="6222" ht="12.75" customHeight="1" x14ac:dyDescent="0.2"/>
    <row r="6223" ht="12.75" customHeight="1" x14ac:dyDescent="0.2"/>
    <row r="6224" ht="12.75" customHeight="1" x14ac:dyDescent="0.2"/>
    <row r="6225" ht="12.75" customHeight="1" x14ac:dyDescent="0.2"/>
    <row r="6226" ht="12.75" customHeight="1" x14ac:dyDescent="0.2"/>
    <row r="6227" ht="12.75" customHeight="1" x14ac:dyDescent="0.2"/>
    <row r="6228" ht="12.75" customHeight="1" x14ac:dyDescent="0.2"/>
    <row r="6229" ht="12.75" customHeight="1" x14ac:dyDescent="0.2"/>
    <row r="6230" ht="12.75" customHeight="1" x14ac:dyDescent="0.2"/>
    <row r="6231" ht="12.75" customHeight="1" x14ac:dyDescent="0.2"/>
    <row r="6232" ht="12.75" customHeight="1" x14ac:dyDescent="0.2"/>
    <row r="6233" ht="12.75" customHeight="1" x14ac:dyDescent="0.2"/>
    <row r="6234" ht="12.75" customHeight="1" x14ac:dyDescent="0.2"/>
    <row r="6235" ht="12.75" customHeight="1" x14ac:dyDescent="0.2"/>
    <row r="6236" ht="12.75" customHeight="1" x14ac:dyDescent="0.2"/>
    <row r="6237" ht="12.75" customHeight="1" x14ac:dyDescent="0.2"/>
    <row r="6238" ht="12.75" customHeight="1" x14ac:dyDescent="0.2"/>
    <row r="6239" ht="12.75" customHeight="1" x14ac:dyDescent="0.2"/>
    <row r="6240" ht="12.75" customHeight="1" x14ac:dyDescent="0.2"/>
    <row r="6241" ht="12.75" customHeight="1" x14ac:dyDescent="0.2"/>
    <row r="6242" ht="12.75" customHeight="1" x14ac:dyDescent="0.2"/>
    <row r="6243" ht="12.75" customHeight="1" x14ac:dyDescent="0.2"/>
    <row r="6244" ht="12.75" customHeight="1" x14ac:dyDescent="0.2"/>
    <row r="6245" ht="12.75" customHeight="1" x14ac:dyDescent="0.2"/>
    <row r="6246" ht="12.75" customHeight="1" x14ac:dyDescent="0.2"/>
    <row r="6247" ht="12.75" customHeight="1" x14ac:dyDescent="0.2"/>
    <row r="6248" ht="12.75" customHeight="1" x14ac:dyDescent="0.2"/>
    <row r="6249" ht="12.75" customHeight="1" x14ac:dyDescent="0.2"/>
    <row r="6250" ht="12.75" customHeight="1" x14ac:dyDescent="0.2"/>
    <row r="6251" ht="12.75" customHeight="1" x14ac:dyDescent="0.2"/>
    <row r="6252" ht="12.75" customHeight="1" x14ac:dyDescent="0.2"/>
    <row r="6253" ht="12.75" customHeight="1" x14ac:dyDescent="0.2"/>
    <row r="6254" ht="12.75" customHeight="1" x14ac:dyDescent="0.2"/>
    <row r="6255" ht="12.75" customHeight="1" x14ac:dyDescent="0.2"/>
    <row r="6256" ht="12.75" customHeight="1" x14ac:dyDescent="0.2"/>
    <row r="6257" ht="12.75" customHeight="1" x14ac:dyDescent="0.2"/>
    <row r="6258" ht="12.75" customHeight="1" x14ac:dyDescent="0.2"/>
    <row r="6259" ht="12.75" customHeight="1" x14ac:dyDescent="0.2"/>
    <row r="6260" ht="12.75" customHeight="1" x14ac:dyDescent="0.2"/>
    <row r="6261" ht="12.75" customHeight="1" x14ac:dyDescent="0.2"/>
    <row r="6262" ht="12.75" customHeight="1" x14ac:dyDescent="0.2"/>
    <row r="6263" ht="12.75" customHeight="1" x14ac:dyDescent="0.2"/>
    <row r="6264" ht="12.75" customHeight="1" x14ac:dyDescent="0.2"/>
    <row r="6265" ht="12.75" customHeight="1" x14ac:dyDescent="0.2"/>
    <row r="6266" ht="12.75" customHeight="1" x14ac:dyDescent="0.2"/>
    <row r="6267" ht="12.75" customHeight="1" x14ac:dyDescent="0.2"/>
    <row r="6268" ht="12.75" customHeight="1" x14ac:dyDescent="0.2"/>
    <row r="6269" ht="12.75" customHeight="1" x14ac:dyDescent="0.2"/>
    <row r="6270" ht="12.75" customHeight="1" x14ac:dyDescent="0.2"/>
    <row r="6271" ht="12.75" customHeight="1" x14ac:dyDescent="0.2"/>
    <row r="6272" ht="12.75" customHeight="1" x14ac:dyDescent="0.2"/>
    <row r="6273" ht="12.75" customHeight="1" x14ac:dyDescent="0.2"/>
    <row r="6274" ht="12.75" customHeight="1" x14ac:dyDescent="0.2"/>
    <row r="6275" ht="12.75" customHeight="1" x14ac:dyDescent="0.2"/>
    <row r="6276" ht="12.75" customHeight="1" x14ac:dyDescent="0.2"/>
    <row r="6277" ht="12.75" customHeight="1" x14ac:dyDescent="0.2"/>
    <row r="6278" ht="12.75" customHeight="1" x14ac:dyDescent="0.2"/>
    <row r="6279" ht="12.75" customHeight="1" x14ac:dyDescent="0.2"/>
    <row r="6280" ht="12.75" customHeight="1" x14ac:dyDescent="0.2"/>
    <row r="6281" ht="12.75" customHeight="1" x14ac:dyDescent="0.2"/>
    <row r="6282" ht="12.75" customHeight="1" x14ac:dyDescent="0.2"/>
    <row r="6283" ht="12.75" customHeight="1" x14ac:dyDescent="0.2"/>
    <row r="6284" ht="12.75" customHeight="1" x14ac:dyDescent="0.2"/>
    <row r="6285" ht="12.75" customHeight="1" x14ac:dyDescent="0.2"/>
    <row r="6286" ht="12.75" customHeight="1" x14ac:dyDescent="0.2"/>
    <row r="6287" ht="12.75" customHeight="1" x14ac:dyDescent="0.2"/>
    <row r="6288" ht="12.75" customHeight="1" x14ac:dyDescent="0.2"/>
    <row r="6289" ht="12.75" customHeight="1" x14ac:dyDescent="0.2"/>
    <row r="6290" ht="12.75" customHeight="1" x14ac:dyDescent="0.2"/>
    <row r="6291" ht="12.75" customHeight="1" x14ac:dyDescent="0.2"/>
    <row r="6292" ht="12.75" customHeight="1" x14ac:dyDescent="0.2"/>
    <row r="6293" ht="12.75" customHeight="1" x14ac:dyDescent="0.2"/>
    <row r="6294" ht="12.75" customHeight="1" x14ac:dyDescent="0.2"/>
    <row r="6295" ht="12.75" customHeight="1" x14ac:dyDescent="0.2"/>
    <row r="6296" ht="12.75" customHeight="1" x14ac:dyDescent="0.2"/>
    <row r="6297" ht="12.75" customHeight="1" x14ac:dyDescent="0.2"/>
    <row r="6298" ht="12.75" customHeight="1" x14ac:dyDescent="0.2"/>
    <row r="6299" ht="12.75" customHeight="1" x14ac:dyDescent="0.2"/>
    <row r="6300" ht="12.75" customHeight="1" x14ac:dyDescent="0.2"/>
    <row r="6301" ht="12.75" customHeight="1" x14ac:dyDescent="0.2"/>
    <row r="6302" ht="12.75" customHeight="1" x14ac:dyDescent="0.2"/>
    <row r="6303" ht="12.75" customHeight="1" x14ac:dyDescent="0.2"/>
    <row r="6304" ht="12.75" customHeight="1" x14ac:dyDescent="0.2"/>
    <row r="6305" ht="12.75" customHeight="1" x14ac:dyDescent="0.2"/>
    <row r="6306" ht="12.75" customHeight="1" x14ac:dyDescent="0.2"/>
    <row r="6307" ht="12.75" customHeight="1" x14ac:dyDescent="0.2"/>
    <row r="6308" ht="12.75" customHeight="1" x14ac:dyDescent="0.2"/>
    <row r="6309" ht="12.75" customHeight="1" x14ac:dyDescent="0.2"/>
    <row r="6310" ht="12.75" customHeight="1" x14ac:dyDescent="0.2"/>
    <row r="6311" ht="12.75" customHeight="1" x14ac:dyDescent="0.2"/>
    <row r="6312" ht="12.75" customHeight="1" x14ac:dyDescent="0.2"/>
    <row r="6313" ht="12.75" customHeight="1" x14ac:dyDescent="0.2"/>
    <row r="6314" ht="12.75" customHeight="1" x14ac:dyDescent="0.2"/>
    <row r="6315" ht="12.75" customHeight="1" x14ac:dyDescent="0.2"/>
    <row r="6316" ht="12.75" customHeight="1" x14ac:dyDescent="0.2"/>
    <row r="6317" ht="12.75" customHeight="1" x14ac:dyDescent="0.2"/>
    <row r="6318" ht="12.75" customHeight="1" x14ac:dyDescent="0.2"/>
    <row r="6319" ht="12.75" customHeight="1" x14ac:dyDescent="0.2"/>
    <row r="6320" ht="12.75" customHeight="1" x14ac:dyDescent="0.2"/>
    <row r="6321" ht="12.75" customHeight="1" x14ac:dyDescent="0.2"/>
    <row r="6322" ht="12.75" customHeight="1" x14ac:dyDescent="0.2"/>
    <row r="6323" ht="12.75" customHeight="1" x14ac:dyDescent="0.2"/>
    <row r="6324" ht="12.75" customHeight="1" x14ac:dyDescent="0.2"/>
    <row r="6325" ht="12.75" customHeight="1" x14ac:dyDescent="0.2"/>
    <row r="6326" ht="12.75" customHeight="1" x14ac:dyDescent="0.2"/>
    <row r="6327" ht="12.75" customHeight="1" x14ac:dyDescent="0.2"/>
    <row r="6328" ht="12.75" customHeight="1" x14ac:dyDescent="0.2"/>
    <row r="6329" ht="12.75" customHeight="1" x14ac:dyDescent="0.2"/>
    <row r="6330" ht="12.75" customHeight="1" x14ac:dyDescent="0.2"/>
    <row r="6331" ht="12.75" customHeight="1" x14ac:dyDescent="0.2"/>
    <row r="6332" ht="12.75" customHeight="1" x14ac:dyDescent="0.2"/>
    <row r="6333" ht="12.75" customHeight="1" x14ac:dyDescent="0.2"/>
    <row r="6334" ht="12.75" customHeight="1" x14ac:dyDescent="0.2"/>
    <row r="6335" ht="12.75" customHeight="1" x14ac:dyDescent="0.2"/>
    <row r="6336" ht="12.75" customHeight="1" x14ac:dyDescent="0.2"/>
    <row r="6337" ht="12.75" customHeight="1" x14ac:dyDescent="0.2"/>
    <row r="6338" ht="12.75" customHeight="1" x14ac:dyDescent="0.2"/>
    <row r="6339" ht="12.75" customHeight="1" x14ac:dyDescent="0.2"/>
    <row r="6340" ht="12.75" customHeight="1" x14ac:dyDescent="0.2"/>
    <row r="6341" ht="12.75" customHeight="1" x14ac:dyDescent="0.2"/>
    <row r="6342" ht="12.75" customHeight="1" x14ac:dyDescent="0.2"/>
    <row r="6343" ht="12.75" customHeight="1" x14ac:dyDescent="0.2"/>
    <row r="6344" ht="12.75" customHeight="1" x14ac:dyDescent="0.2"/>
    <row r="6345" ht="12.75" customHeight="1" x14ac:dyDescent="0.2"/>
    <row r="6346" ht="12.75" customHeight="1" x14ac:dyDescent="0.2"/>
    <row r="6347" ht="12.75" customHeight="1" x14ac:dyDescent="0.2"/>
    <row r="6348" ht="12.75" customHeight="1" x14ac:dyDescent="0.2"/>
    <row r="6349" ht="12.75" customHeight="1" x14ac:dyDescent="0.2"/>
    <row r="6350" ht="12.75" customHeight="1" x14ac:dyDescent="0.2"/>
    <row r="6351" ht="12.75" customHeight="1" x14ac:dyDescent="0.2"/>
    <row r="6352" ht="12.75" customHeight="1" x14ac:dyDescent="0.2"/>
    <row r="6353" ht="12.75" customHeight="1" x14ac:dyDescent="0.2"/>
    <row r="6354" ht="12.75" customHeight="1" x14ac:dyDescent="0.2"/>
    <row r="6355" ht="12.75" customHeight="1" x14ac:dyDescent="0.2"/>
    <row r="6356" ht="12.75" customHeight="1" x14ac:dyDescent="0.2"/>
    <row r="6357" ht="12.75" customHeight="1" x14ac:dyDescent="0.2"/>
    <row r="6358" ht="12.75" customHeight="1" x14ac:dyDescent="0.2"/>
    <row r="6359" ht="12.75" customHeight="1" x14ac:dyDescent="0.2"/>
    <row r="6360" ht="12.75" customHeight="1" x14ac:dyDescent="0.2"/>
    <row r="6361" ht="12.75" customHeight="1" x14ac:dyDescent="0.2"/>
    <row r="6362" ht="12.75" customHeight="1" x14ac:dyDescent="0.2"/>
    <row r="6363" ht="12.75" customHeight="1" x14ac:dyDescent="0.2"/>
    <row r="6364" ht="12.75" customHeight="1" x14ac:dyDescent="0.2"/>
    <row r="6365" ht="12.75" customHeight="1" x14ac:dyDescent="0.2"/>
    <row r="6366" ht="12.75" customHeight="1" x14ac:dyDescent="0.2"/>
    <row r="6367" ht="12.75" customHeight="1" x14ac:dyDescent="0.2"/>
    <row r="6368" ht="12.75" customHeight="1" x14ac:dyDescent="0.2"/>
    <row r="6369" ht="12.75" customHeight="1" x14ac:dyDescent="0.2"/>
    <row r="6370" ht="12.75" customHeight="1" x14ac:dyDescent="0.2"/>
    <row r="6371" ht="12.75" customHeight="1" x14ac:dyDescent="0.2"/>
    <row r="6372" ht="12.75" customHeight="1" x14ac:dyDescent="0.2"/>
    <row r="6373" ht="12.75" customHeight="1" x14ac:dyDescent="0.2"/>
    <row r="6374" ht="12.75" customHeight="1" x14ac:dyDescent="0.2"/>
    <row r="6375" ht="12.75" customHeight="1" x14ac:dyDescent="0.2"/>
    <row r="6376" ht="12.75" customHeight="1" x14ac:dyDescent="0.2"/>
    <row r="6377" ht="12.75" customHeight="1" x14ac:dyDescent="0.2"/>
    <row r="6378" ht="12.75" customHeight="1" x14ac:dyDescent="0.2"/>
    <row r="6379" ht="12.75" customHeight="1" x14ac:dyDescent="0.2"/>
    <row r="6380" ht="12.75" customHeight="1" x14ac:dyDescent="0.2"/>
    <row r="6381" ht="12.75" customHeight="1" x14ac:dyDescent="0.2"/>
    <row r="6382" ht="12.75" customHeight="1" x14ac:dyDescent="0.2"/>
    <row r="6383" ht="12.75" customHeight="1" x14ac:dyDescent="0.2"/>
    <row r="6384" ht="12.75" customHeight="1" x14ac:dyDescent="0.2"/>
    <row r="6385" ht="12.75" customHeight="1" x14ac:dyDescent="0.2"/>
    <row r="6386" ht="12.75" customHeight="1" x14ac:dyDescent="0.2"/>
    <row r="6387" ht="12.75" customHeight="1" x14ac:dyDescent="0.2"/>
    <row r="6388" ht="12.75" customHeight="1" x14ac:dyDescent="0.2"/>
    <row r="6389" ht="12.75" customHeight="1" x14ac:dyDescent="0.2"/>
    <row r="6390" ht="12.75" customHeight="1" x14ac:dyDescent="0.2"/>
    <row r="6391" ht="12.75" customHeight="1" x14ac:dyDescent="0.2"/>
    <row r="6392" ht="12.75" customHeight="1" x14ac:dyDescent="0.2"/>
    <row r="6393" ht="12.75" customHeight="1" x14ac:dyDescent="0.2"/>
    <row r="6394" ht="12.75" customHeight="1" x14ac:dyDescent="0.2"/>
    <row r="6395" ht="12.75" customHeight="1" x14ac:dyDescent="0.2"/>
    <row r="6396" ht="12.75" customHeight="1" x14ac:dyDescent="0.2"/>
    <row r="6397" ht="12.75" customHeight="1" x14ac:dyDescent="0.2"/>
    <row r="6398" ht="12.75" customHeight="1" x14ac:dyDescent="0.2"/>
    <row r="6399" ht="12.75" customHeight="1" x14ac:dyDescent="0.2"/>
    <row r="6400" ht="12.75" customHeight="1" x14ac:dyDescent="0.2"/>
    <row r="6401" ht="12.75" customHeight="1" x14ac:dyDescent="0.2"/>
    <row r="6402" ht="12.75" customHeight="1" x14ac:dyDescent="0.2"/>
    <row r="6403" ht="12.75" customHeight="1" x14ac:dyDescent="0.2"/>
    <row r="6404" ht="12.75" customHeight="1" x14ac:dyDescent="0.2"/>
    <row r="6405" ht="12.75" customHeight="1" x14ac:dyDescent="0.2"/>
    <row r="6406" ht="12.75" customHeight="1" x14ac:dyDescent="0.2"/>
    <row r="6407" ht="12.75" customHeight="1" x14ac:dyDescent="0.2"/>
    <row r="6408" ht="12.75" customHeight="1" x14ac:dyDescent="0.2"/>
    <row r="6409" ht="12.75" customHeight="1" x14ac:dyDescent="0.2"/>
    <row r="6410" ht="12.75" customHeight="1" x14ac:dyDescent="0.2"/>
    <row r="6411" ht="12.75" customHeight="1" x14ac:dyDescent="0.2"/>
    <row r="6412" ht="12.75" customHeight="1" x14ac:dyDescent="0.2"/>
    <row r="6413" ht="12.75" customHeight="1" x14ac:dyDescent="0.2"/>
    <row r="6414" ht="12.75" customHeight="1" x14ac:dyDescent="0.2"/>
    <row r="6415" ht="12.75" customHeight="1" x14ac:dyDescent="0.2"/>
    <row r="6416" ht="12.75" customHeight="1" x14ac:dyDescent="0.2"/>
    <row r="6417" ht="12.75" customHeight="1" x14ac:dyDescent="0.2"/>
    <row r="6418" ht="12.75" customHeight="1" x14ac:dyDescent="0.2"/>
    <row r="6419" ht="12.75" customHeight="1" x14ac:dyDescent="0.2"/>
    <row r="6420" ht="12.75" customHeight="1" x14ac:dyDescent="0.2"/>
    <row r="6421" ht="12.75" customHeight="1" x14ac:dyDescent="0.2"/>
    <row r="6422" ht="12.75" customHeight="1" x14ac:dyDescent="0.2"/>
    <row r="6423" ht="12.75" customHeight="1" x14ac:dyDescent="0.2"/>
    <row r="6424" ht="12.75" customHeight="1" x14ac:dyDescent="0.2"/>
    <row r="6425" ht="12.75" customHeight="1" x14ac:dyDescent="0.2"/>
    <row r="6426" ht="12.75" customHeight="1" x14ac:dyDescent="0.2"/>
    <row r="6427" ht="12.75" customHeight="1" x14ac:dyDescent="0.2"/>
    <row r="6428" ht="12.75" customHeight="1" x14ac:dyDescent="0.2"/>
    <row r="6429" ht="12.75" customHeight="1" x14ac:dyDescent="0.2"/>
    <row r="6430" ht="12.75" customHeight="1" x14ac:dyDescent="0.2"/>
    <row r="6431" ht="12.75" customHeight="1" x14ac:dyDescent="0.2"/>
    <row r="6432" ht="12.75" customHeight="1" x14ac:dyDescent="0.2"/>
    <row r="6433" ht="12.75" customHeight="1" x14ac:dyDescent="0.2"/>
    <row r="6434" ht="12.75" customHeight="1" x14ac:dyDescent="0.2"/>
    <row r="6435" ht="12.75" customHeight="1" x14ac:dyDescent="0.2"/>
    <row r="6436" ht="12.75" customHeight="1" x14ac:dyDescent="0.2"/>
    <row r="6437" ht="12.75" customHeight="1" x14ac:dyDescent="0.2"/>
    <row r="6438" ht="12.75" customHeight="1" x14ac:dyDescent="0.2"/>
    <row r="6439" ht="12.75" customHeight="1" x14ac:dyDescent="0.2"/>
    <row r="6440" ht="12.75" customHeight="1" x14ac:dyDescent="0.2"/>
    <row r="6441" ht="12.75" customHeight="1" x14ac:dyDescent="0.2"/>
    <row r="6442" ht="12.75" customHeight="1" x14ac:dyDescent="0.2"/>
    <row r="6443" ht="12.75" customHeight="1" x14ac:dyDescent="0.2"/>
    <row r="6444" ht="12.75" customHeight="1" x14ac:dyDescent="0.2"/>
    <row r="6445" ht="12.75" customHeight="1" x14ac:dyDescent="0.2"/>
    <row r="6446" ht="12.75" customHeight="1" x14ac:dyDescent="0.2"/>
    <row r="6447" ht="12.75" customHeight="1" x14ac:dyDescent="0.2"/>
    <row r="6448" ht="12.75" customHeight="1" x14ac:dyDescent="0.2"/>
    <row r="6449" ht="12.75" customHeight="1" x14ac:dyDescent="0.2"/>
    <row r="6450" ht="12.75" customHeight="1" x14ac:dyDescent="0.2"/>
    <row r="6451" ht="12.75" customHeight="1" x14ac:dyDescent="0.2"/>
    <row r="6452" ht="12.75" customHeight="1" x14ac:dyDescent="0.2"/>
    <row r="6453" ht="12.75" customHeight="1" x14ac:dyDescent="0.2"/>
    <row r="6454" ht="12.75" customHeight="1" x14ac:dyDescent="0.2"/>
    <row r="6455" ht="12.75" customHeight="1" x14ac:dyDescent="0.2"/>
    <row r="6456" ht="12.75" customHeight="1" x14ac:dyDescent="0.2"/>
    <row r="6457" ht="12.75" customHeight="1" x14ac:dyDescent="0.2"/>
    <row r="6458" ht="12.75" customHeight="1" x14ac:dyDescent="0.2"/>
    <row r="6459" ht="12.75" customHeight="1" x14ac:dyDescent="0.2"/>
    <row r="6460" ht="12.75" customHeight="1" x14ac:dyDescent="0.2"/>
    <row r="6461" ht="12.75" customHeight="1" x14ac:dyDescent="0.2"/>
    <row r="6462" ht="12.75" customHeight="1" x14ac:dyDescent="0.2"/>
    <row r="6463" ht="12.75" customHeight="1" x14ac:dyDescent="0.2"/>
    <row r="6464" ht="12.75" customHeight="1" x14ac:dyDescent="0.2"/>
    <row r="6465" ht="12.75" customHeight="1" x14ac:dyDescent="0.2"/>
    <row r="6466" ht="12.75" customHeight="1" x14ac:dyDescent="0.2"/>
    <row r="6467" ht="12.75" customHeight="1" x14ac:dyDescent="0.2"/>
    <row r="6468" ht="12.75" customHeight="1" x14ac:dyDescent="0.2"/>
    <row r="6469" ht="12.75" customHeight="1" x14ac:dyDescent="0.2"/>
    <row r="6470" ht="12.75" customHeight="1" x14ac:dyDescent="0.2"/>
    <row r="6471" ht="12.75" customHeight="1" x14ac:dyDescent="0.2"/>
    <row r="6472" ht="12.75" customHeight="1" x14ac:dyDescent="0.2"/>
    <row r="6473" ht="12.75" customHeight="1" x14ac:dyDescent="0.2"/>
    <row r="6474" ht="12.75" customHeight="1" x14ac:dyDescent="0.2"/>
    <row r="6475" ht="12.75" customHeight="1" x14ac:dyDescent="0.2"/>
    <row r="6476" ht="12.75" customHeight="1" x14ac:dyDescent="0.2"/>
    <row r="6477" ht="12.75" customHeight="1" x14ac:dyDescent="0.2"/>
    <row r="6478" ht="12.75" customHeight="1" x14ac:dyDescent="0.2"/>
    <row r="6479" ht="12.75" customHeight="1" x14ac:dyDescent="0.2"/>
    <row r="6480" ht="12.75" customHeight="1" x14ac:dyDescent="0.2"/>
    <row r="6481" ht="12.75" customHeight="1" x14ac:dyDescent="0.2"/>
    <row r="6482" ht="12.75" customHeight="1" x14ac:dyDescent="0.2"/>
    <row r="6483" ht="12.75" customHeight="1" x14ac:dyDescent="0.2"/>
    <row r="6484" ht="12.75" customHeight="1" x14ac:dyDescent="0.2"/>
    <row r="6485" ht="12.75" customHeight="1" x14ac:dyDescent="0.2"/>
    <row r="6486" ht="12.75" customHeight="1" x14ac:dyDescent="0.2"/>
    <row r="6487" ht="12.75" customHeight="1" x14ac:dyDescent="0.2"/>
    <row r="6488" ht="12.75" customHeight="1" x14ac:dyDescent="0.2"/>
    <row r="6489" ht="12.75" customHeight="1" x14ac:dyDescent="0.2"/>
    <row r="6490" ht="12.75" customHeight="1" x14ac:dyDescent="0.2"/>
    <row r="6491" ht="12.75" customHeight="1" x14ac:dyDescent="0.2"/>
    <row r="6492" ht="12.75" customHeight="1" x14ac:dyDescent="0.2"/>
    <row r="6493" ht="12.75" customHeight="1" x14ac:dyDescent="0.2"/>
    <row r="6494" ht="12.75" customHeight="1" x14ac:dyDescent="0.2"/>
    <row r="6495" ht="12.75" customHeight="1" x14ac:dyDescent="0.2"/>
    <row r="6496" ht="12.75" customHeight="1" x14ac:dyDescent="0.2"/>
    <row r="6497" ht="12.75" customHeight="1" x14ac:dyDescent="0.2"/>
    <row r="6498" ht="12.75" customHeight="1" x14ac:dyDescent="0.2"/>
    <row r="6499" ht="12.75" customHeight="1" x14ac:dyDescent="0.2"/>
    <row r="6500" ht="12.75" customHeight="1" x14ac:dyDescent="0.2"/>
    <row r="6501" ht="12.75" customHeight="1" x14ac:dyDescent="0.2"/>
    <row r="6502" ht="12.75" customHeight="1" x14ac:dyDescent="0.2"/>
    <row r="6503" ht="12.75" customHeight="1" x14ac:dyDescent="0.2"/>
    <row r="6504" ht="12.75" customHeight="1" x14ac:dyDescent="0.2"/>
    <row r="6505" ht="12.75" customHeight="1" x14ac:dyDescent="0.2"/>
    <row r="6506" ht="12.75" customHeight="1" x14ac:dyDescent="0.2"/>
    <row r="6507" ht="12.75" customHeight="1" x14ac:dyDescent="0.2"/>
    <row r="6508" ht="12.75" customHeight="1" x14ac:dyDescent="0.2"/>
    <row r="6509" ht="12.75" customHeight="1" x14ac:dyDescent="0.2"/>
    <row r="6510" ht="12.75" customHeight="1" x14ac:dyDescent="0.2"/>
    <row r="6511" ht="12.75" customHeight="1" x14ac:dyDescent="0.2"/>
    <row r="6512" ht="12.75" customHeight="1" x14ac:dyDescent="0.2"/>
    <row r="6513" ht="12.75" customHeight="1" x14ac:dyDescent="0.2"/>
    <row r="6514" ht="12.75" customHeight="1" x14ac:dyDescent="0.2"/>
    <row r="6515" ht="12.75" customHeight="1" x14ac:dyDescent="0.2"/>
    <row r="6516" ht="12.75" customHeight="1" x14ac:dyDescent="0.2"/>
    <row r="6517" ht="12.75" customHeight="1" x14ac:dyDescent="0.2"/>
    <row r="6518" ht="12.75" customHeight="1" x14ac:dyDescent="0.2"/>
    <row r="6519" ht="12.75" customHeight="1" x14ac:dyDescent="0.2"/>
    <row r="6520" ht="12.75" customHeight="1" x14ac:dyDescent="0.2"/>
    <row r="6521" ht="12.75" customHeight="1" x14ac:dyDescent="0.2"/>
    <row r="6522" ht="12.75" customHeight="1" x14ac:dyDescent="0.2"/>
    <row r="6523" ht="12.75" customHeight="1" x14ac:dyDescent="0.2"/>
    <row r="6524" ht="12.75" customHeight="1" x14ac:dyDescent="0.2"/>
    <row r="6525" ht="12.75" customHeight="1" x14ac:dyDescent="0.2"/>
    <row r="6526" ht="12.75" customHeight="1" x14ac:dyDescent="0.2"/>
    <row r="6527" ht="12.75" customHeight="1" x14ac:dyDescent="0.2"/>
    <row r="6528" ht="12.75" customHeight="1" x14ac:dyDescent="0.2"/>
    <row r="6529" ht="12.75" customHeight="1" x14ac:dyDescent="0.2"/>
    <row r="6530" ht="12.75" customHeight="1" x14ac:dyDescent="0.2"/>
    <row r="6531" ht="12.75" customHeight="1" x14ac:dyDescent="0.2"/>
    <row r="6532" ht="12.75" customHeight="1" x14ac:dyDescent="0.2"/>
    <row r="6533" ht="12.75" customHeight="1" x14ac:dyDescent="0.2"/>
    <row r="6534" ht="12.75" customHeight="1" x14ac:dyDescent="0.2"/>
    <row r="6535" ht="12.75" customHeight="1" x14ac:dyDescent="0.2"/>
    <row r="6536" ht="12.75" customHeight="1" x14ac:dyDescent="0.2"/>
    <row r="6537" ht="12.75" customHeight="1" x14ac:dyDescent="0.2"/>
    <row r="6538" ht="12.75" customHeight="1" x14ac:dyDescent="0.2"/>
    <row r="6539" ht="12.75" customHeight="1" x14ac:dyDescent="0.2"/>
    <row r="6540" ht="12.75" customHeight="1" x14ac:dyDescent="0.2"/>
    <row r="6541" ht="12.75" customHeight="1" x14ac:dyDescent="0.2"/>
    <row r="6542" ht="12.75" customHeight="1" x14ac:dyDescent="0.2"/>
    <row r="6543" ht="12.75" customHeight="1" x14ac:dyDescent="0.2"/>
    <row r="6544" ht="12.75" customHeight="1" x14ac:dyDescent="0.2"/>
    <row r="6545" ht="12.75" customHeight="1" x14ac:dyDescent="0.2"/>
    <row r="6546" ht="12.75" customHeight="1" x14ac:dyDescent="0.2"/>
    <row r="6547" ht="12.75" customHeight="1" x14ac:dyDescent="0.2"/>
    <row r="6548" ht="12.75" customHeight="1" x14ac:dyDescent="0.2"/>
    <row r="6549" ht="12.75" customHeight="1" x14ac:dyDescent="0.2"/>
    <row r="6550" ht="12.75" customHeight="1" x14ac:dyDescent="0.2"/>
    <row r="6551" ht="12.75" customHeight="1" x14ac:dyDescent="0.2"/>
    <row r="6552" ht="12.75" customHeight="1" x14ac:dyDescent="0.2"/>
    <row r="6553" ht="12.75" customHeight="1" x14ac:dyDescent="0.2"/>
    <row r="6554" ht="12.75" customHeight="1" x14ac:dyDescent="0.2"/>
    <row r="6555" ht="12.75" customHeight="1" x14ac:dyDescent="0.2"/>
    <row r="6556" ht="12.75" customHeight="1" x14ac:dyDescent="0.2"/>
    <row r="6557" ht="12.75" customHeight="1" x14ac:dyDescent="0.2"/>
    <row r="6558" ht="12.75" customHeight="1" x14ac:dyDescent="0.2"/>
    <row r="6559" ht="12.75" customHeight="1" x14ac:dyDescent="0.2"/>
    <row r="6560" ht="12.75" customHeight="1" x14ac:dyDescent="0.2"/>
    <row r="6561" ht="12.75" customHeight="1" x14ac:dyDescent="0.2"/>
    <row r="6562" ht="12.75" customHeight="1" x14ac:dyDescent="0.2"/>
    <row r="6563" ht="12.75" customHeight="1" x14ac:dyDescent="0.2"/>
    <row r="6564" ht="12.75" customHeight="1" x14ac:dyDescent="0.2"/>
    <row r="6565" ht="12.75" customHeight="1" x14ac:dyDescent="0.2"/>
    <row r="6566" ht="12.75" customHeight="1" x14ac:dyDescent="0.2"/>
    <row r="6567" ht="12.75" customHeight="1" x14ac:dyDescent="0.2"/>
    <row r="6568" ht="12.75" customHeight="1" x14ac:dyDescent="0.2"/>
    <row r="6569" ht="12.75" customHeight="1" x14ac:dyDescent="0.2"/>
    <row r="6570" ht="12.75" customHeight="1" x14ac:dyDescent="0.2"/>
    <row r="6571" ht="12.75" customHeight="1" x14ac:dyDescent="0.2"/>
    <row r="6572" ht="12.75" customHeight="1" x14ac:dyDescent="0.2"/>
    <row r="6573" ht="12.75" customHeight="1" x14ac:dyDescent="0.2"/>
    <row r="6574" ht="12.75" customHeight="1" x14ac:dyDescent="0.2"/>
    <row r="6575" ht="12.75" customHeight="1" x14ac:dyDescent="0.2"/>
    <row r="6576" ht="12.75" customHeight="1" x14ac:dyDescent="0.2"/>
    <row r="6577" ht="12.75" customHeight="1" x14ac:dyDescent="0.2"/>
    <row r="6578" ht="12.75" customHeight="1" x14ac:dyDescent="0.2"/>
    <row r="6579" ht="12.75" customHeight="1" x14ac:dyDescent="0.2"/>
    <row r="6580" ht="12.75" customHeight="1" x14ac:dyDescent="0.2"/>
    <row r="6581" ht="12.75" customHeight="1" x14ac:dyDescent="0.2"/>
    <row r="6582" ht="12.75" customHeight="1" x14ac:dyDescent="0.2"/>
    <row r="6583" ht="12.75" customHeight="1" x14ac:dyDescent="0.2"/>
    <row r="6584" ht="12.75" customHeight="1" x14ac:dyDescent="0.2"/>
    <row r="6585" ht="12.75" customHeight="1" x14ac:dyDescent="0.2"/>
    <row r="6586" ht="12.75" customHeight="1" x14ac:dyDescent="0.2"/>
    <row r="6587" ht="12.75" customHeight="1" x14ac:dyDescent="0.2"/>
    <row r="6588" ht="12.75" customHeight="1" x14ac:dyDescent="0.2"/>
    <row r="6589" ht="12.75" customHeight="1" x14ac:dyDescent="0.2"/>
    <row r="6590" ht="12.75" customHeight="1" x14ac:dyDescent="0.2"/>
    <row r="6591" ht="12.75" customHeight="1" x14ac:dyDescent="0.2"/>
    <row r="6592" ht="12.75" customHeight="1" x14ac:dyDescent="0.2"/>
    <row r="6593" ht="12.75" customHeight="1" x14ac:dyDescent="0.2"/>
    <row r="6594" ht="12.75" customHeight="1" x14ac:dyDescent="0.2"/>
    <row r="6595" ht="12.75" customHeight="1" x14ac:dyDescent="0.2"/>
    <row r="6596" ht="12.75" customHeight="1" x14ac:dyDescent="0.2"/>
    <row r="6597" ht="12.75" customHeight="1" x14ac:dyDescent="0.2"/>
    <row r="6598" ht="12.75" customHeight="1" x14ac:dyDescent="0.2"/>
    <row r="6599" ht="12.75" customHeight="1" x14ac:dyDescent="0.2"/>
    <row r="6600" ht="12.75" customHeight="1" x14ac:dyDescent="0.2"/>
    <row r="6601" ht="12.75" customHeight="1" x14ac:dyDescent="0.2"/>
    <row r="6602" ht="12.75" customHeight="1" x14ac:dyDescent="0.2"/>
    <row r="6603" ht="12.75" customHeight="1" x14ac:dyDescent="0.2"/>
    <row r="6604" ht="12.75" customHeight="1" x14ac:dyDescent="0.2"/>
    <row r="6605" ht="12.75" customHeight="1" x14ac:dyDescent="0.2"/>
    <row r="6606" ht="12.75" customHeight="1" x14ac:dyDescent="0.2"/>
    <row r="6607" ht="12.75" customHeight="1" x14ac:dyDescent="0.2"/>
    <row r="6608" ht="12.75" customHeight="1" x14ac:dyDescent="0.2"/>
    <row r="6609" ht="12.75" customHeight="1" x14ac:dyDescent="0.2"/>
    <row r="6610" ht="12.75" customHeight="1" x14ac:dyDescent="0.2"/>
    <row r="6611" ht="12.75" customHeight="1" x14ac:dyDescent="0.2"/>
    <row r="6612" ht="12.75" customHeight="1" x14ac:dyDescent="0.2"/>
    <row r="6613" ht="12.75" customHeight="1" x14ac:dyDescent="0.2"/>
    <row r="6614" ht="12.75" customHeight="1" x14ac:dyDescent="0.2"/>
    <row r="6615" ht="12.75" customHeight="1" x14ac:dyDescent="0.2"/>
    <row r="6616" ht="12.75" customHeight="1" x14ac:dyDescent="0.2"/>
    <row r="6617" ht="12.75" customHeight="1" x14ac:dyDescent="0.2"/>
    <row r="6618" ht="12.75" customHeight="1" x14ac:dyDescent="0.2"/>
    <row r="6619" ht="12.75" customHeight="1" x14ac:dyDescent="0.2"/>
    <row r="6620" ht="12.75" customHeight="1" x14ac:dyDescent="0.2"/>
    <row r="6621" ht="12.75" customHeight="1" x14ac:dyDescent="0.2"/>
    <row r="6622" ht="12.75" customHeight="1" x14ac:dyDescent="0.2"/>
    <row r="6623" ht="12.75" customHeight="1" x14ac:dyDescent="0.2"/>
    <row r="6624" ht="12.75" customHeight="1" x14ac:dyDescent="0.2"/>
    <row r="6625" ht="12.75" customHeight="1" x14ac:dyDescent="0.2"/>
    <row r="6626" ht="12.75" customHeight="1" x14ac:dyDescent="0.2"/>
    <row r="6627" ht="12.75" customHeight="1" x14ac:dyDescent="0.2"/>
    <row r="6628" ht="12.75" customHeight="1" x14ac:dyDescent="0.2"/>
    <row r="6629" ht="12.75" customHeight="1" x14ac:dyDescent="0.2"/>
    <row r="6630" ht="12.75" customHeight="1" x14ac:dyDescent="0.2"/>
    <row r="6631" ht="12.75" customHeight="1" x14ac:dyDescent="0.2"/>
    <row r="6632" ht="12.75" customHeight="1" x14ac:dyDescent="0.2"/>
    <row r="6633" ht="12.75" customHeight="1" x14ac:dyDescent="0.2"/>
    <row r="6634" ht="12.75" customHeight="1" x14ac:dyDescent="0.2"/>
    <row r="6635" ht="12.75" customHeight="1" x14ac:dyDescent="0.2"/>
    <row r="6636" ht="12.75" customHeight="1" x14ac:dyDescent="0.2"/>
    <row r="6637" ht="12.75" customHeight="1" x14ac:dyDescent="0.2"/>
    <row r="6638" ht="12.75" customHeight="1" x14ac:dyDescent="0.2"/>
    <row r="6639" ht="12.75" customHeight="1" x14ac:dyDescent="0.2"/>
    <row r="6640" ht="12.75" customHeight="1" x14ac:dyDescent="0.2"/>
    <row r="6641" ht="12.75" customHeight="1" x14ac:dyDescent="0.2"/>
    <row r="6642" ht="12.75" customHeight="1" x14ac:dyDescent="0.2"/>
    <row r="6643" ht="12.75" customHeight="1" x14ac:dyDescent="0.2"/>
    <row r="6644" ht="12.75" customHeight="1" x14ac:dyDescent="0.2"/>
    <row r="6645" ht="12.75" customHeight="1" x14ac:dyDescent="0.2"/>
    <row r="6646" ht="12.75" customHeight="1" x14ac:dyDescent="0.2"/>
    <row r="6647" ht="12.75" customHeight="1" x14ac:dyDescent="0.2"/>
    <row r="6648" ht="12.75" customHeight="1" x14ac:dyDescent="0.2"/>
    <row r="6649" ht="12.75" customHeight="1" x14ac:dyDescent="0.2"/>
    <row r="6650" ht="12.75" customHeight="1" x14ac:dyDescent="0.2"/>
    <row r="6651" ht="12.75" customHeight="1" x14ac:dyDescent="0.2"/>
    <row r="6652" ht="12.75" customHeight="1" x14ac:dyDescent="0.2"/>
    <row r="6653" ht="12.75" customHeight="1" x14ac:dyDescent="0.2"/>
    <row r="6654" ht="12.75" customHeight="1" x14ac:dyDescent="0.2"/>
    <row r="6655" ht="12.75" customHeight="1" x14ac:dyDescent="0.2"/>
    <row r="6656" ht="12.75" customHeight="1" x14ac:dyDescent="0.2"/>
    <row r="6657" ht="12.75" customHeight="1" x14ac:dyDescent="0.2"/>
    <row r="6658" ht="12.75" customHeight="1" x14ac:dyDescent="0.2"/>
    <row r="6659" ht="12.75" customHeight="1" x14ac:dyDescent="0.2"/>
    <row r="6660" ht="12.75" customHeight="1" x14ac:dyDescent="0.2"/>
    <row r="6661" ht="12.75" customHeight="1" x14ac:dyDescent="0.2"/>
    <row r="6662" ht="12.75" customHeight="1" x14ac:dyDescent="0.2"/>
    <row r="6663" ht="12.75" customHeight="1" x14ac:dyDescent="0.2"/>
    <row r="6664" ht="12.75" customHeight="1" x14ac:dyDescent="0.2"/>
    <row r="6665" ht="12.75" customHeight="1" x14ac:dyDescent="0.2"/>
    <row r="6666" ht="12.75" customHeight="1" x14ac:dyDescent="0.2"/>
    <row r="6667" ht="12.75" customHeight="1" x14ac:dyDescent="0.2"/>
    <row r="6668" ht="12.75" customHeight="1" x14ac:dyDescent="0.2"/>
    <row r="6669" ht="12.75" customHeight="1" x14ac:dyDescent="0.2"/>
    <row r="6670" ht="12.75" customHeight="1" x14ac:dyDescent="0.2"/>
    <row r="6671" ht="12.75" customHeight="1" x14ac:dyDescent="0.2"/>
    <row r="6672" ht="12.75" customHeight="1" x14ac:dyDescent="0.2"/>
    <row r="6673" ht="12.75" customHeight="1" x14ac:dyDescent="0.2"/>
    <row r="6674" ht="12.75" customHeight="1" x14ac:dyDescent="0.2"/>
    <row r="6675" ht="12.75" customHeight="1" x14ac:dyDescent="0.2"/>
    <row r="6676" ht="12.75" customHeight="1" x14ac:dyDescent="0.2"/>
    <row r="6677" ht="12.75" customHeight="1" x14ac:dyDescent="0.2"/>
    <row r="6678" ht="12.75" customHeight="1" x14ac:dyDescent="0.2"/>
    <row r="6679" ht="12.75" customHeight="1" x14ac:dyDescent="0.2"/>
    <row r="6680" ht="12.75" customHeight="1" x14ac:dyDescent="0.2"/>
    <row r="6681" ht="12.75" customHeight="1" x14ac:dyDescent="0.2"/>
    <row r="6682" ht="12.75" customHeight="1" x14ac:dyDescent="0.2"/>
    <row r="6683" ht="12.75" customHeight="1" x14ac:dyDescent="0.2"/>
    <row r="6684" ht="12.75" customHeight="1" x14ac:dyDescent="0.2"/>
    <row r="6685" ht="12.75" customHeight="1" x14ac:dyDescent="0.2"/>
    <row r="6686" ht="12.75" customHeight="1" x14ac:dyDescent="0.2"/>
    <row r="6687" ht="12.75" customHeight="1" x14ac:dyDescent="0.2"/>
    <row r="6688" ht="12.75" customHeight="1" x14ac:dyDescent="0.2"/>
    <row r="6689" ht="12.75" customHeight="1" x14ac:dyDescent="0.2"/>
    <row r="6690" ht="12.75" customHeight="1" x14ac:dyDescent="0.2"/>
    <row r="6691" ht="12.75" customHeight="1" x14ac:dyDescent="0.2"/>
    <row r="6692" ht="12.75" customHeight="1" x14ac:dyDescent="0.2"/>
    <row r="6693" ht="12.75" customHeight="1" x14ac:dyDescent="0.2"/>
    <row r="6694" ht="12.75" customHeight="1" x14ac:dyDescent="0.2"/>
    <row r="6695" ht="12.75" customHeight="1" x14ac:dyDescent="0.2"/>
    <row r="6696" ht="12.75" customHeight="1" x14ac:dyDescent="0.2"/>
    <row r="6697" ht="12.75" customHeight="1" x14ac:dyDescent="0.2"/>
    <row r="6698" ht="12.75" customHeight="1" x14ac:dyDescent="0.2"/>
    <row r="6699" ht="12.75" customHeight="1" x14ac:dyDescent="0.2"/>
    <row r="6700" ht="12.75" customHeight="1" x14ac:dyDescent="0.2"/>
    <row r="6701" ht="12.75" customHeight="1" x14ac:dyDescent="0.2"/>
    <row r="6702" ht="12.75" customHeight="1" x14ac:dyDescent="0.2"/>
    <row r="6703" ht="12.75" customHeight="1" x14ac:dyDescent="0.2"/>
    <row r="6704" ht="12.75" customHeight="1" x14ac:dyDescent="0.2"/>
    <row r="6705" ht="12.75" customHeight="1" x14ac:dyDescent="0.2"/>
    <row r="6706" ht="12.75" customHeight="1" x14ac:dyDescent="0.2"/>
    <row r="6707" ht="12.75" customHeight="1" x14ac:dyDescent="0.2"/>
    <row r="6708" ht="12.75" customHeight="1" x14ac:dyDescent="0.2"/>
    <row r="6709" ht="12.75" customHeight="1" x14ac:dyDescent="0.2"/>
    <row r="6710" ht="12.75" customHeight="1" x14ac:dyDescent="0.2"/>
    <row r="6711" ht="12.75" customHeight="1" x14ac:dyDescent="0.2"/>
    <row r="6712" ht="12.75" customHeight="1" x14ac:dyDescent="0.2"/>
    <row r="6713" ht="12.75" customHeight="1" x14ac:dyDescent="0.2"/>
    <row r="6714" ht="12.75" customHeight="1" x14ac:dyDescent="0.2"/>
    <row r="6715" ht="12.75" customHeight="1" x14ac:dyDescent="0.2"/>
    <row r="6716" ht="12.75" customHeight="1" x14ac:dyDescent="0.2"/>
    <row r="6717" ht="12.75" customHeight="1" x14ac:dyDescent="0.2"/>
    <row r="6718" ht="12.75" customHeight="1" x14ac:dyDescent="0.2"/>
    <row r="6719" ht="12.75" customHeight="1" x14ac:dyDescent="0.2"/>
    <row r="6720" ht="12.75" customHeight="1" x14ac:dyDescent="0.2"/>
    <row r="6721" ht="12.75" customHeight="1" x14ac:dyDescent="0.2"/>
    <row r="6722" ht="12.75" customHeight="1" x14ac:dyDescent="0.2"/>
    <row r="6723" ht="12.75" customHeight="1" x14ac:dyDescent="0.2"/>
    <row r="6724" ht="12.75" customHeight="1" x14ac:dyDescent="0.2"/>
    <row r="6725" ht="12.75" customHeight="1" x14ac:dyDescent="0.2"/>
    <row r="6726" ht="12.75" customHeight="1" x14ac:dyDescent="0.2"/>
    <row r="6727" ht="12.75" customHeight="1" x14ac:dyDescent="0.2"/>
    <row r="6728" ht="12.75" customHeight="1" x14ac:dyDescent="0.2"/>
    <row r="6729" ht="12.75" customHeight="1" x14ac:dyDescent="0.2"/>
    <row r="6730" ht="12.75" customHeight="1" x14ac:dyDescent="0.2"/>
    <row r="6731" ht="12.75" customHeight="1" x14ac:dyDescent="0.2"/>
    <row r="6732" ht="12.75" customHeight="1" x14ac:dyDescent="0.2"/>
    <row r="6733" ht="12.75" customHeight="1" x14ac:dyDescent="0.2"/>
    <row r="6734" ht="12.75" customHeight="1" x14ac:dyDescent="0.2"/>
    <row r="6735" ht="12.75" customHeight="1" x14ac:dyDescent="0.2"/>
    <row r="6736" ht="12.75" customHeight="1" x14ac:dyDescent="0.2"/>
    <row r="6737" ht="12.75" customHeight="1" x14ac:dyDescent="0.2"/>
    <row r="6738" ht="12.75" customHeight="1" x14ac:dyDescent="0.2"/>
    <row r="6739" ht="12.75" customHeight="1" x14ac:dyDescent="0.2"/>
    <row r="6740" ht="12.75" customHeight="1" x14ac:dyDescent="0.2"/>
    <row r="6741" ht="12.75" customHeight="1" x14ac:dyDescent="0.2"/>
    <row r="6742" ht="12.75" customHeight="1" x14ac:dyDescent="0.2"/>
    <row r="6743" ht="12.75" customHeight="1" x14ac:dyDescent="0.2"/>
    <row r="6744" ht="12.75" customHeight="1" x14ac:dyDescent="0.2"/>
    <row r="6745" ht="12.75" customHeight="1" x14ac:dyDescent="0.2"/>
    <row r="6746" ht="12.75" customHeight="1" x14ac:dyDescent="0.2"/>
    <row r="6747" ht="12.75" customHeight="1" x14ac:dyDescent="0.2"/>
    <row r="6748" ht="12.75" customHeight="1" x14ac:dyDescent="0.2"/>
    <row r="6749" ht="12.75" customHeight="1" x14ac:dyDescent="0.2"/>
    <row r="6750" ht="12.75" customHeight="1" x14ac:dyDescent="0.2"/>
    <row r="6751" ht="12.75" customHeight="1" x14ac:dyDescent="0.2"/>
    <row r="6752" ht="12.75" customHeight="1" x14ac:dyDescent="0.2"/>
    <row r="6753" ht="12.75" customHeight="1" x14ac:dyDescent="0.2"/>
    <row r="6754" ht="12.75" customHeight="1" x14ac:dyDescent="0.2"/>
    <row r="6755" ht="12.75" customHeight="1" x14ac:dyDescent="0.2"/>
    <row r="6756" ht="12.75" customHeight="1" x14ac:dyDescent="0.2"/>
    <row r="6757" ht="12.75" customHeight="1" x14ac:dyDescent="0.2"/>
    <row r="6758" ht="12.75" customHeight="1" x14ac:dyDescent="0.2"/>
    <row r="6759" ht="12.75" customHeight="1" x14ac:dyDescent="0.2"/>
    <row r="6760" ht="12.75" customHeight="1" x14ac:dyDescent="0.2"/>
    <row r="6761" ht="12.75" customHeight="1" x14ac:dyDescent="0.2"/>
    <row r="6762" ht="12.75" customHeight="1" x14ac:dyDescent="0.2"/>
    <row r="6763" ht="12.75" customHeight="1" x14ac:dyDescent="0.2"/>
    <row r="6764" ht="12.75" customHeight="1" x14ac:dyDescent="0.2"/>
    <row r="6765" ht="12.75" customHeight="1" x14ac:dyDescent="0.2"/>
    <row r="6766" ht="12.75" customHeight="1" x14ac:dyDescent="0.2"/>
    <row r="6767" ht="12.75" customHeight="1" x14ac:dyDescent="0.2"/>
    <row r="6768" ht="12.75" customHeight="1" x14ac:dyDescent="0.2"/>
    <row r="6769" ht="12.75" customHeight="1" x14ac:dyDescent="0.2"/>
    <row r="6770" ht="12.75" customHeight="1" x14ac:dyDescent="0.2"/>
    <row r="6771" ht="12.75" customHeight="1" x14ac:dyDescent="0.2"/>
    <row r="6772" ht="12.75" customHeight="1" x14ac:dyDescent="0.2"/>
    <row r="6773" ht="12.75" customHeight="1" x14ac:dyDescent="0.2"/>
    <row r="6774" ht="12.75" customHeight="1" x14ac:dyDescent="0.2"/>
    <row r="6775" ht="12.75" customHeight="1" x14ac:dyDescent="0.2"/>
    <row r="6776" ht="12.75" customHeight="1" x14ac:dyDescent="0.2"/>
    <row r="6777" ht="12.75" customHeight="1" x14ac:dyDescent="0.2"/>
    <row r="6778" ht="12.75" customHeight="1" x14ac:dyDescent="0.2"/>
    <row r="6779" ht="12.75" customHeight="1" x14ac:dyDescent="0.2"/>
    <row r="6780" ht="12.75" customHeight="1" x14ac:dyDescent="0.2"/>
    <row r="6781" ht="12.75" customHeight="1" x14ac:dyDescent="0.2"/>
    <row r="6782" ht="12.75" customHeight="1" x14ac:dyDescent="0.2"/>
    <row r="6783" ht="12.75" customHeight="1" x14ac:dyDescent="0.2"/>
    <row r="6784" ht="12.75" customHeight="1" x14ac:dyDescent="0.2"/>
    <row r="6785" ht="12.75" customHeight="1" x14ac:dyDescent="0.2"/>
    <row r="6786" ht="12.75" customHeight="1" x14ac:dyDescent="0.2"/>
    <row r="6787" ht="12.75" customHeight="1" x14ac:dyDescent="0.2"/>
    <row r="6788" ht="12.75" customHeight="1" x14ac:dyDescent="0.2"/>
    <row r="6789" ht="12.75" customHeight="1" x14ac:dyDescent="0.2"/>
    <row r="6790" ht="12.75" customHeight="1" x14ac:dyDescent="0.2"/>
    <row r="6791" ht="12.75" customHeight="1" x14ac:dyDescent="0.2"/>
    <row r="6792" ht="12.75" customHeight="1" x14ac:dyDescent="0.2"/>
    <row r="6793" ht="12.75" customHeight="1" x14ac:dyDescent="0.2"/>
    <row r="6794" ht="12.75" customHeight="1" x14ac:dyDescent="0.2"/>
    <row r="6795" ht="12.75" customHeight="1" x14ac:dyDescent="0.2"/>
    <row r="6796" ht="12.75" customHeight="1" x14ac:dyDescent="0.2"/>
    <row r="6797" ht="12.75" customHeight="1" x14ac:dyDescent="0.2"/>
    <row r="6798" ht="12.75" customHeight="1" x14ac:dyDescent="0.2"/>
    <row r="6799" ht="12.75" customHeight="1" x14ac:dyDescent="0.2"/>
    <row r="6800" ht="12.75" customHeight="1" x14ac:dyDescent="0.2"/>
    <row r="6801" ht="12.75" customHeight="1" x14ac:dyDescent="0.2"/>
    <row r="6802" ht="12.75" customHeight="1" x14ac:dyDescent="0.2"/>
    <row r="6803" ht="12.75" customHeight="1" x14ac:dyDescent="0.2"/>
    <row r="6804" ht="12.75" customHeight="1" x14ac:dyDescent="0.2"/>
    <row r="6805" ht="12.75" customHeight="1" x14ac:dyDescent="0.2"/>
    <row r="6806" ht="12.75" customHeight="1" x14ac:dyDescent="0.2"/>
    <row r="6807" ht="12.75" customHeight="1" x14ac:dyDescent="0.2"/>
    <row r="6808" ht="12.75" customHeight="1" x14ac:dyDescent="0.2"/>
    <row r="6809" ht="12.75" customHeight="1" x14ac:dyDescent="0.2"/>
    <row r="6810" ht="12.75" customHeight="1" x14ac:dyDescent="0.2"/>
    <row r="6811" ht="12.75" customHeight="1" x14ac:dyDescent="0.2"/>
    <row r="6812" ht="12.75" customHeight="1" x14ac:dyDescent="0.2"/>
    <row r="6813" ht="12.75" customHeight="1" x14ac:dyDescent="0.2"/>
    <row r="6814" ht="12.75" customHeight="1" x14ac:dyDescent="0.2"/>
    <row r="6815" ht="12.75" customHeight="1" x14ac:dyDescent="0.2"/>
    <row r="6816" ht="12.75" customHeight="1" x14ac:dyDescent="0.2"/>
    <row r="6817" ht="12.75" customHeight="1" x14ac:dyDescent="0.2"/>
    <row r="6818" ht="12.75" customHeight="1" x14ac:dyDescent="0.2"/>
    <row r="6819" ht="12.75" customHeight="1" x14ac:dyDescent="0.2"/>
    <row r="6820" ht="12.75" customHeight="1" x14ac:dyDescent="0.2"/>
    <row r="6821" ht="12.75" customHeight="1" x14ac:dyDescent="0.2"/>
    <row r="6822" ht="12.75" customHeight="1" x14ac:dyDescent="0.2"/>
    <row r="6823" ht="12.75" customHeight="1" x14ac:dyDescent="0.2"/>
    <row r="6824" ht="12.75" customHeight="1" x14ac:dyDescent="0.2"/>
    <row r="6825" ht="12.75" customHeight="1" x14ac:dyDescent="0.2"/>
    <row r="6826" ht="12.75" customHeight="1" x14ac:dyDescent="0.2"/>
    <row r="6827" ht="12.75" customHeight="1" x14ac:dyDescent="0.2"/>
    <row r="6828" ht="12.75" customHeight="1" x14ac:dyDescent="0.2"/>
    <row r="6829" ht="12.75" customHeight="1" x14ac:dyDescent="0.2"/>
    <row r="6830" ht="12.75" customHeight="1" x14ac:dyDescent="0.2"/>
    <row r="6831" ht="12.75" customHeight="1" x14ac:dyDescent="0.2"/>
    <row r="6832" ht="12.75" customHeight="1" x14ac:dyDescent="0.2"/>
    <row r="6833" ht="12.75" customHeight="1" x14ac:dyDescent="0.2"/>
    <row r="6834" ht="12.75" customHeight="1" x14ac:dyDescent="0.2"/>
    <row r="6835" ht="12.75" customHeight="1" x14ac:dyDescent="0.2"/>
    <row r="6836" ht="12.75" customHeight="1" x14ac:dyDescent="0.2"/>
    <row r="6837" ht="12.75" customHeight="1" x14ac:dyDescent="0.2"/>
    <row r="6838" ht="12.75" customHeight="1" x14ac:dyDescent="0.2"/>
    <row r="6839" ht="12.75" customHeight="1" x14ac:dyDescent="0.2"/>
    <row r="6840" ht="12.75" customHeight="1" x14ac:dyDescent="0.2"/>
    <row r="6841" ht="12.75" customHeight="1" x14ac:dyDescent="0.2"/>
    <row r="6842" ht="12.75" customHeight="1" x14ac:dyDescent="0.2"/>
    <row r="6843" ht="12.75" customHeight="1" x14ac:dyDescent="0.2"/>
    <row r="6844" ht="12.75" customHeight="1" x14ac:dyDescent="0.2"/>
    <row r="6845" ht="12.75" customHeight="1" x14ac:dyDescent="0.2"/>
    <row r="6846" ht="12.75" customHeight="1" x14ac:dyDescent="0.2"/>
    <row r="6847" ht="12.75" customHeight="1" x14ac:dyDescent="0.2"/>
    <row r="6848" ht="12.75" customHeight="1" x14ac:dyDescent="0.2"/>
    <row r="6849" ht="12.75" customHeight="1" x14ac:dyDescent="0.2"/>
    <row r="6850" ht="12.75" customHeight="1" x14ac:dyDescent="0.2"/>
    <row r="6851" ht="12.75" customHeight="1" x14ac:dyDescent="0.2"/>
    <row r="6852" ht="12.75" customHeight="1" x14ac:dyDescent="0.2"/>
    <row r="6853" ht="12.75" customHeight="1" x14ac:dyDescent="0.2"/>
    <row r="6854" ht="12.75" customHeight="1" x14ac:dyDescent="0.2"/>
    <row r="6855" ht="12.75" customHeight="1" x14ac:dyDescent="0.2"/>
    <row r="6856" ht="12.75" customHeight="1" x14ac:dyDescent="0.2"/>
    <row r="6857" ht="12.75" customHeight="1" x14ac:dyDescent="0.2"/>
    <row r="6858" ht="12.75" customHeight="1" x14ac:dyDescent="0.2"/>
    <row r="6859" ht="12.75" customHeight="1" x14ac:dyDescent="0.2"/>
    <row r="6860" ht="12.75" customHeight="1" x14ac:dyDescent="0.2"/>
    <row r="6861" ht="12.75" customHeight="1" x14ac:dyDescent="0.2"/>
    <row r="6862" ht="12.75" customHeight="1" x14ac:dyDescent="0.2"/>
    <row r="6863" ht="12.75" customHeight="1" x14ac:dyDescent="0.2"/>
    <row r="6864" ht="12.75" customHeight="1" x14ac:dyDescent="0.2"/>
    <row r="6865" ht="12.75" customHeight="1" x14ac:dyDescent="0.2"/>
    <row r="6866" ht="12.75" customHeight="1" x14ac:dyDescent="0.2"/>
    <row r="6867" ht="12.75" customHeight="1" x14ac:dyDescent="0.2"/>
    <row r="6868" ht="12.75" customHeight="1" x14ac:dyDescent="0.2"/>
    <row r="6869" ht="12.75" customHeight="1" x14ac:dyDescent="0.2"/>
    <row r="6870" ht="12.75" customHeight="1" x14ac:dyDescent="0.2"/>
    <row r="6871" ht="12.75" customHeight="1" x14ac:dyDescent="0.2"/>
    <row r="6872" ht="12.75" customHeight="1" x14ac:dyDescent="0.2"/>
    <row r="6873" ht="12.75" customHeight="1" x14ac:dyDescent="0.2"/>
    <row r="6874" ht="12.75" customHeight="1" x14ac:dyDescent="0.2"/>
    <row r="6875" ht="12.75" customHeight="1" x14ac:dyDescent="0.2"/>
    <row r="6876" ht="12.75" customHeight="1" x14ac:dyDescent="0.2"/>
    <row r="6877" ht="12.75" customHeight="1" x14ac:dyDescent="0.2"/>
    <row r="6878" ht="12.75" customHeight="1" x14ac:dyDescent="0.2"/>
    <row r="6879" ht="12.75" customHeight="1" x14ac:dyDescent="0.2"/>
    <row r="6880" ht="12.75" customHeight="1" x14ac:dyDescent="0.2"/>
    <row r="6881" ht="12.75" customHeight="1" x14ac:dyDescent="0.2"/>
    <row r="6882" ht="12.75" customHeight="1" x14ac:dyDescent="0.2"/>
    <row r="6883" ht="12.75" customHeight="1" x14ac:dyDescent="0.2"/>
    <row r="6884" ht="12.75" customHeight="1" x14ac:dyDescent="0.2"/>
    <row r="6885" ht="12.75" customHeight="1" x14ac:dyDescent="0.2"/>
    <row r="6886" ht="12.75" customHeight="1" x14ac:dyDescent="0.2"/>
    <row r="6887" ht="12.75" customHeight="1" x14ac:dyDescent="0.2"/>
    <row r="6888" ht="12.75" customHeight="1" x14ac:dyDescent="0.2"/>
    <row r="6889" ht="12.75" customHeight="1" x14ac:dyDescent="0.2"/>
    <row r="6890" ht="12.75" customHeight="1" x14ac:dyDescent="0.2"/>
    <row r="6891" ht="12.75" customHeight="1" x14ac:dyDescent="0.2"/>
    <row r="6892" ht="12.75" customHeight="1" x14ac:dyDescent="0.2"/>
    <row r="6893" ht="12.75" customHeight="1" x14ac:dyDescent="0.2"/>
    <row r="6894" ht="12.75" customHeight="1" x14ac:dyDescent="0.2"/>
    <row r="6895" ht="12.75" customHeight="1" x14ac:dyDescent="0.2"/>
    <row r="6896" ht="12.75" customHeight="1" x14ac:dyDescent="0.2"/>
    <row r="6897" ht="12.75" customHeight="1" x14ac:dyDescent="0.2"/>
    <row r="6898" ht="12.75" customHeight="1" x14ac:dyDescent="0.2"/>
    <row r="6899" ht="12.75" customHeight="1" x14ac:dyDescent="0.2"/>
    <row r="6900" ht="12.75" customHeight="1" x14ac:dyDescent="0.2"/>
    <row r="6901" ht="12.75" customHeight="1" x14ac:dyDescent="0.2"/>
    <row r="6902" ht="12.75" customHeight="1" x14ac:dyDescent="0.2"/>
    <row r="6903" ht="12.75" customHeight="1" x14ac:dyDescent="0.2"/>
    <row r="6904" ht="12.75" customHeight="1" x14ac:dyDescent="0.2"/>
    <row r="6905" ht="12.75" customHeight="1" x14ac:dyDescent="0.2"/>
    <row r="6906" ht="12.75" customHeight="1" x14ac:dyDescent="0.2"/>
    <row r="6907" ht="12.75" customHeight="1" x14ac:dyDescent="0.2"/>
    <row r="6908" ht="12.75" customHeight="1" x14ac:dyDescent="0.2"/>
    <row r="6909" ht="12.75" customHeight="1" x14ac:dyDescent="0.2"/>
    <row r="6910" ht="12.75" customHeight="1" x14ac:dyDescent="0.2"/>
    <row r="6911" ht="12.75" customHeight="1" x14ac:dyDescent="0.2"/>
    <row r="6912" ht="12.75" customHeight="1" x14ac:dyDescent="0.2"/>
    <row r="6913" ht="12.75" customHeight="1" x14ac:dyDescent="0.2"/>
    <row r="6914" ht="12.75" customHeight="1" x14ac:dyDescent="0.2"/>
    <row r="6915" ht="12.75" customHeight="1" x14ac:dyDescent="0.2"/>
    <row r="6916" ht="12.75" customHeight="1" x14ac:dyDescent="0.2"/>
    <row r="6917" ht="12.75" customHeight="1" x14ac:dyDescent="0.2"/>
    <row r="6918" ht="12.75" customHeight="1" x14ac:dyDescent="0.2"/>
    <row r="6919" ht="12.75" customHeight="1" x14ac:dyDescent="0.2"/>
    <row r="6920" ht="12.75" customHeight="1" x14ac:dyDescent="0.2"/>
    <row r="6921" ht="12.75" customHeight="1" x14ac:dyDescent="0.2"/>
    <row r="6922" ht="12.75" customHeight="1" x14ac:dyDescent="0.2"/>
    <row r="6923" ht="12.75" customHeight="1" x14ac:dyDescent="0.2"/>
    <row r="6924" ht="12.75" customHeight="1" x14ac:dyDescent="0.2"/>
    <row r="6925" ht="12.75" customHeight="1" x14ac:dyDescent="0.2"/>
    <row r="6926" ht="12.75" customHeight="1" x14ac:dyDescent="0.2"/>
    <row r="6927" ht="12.75" customHeight="1" x14ac:dyDescent="0.2"/>
    <row r="6928" ht="12.75" customHeight="1" x14ac:dyDescent="0.2"/>
    <row r="6929" ht="12.75" customHeight="1" x14ac:dyDescent="0.2"/>
    <row r="6930" ht="12.75" customHeight="1" x14ac:dyDescent="0.2"/>
    <row r="6931" ht="12.75" customHeight="1" x14ac:dyDescent="0.2"/>
    <row r="6932" ht="12.75" customHeight="1" x14ac:dyDescent="0.2"/>
    <row r="6933" ht="12.75" customHeight="1" x14ac:dyDescent="0.2"/>
    <row r="6934" ht="12.75" customHeight="1" x14ac:dyDescent="0.2"/>
    <row r="6935" ht="12.75" customHeight="1" x14ac:dyDescent="0.2"/>
    <row r="6936" ht="12.75" customHeight="1" x14ac:dyDescent="0.2"/>
    <row r="6937" ht="12.75" customHeight="1" x14ac:dyDescent="0.2"/>
    <row r="6938" ht="12.75" customHeight="1" x14ac:dyDescent="0.2"/>
    <row r="6939" ht="12.75" customHeight="1" x14ac:dyDescent="0.2"/>
    <row r="6940" ht="12.75" customHeight="1" x14ac:dyDescent="0.2"/>
    <row r="6941" ht="12.75" customHeight="1" x14ac:dyDescent="0.2"/>
    <row r="6942" ht="12.75" customHeight="1" x14ac:dyDescent="0.2"/>
    <row r="6943" ht="12.75" customHeight="1" x14ac:dyDescent="0.2"/>
    <row r="6944" ht="12.75" customHeight="1" x14ac:dyDescent="0.2"/>
    <row r="6945" ht="12.75" customHeight="1" x14ac:dyDescent="0.2"/>
    <row r="6946" ht="12.75" customHeight="1" x14ac:dyDescent="0.2"/>
    <row r="6947" ht="12.75" customHeight="1" x14ac:dyDescent="0.2"/>
    <row r="6948" ht="12.75" customHeight="1" x14ac:dyDescent="0.2"/>
    <row r="6949" ht="12.75" customHeight="1" x14ac:dyDescent="0.2"/>
    <row r="6950" ht="12.75" customHeight="1" x14ac:dyDescent="0.2"/>
    <row r="6951" ht="12.75" customHeight="1" x14ac:dyDescent="0.2"/>
    <row r="6952" ht="12.75" customHeight="1" x14ac:dyDescent="0.2"/>
    <row r="6953" ht="12.75" customHeight="1" x14ac:dyDescent="0.2"/>
    <row r="6954" ht="12.75" customHeight="1" x14ac:dyDescent="0.2"/>
    <row r="6955" ht="12.75" customHeight="1" x14ac:dyDescent="0.2"/>
    <row r="6956" ht="12.75" customHeight="1" x14ac:dyDescent="0.2"/>
    <row r="6957" ht="12.75" customHeight="1" x14ac:dyDescent="0.2"/>
    <row r="6958" ht="12.75" customHeight="1" x14ac:dyDescent="0.2"/>
    <row r="6959" ht="12.75" customHeight="1" x14ac:dyDescent="0.2"/>
    <row r="6960" ht="12.75" customHeight="1" x14ac:dyDescent="0.2"/>
    <row r="6961" ht="12.75" customHeight="1" x14ac:dyDescent="0.2"/>
    <row r="6962" ht="12.75" customHeight="1" x14ac:dyDescent="0.2"/>
    <row r="6963" ht="12.75" customHeight="1" x14ac:dyDescent="0.2"/>
    <row r="6964" ht="12.75" customHeight="1" x14ac:dyDescent="0.2"/>
    <row r="6965" ht="12.75" customHeight="1" x14ac:dyDescent="0.2"/>
    <row r="6966" ht="12.75" customHeight="1" x14ac:dyDescent="0.2"/>
    <row r="6967" ht="12.75" customHeight="1" x14ac:dyDescent="0.2"/>
    <row r="6968" ht="12.75" customHeight="1" x14ac:dyDescent="0.2"/>
    <row r="6969" ht="12.75" customHeight="1" x14ac:dyDescent="0.2"/>
    <row r="6970" ht="12.75" customHeight="1" x14ac:dyDescent="0.2"/>
    <row r="6971" ht="12.75" customHeight="1" x14ac:dyDescent="0.2"/>
    <row r="6972" ht="12.75" customHeight="1" x14ac:dyDescent="0.2"/>
    <row r="6973" ht="12.75" customHeight="1" x14ac:dyDescent="0.2"/>
    <row r="6974" ht="12.75" customHeight="1" x14ac:dyDescent="0.2"/>
    <row r="6975" ht="12.75" customHeight="1" x14ac:dyDescent="0.2"/>
    <row r="6976" ht="12.75" customHeight="1" x14ac:dyDescent="0.2"/>
    <row r="6977" ht="12.75" customHeight="1" x14ac:dyDescent="0.2"/>
    <row r="6978" ht="12.75" customHeight="1" x14ac:dyDescent="0.2"/>
    <row r="6979" ht="12.75" customHeight="1" x14ac:dyDescent="0.2"/>
    <row r="6980" ht="12.75" customHeight="1" x14ac:dyDescent="0.2"/>
    <row r="6981" ht="12.75" customHeight="1" x14ac:dyDescent="0.2"/>
    <row r="6982" ht="12.75" customHeight="1" x14ac:dyDescent="0.2"/>
    <row r="6983" ht="12.75" customHeight="1" x14ac:dyDescent="0.2"/>
    <row r="6984" ht="12.75" customHeight="1" x14ac:dyDescent="0.2"/>
    <row r="6985" ht="12.75" customHeight="1" x14ac:dyDescent="0.2"/>
    <row r="6986" ht="12.75" customHeight="1" x14ac:dyDescent="0.2"/>
    <row r="6987" ht="12.75" customHeight="1" x14ac:dyDescent="0.2"/>
    <row r="6988" ht="12.75" customHeight="1" x14ac:dyDescent="0.2"/>
    <row r="6989" ht="12.75" customHeight="1" x14ac:dyDescent="0.2"/>
    <row r="6990" ht="12.75" customHeight="1" x14ac:dyDescent="0.2"/>
    <row r="6991" ht="12.75" customHeight="1" x14ac:dyDescent="0.2"/>
    <row r="6992" ht="12.75" customHeight="1" x14ac:dyDescent="0.2"/>
    <row r="6993" ht="12.75" customHeight="1" x14ac:dyDescent="0.2"/>
    <row r="6994" ht="12.75" customHeight="1" x14ac:dyDescent="0.2"/>
    <row r="6995" ht="12.75" customHeight="1" x14ac:dyDescent="0.2"/>
    <row r="6996" ht="12.75" customHeight="1" x14ac:dyDescent="0.2"/>
    <row r="6997" ht="12.75" customHeight="1" x14ac:dyDescent="0.2"/>
    <row r="6998" ht="12.75" customHeight="1" x14ac:dyDescent="0.2"/>
    <row r="6999" ht="12.75" customHeight="1" x14ac:dyDescent="0.2"/>
    <row r="7000" ht="12.75" customHeight="1" x14ac:dyDescent="0.2"/>
    <row r="7001" ht="12.75" customHeight="1" x14ac:dyDescent="0.2"/>
    <row r="7002" ht="12.75" customHeight="1" x14ac:dyDescent="0.2"/>
    <row r="7003" ht="12.75" customHeight="1" x14ac:dyDescent="0.2"/>
    <row r="7004" ht="12.75" customHeight="1" x14ac:dyDescent="0.2"/>
    <row r="7005" ht="12.75" customHeight="1" x14ac:dyDescent="0.2"/>
    <row r="7006" ht="12.75" customHeight="1" x14ac:dyDescent="0.2"/>
    <row r="7007" ht="12.75" customHeight="1" x14ac:dyDescent="0.2"/>
    <row r="7008" ht="12.75" customHeight="1" x14ac:dyDescent="0.2"/>
    <row r="7009" ht="12.75" customHeight="1" x14ac:dyDescent="0.2"/>
    <row r="7010" ht="12.75" customHeight="1" x14ac:dyDescent="0.2"/>
    <row r="7011" ht="12.75" customHeight="1" x14ac:dyDescent="0.2"/>
    <row r="7012" ht="12.75" customHeight="1" x14ac:dyDescent="0.2"/>
    <row r="7013" ht="12.75" customHeight="1" x14ac:dyDescent="0.2"/>
    <row r="7014" ht="12.75" customHeight="1" x14ac:dyDescent="0.2"/>
    <row r="7015" ht="12.75" customHeight="1" x14ac:dyDescent="0.2"/>
    <row r="7016" ht="12.75" customHeight="1" x14ac:dyDescent="0.2"/>
    <row r="7017" ht="12.75" customHeight="1" x14ac:dyDescent="0.2"/>
    <row r="7018" ht="12.75" customHeight="1" x14ac:dyDescent="0.2"/>
    <row r="7019" ht="12.75" customHeight="1" x14ac:dyDescent="0.2"/>
    <row r="7020" ht="12.75" customHeight="1" x14ac:dyDescent="0.2"/>
    <row r="7021" ht="12.75" customHeight="1" x14ac:dyDescent="0.2"/>
    <row r="7022" ht="12.75" customHeight="1" x14ac:dyDescent="0.2"/>
    <row r="7023" ht="12.75" customHeight="1" x14ac:dyDescent="0.2"/>
    <row r="7024" ht="12.75" customHeight="1" x14ac:dyDescent="0.2"/>
    <row r="7025" ht="12.75" customHeight="1" x14ac:dyDescent="0.2"/>
    <row r="7026" ht="12.75" customHeight="1" x14ac:dyDescent="0.2"/>
    <row r="7027" ht="12.75" customHeight="1" x14ac:dyDescent="0.2"/>
    <row r="7028" ht="12.75" customHeight="1" x14ac:dyDescent="0.2"/>
    <row r="7029" ht="12.75" customHeight="1" x14ac:dyDescent="0.2"/>
    <row r="7030" ht="12.75" customHeight="1" x14ac:dyDescent="0.2"/>
    <row r="7031" ht="12.75" customHeight="1" x14ac:dyDescent="0.2"/>
    <row r="7032" ht="12.75" customHeight="1" x14ac:dyDescent="0.2"/>
    <row r="7033" ht="12.75" customHeight="1" x14ac:dyDescent="0.2"/>
    <row r="7034" ht="12.75" customHeight="1" x14ac:dyDescent="0.2"/>
    <row r="7035" ht="12.75" customHeight="1" x14ac:dyDescent="0.2"/>
    <row r="7036" ht="12.75" customHeight="1" x14ac:dyDescent="0.2"/>
    <row r="7037" ht="12.75" customHeight="1" x14ac:dyDescent="0.2"/>
    <row r="7038" ht="12.75" customHeight="1" x14ac:dyDescent="0.2"/>
    <row r="7039" ht="12.75" customHeight="1" x14ac:dyDescent="0.2"/>
    <row r="7040" ht="12.75" customHeight="1" x14ac:dyDescent="0.2"/>
    <row r="7041" ht="12.75" customHeight="1" x14ac:dyDescent="0.2"/>
    <row r="7042" ht="12.75" customHeight="1" x14ac:dyDescent="0.2"/>
    <row r="7043" ht="12.75" customHeight="1" x14ac:dyDescent="0.2"/>
    <row r="7044" ht="12.75" customHeight="1" x14ac:dyDescent="0.2"/>
    <row r="7045" ht="12.75" customHeight="1" x14ac:dyDescent="0.2"/>
    <row r="7046" ht="12.75" customHeight="1" x14ac:dyDescent="0.2"/>
    <row r="7047" ht="12.75" customHeight="1" x14ac:dyDescent="0.2"/>
    <row r="7048" ht="12.75" customHeight="1" x14ac:dyDescent="0.2"/>
    <row r="7049" ht="12.75" customHeight="1" x14ac:dyDescent="0.2"/>
    <row r="7050" ht="12.75" customHeight="1" x14ac:dyDescent="0.2"/>
    <row r="7051" ht="12.75" customHeight="1" x14ac:dyDescent="0.2"/>
    <row r="7052" ht="12.75" customHeight="1" x14ac:dyDescent="0.2"/>
    <row r="7053" ht="12.75" customHeight="1" x14ac:dyDescent="0.2"/>
    <row r="7054" ht="12.75" customHeight="1" x14ac:dyDescent="0.2"/>
    <row r="7055" ht="12.75" customHeight="1" x14ac:dyDescent="0.2"/>
    <row r="7056" ht="12.75" customHeight="1" x14ac:dyDescent="0.2"/>
    <row r="7057" ht="12.75" customHeight="1" x14ac:dyDescent="0.2"/>
    <row r="7058" ht="12.75" customHeight="1" x14ac:dyDescent="0.2"/>
    <row r="7059" ht="12.75" customHeight="1" x14ac:dyDescent="0.2"/>
    <row r="7060" ht="12.75" customHeight="1" x14ac:dyDescent="0.2"/>
    <row r="7061" ht="12.75" customHeight="1" x14ac:dyDescent="0.2"/>
    <row r="7062" ht="12.75" customHeight="1" x14ac:dyDescent="0.2"/>
    <row r="7063" ht="12.75" customHeight="1" x14ac:dyDescent="0.2"/>
    <row r="7064" ht="12.75" customHeight="1" x14ac:dyDescent="0.2"/>
    <row r="7065" ht="12.75" customHeight="1" x14ac:dyDescent="0.2"/>
    <row r="7066" ht="12.75" customHeight="1" x14ac:dyDescent="0.2"/>
    <row r="7067" ht="12.75" customHeight="1" x14ac:dyDescent="0.2"/>
    <row r="7068" ht="12.75" customHeight="1" x14ac:dyDescent="0.2"/>
    <row r="7069" ht="12.75" customHeight="1" x14ac:dyDescent="0.2"/>
    <row r="7070" ht="12.75" customHeight="1" x14ac:dyDescent="0.2"/>
    <row r="7071" ht="12.75" customHeight="1" x14ac:dyDescent="0.2"/>
    <row r="7072" ht="12.75" customHeight="1" x14ac:dyDescent="0.2"/>
    <row r="7073" ht="12.75" customHeight="1" x14ac:dyDescent="0.2"/>
    <row r="7074" ht="12.75" customHeight="1" x14ac:dyDescent="0.2"/>
    <row r="7075" ht="12.75" customHeight="1" x14ac:dyDescent="0.2"/>
    <row r="7076" ht="12.75" customHeight="1" x14ac:dyDescent="0.2"/>
    <row r="7077" ht="12.75" customHeight="1" x14ac:dyDescent="0.2"/>
    <row r="7078" ht="12.75" customHeight="1" x14ac:dyDescent="0.2"/>
    <row r="7079" ht="12.75" customHeight="1" x14ac:dyDescent="0.2"/>
    <row r="7080" ht="12.75" customHeight="1" x14ac:dyDescent="0.2"/>
    <row r="7081" ht="12.75" customHeight="1" x14ac:dyDescent="0.2"/>
    <row r="7082" ht="12.75" customHeight="1" x14ac:dyDescent="0.2"/>
    <row r="7083" ht="12.75" customHeight="1" x14ac:dyDescent="0.2"/>
    <row r="7084" ht="12.75" customHeight="1" x14ac:dyDescent="0.2"/>
    <row r="7085" ht="12.75" customHeight="1" x14ac:dyDescent="0.2"/>
    <row r="7086" ht="12.75" customHeight="1" x14ac:dyDescent="0.2"/>
    <row r="7087" ht="12.75" customHeight="1" x14ac:dyDescent="0.2"/>
    <row r="7088" ht="12.75" customHeight="1" x14ac:dyDescent="0.2"/>
    <row r="7089" ht="12.75" customHeight="1" x14ac:dyDescent="0.2"/>
    <row r="7090" ht="12.75" customHeight="1" x14ac:dyDescent="0.2"/>
    <row r="7091" ht="12.75" customHeight="1" x14ac:dyDescent="0.2"/>
    <row r="7092" ht="12.75" customHeight="1" x14ac:dyDescent="0.2"/>
    <row r="7093" ht="12.75" customHeight="1" x14ac:dyDescent="0.2"/>
    <row r="7094" ht="12.75" customHeight="1" x14ac:dyDescent="0.2"/>
    <row r="7095" ht="12.75" customHeight="1" x14ac:dyDescent="0.2"/>
    <row r="7096" ht="12.75" customHeight="1" x14ac:dyDescent="0.2"/>
    <row r="7097" ht="12.75" customHeight="1" x14ac:dyDescent="0.2"/>
    <row r="7098" ht="12.75" customHeight="1" x14ac:dyDescent="0.2"/>
    <row r="7099" ht="12.75" customHeight="1" x14ac:dyDescent="0.2"/>
    <row r="7100" ht="12.75" customHeight="1" x14ac:dyDescent="0.2"/>
    <row r="7101" ht="12.75" customHeight="1" x14ac:dyDescent="0.2"/>
    <row r="7102" ht="12.75" customHeight="1" x14ac:dyDescent="0.2"/>
    <row r="7103" ht="12.75" customHeight="1" x14ac:dyDescent="0.2"/>
    <row r="7104" ht="12.75" customHeight="1" x14ac:dyDescent="0.2"/>
    <row r="7105" ht="12.75" customHeight="1" x14ac:dyDescent="0.2"/>
    <row r="7106" ht="12.75" customHeight="1" x14ac:dyDescent="0.2"/>
    <row r="7107" ht="12.75" customHeight="1" x14ac:dyDescent="0.2"/>
    <row r="7108" ht="12.75" customHeight="1" x14ac:dyDescent="0.2"/>
    <row r="7109" ht="12.75" customHeight="1" x14ac:dyDescent="0.2"/>
    <row r="7110" ht="12.75" customHeight="1" x14ac:dyDescent="0.2"/>
    <row r="7111" ht="12.75" customHeight="1" x14ac:dyDescent="0.2"/>
    <row r="7112" ht="12.75" customHeight="1" x14ac:dyDescent="0.2"/>
    <row r="7113" ht="12.75" customHeight="1" x14ac:dyDescent="0.2"/>
    <row r="7114" ht="12.75" customHeight="1" x14ac:dyDescent="0.2"/>
    <row r="7115" ht="12.75" customHeight="1" x14ac:dyDescent="0.2"/>
    <row r="7116" ht="12.75" customHeight="1" x14ac:dyDescent="0.2"/>
    <row r="7117" ht="12.75" customHeight="1" x14ac:dyDescent="0.2"/>
    <row r="7118" ht="12.75" customHeight="1" x14ac:dyDescent="0.2"/>
    <row r="7119" ht="12.75" customHeight="1" x14ac:dyDescent="0.2"/>
    <row r="7120" ht="12.75" customHeight="1" x14ac:dyDescent="0.2"/>
    <row r="7121" ht="12.75" customHeight="1" x14ac:dyDescent="0.2"/>
    <row r="7122" ht="12.75" customHeight="1" x14ac:dyDescent="0.2"/>
    <row r="7123" ht="12.75" customHeight="1" x14ac:dyDescent="0.2"/>
    <row r="7124" ht="12.75" customHeight="1" x14ac:dyDescent="0.2"/>
    <row r="7125" ht="12.75" customHeight="1" x14ac:dyDescent="0.2"/>
    <row r="7126" ht="12.75" customHeight="1" x14ac:dyDescent="0.2"/>
    <row r="7127" ht="12.75" customHeight="1" x14ac:dyDescent="0.2"/>
    <row r="7128" ht="12.75" customHeight="1" x14ac:dyDescent="0.2"/>
    <row r="7129" ht="12.75" customHeight="1" x14ac:dyDescent="0.2"/>
    <row r="7130" ht="12.75" customHeight="1" x14ac:dyDescent="0.2"/>
    <row r="7131" ht="12.75" customHeight="1" x14ac:dyDescent="0.2"/>
    <row r="7132" ht="12.75" customHeight="1" x14ac:dyDescent="0.2"/>
    <row r="7133" ht="12.75" customHeight="1" x14ac:dyDescent="0.2"/>
    <row r="7134" ht="12.75" customHeight="1" x14ac:dyDescent="0.2"/>
    <row r="7135" ht="12.75" customHeight="1" x14ac:dyDescent="0.2"/>
    <row r="7136" ht="12.75" customHeight="1" x14ac:dyDescent="0.2"/>
    <row r="7137" ht="12.75" customHeight="1" x14ac:dyDescent="0.2"/>
    <row r="7138" ht="12.75" customHeight="1" x14ac:dyDescent="0.2"/>
    <row r="7139" ht="12.75" customHeight="1" x14ac:dyDescent="0.2"/>
    <row r="7140" ht="12.75" customHeight="1" x14ac:dyDescent="0.2"/>
    <row r="7141" ht="12.75" customHeight="1" x14ac:dyDescent="0.2"/>
    <row r="7142" ht="12.75" customHeight="1" x14ac:dyDescent="0.2"/>
    <row r="7143" ht="12.75" customHeight="1" x14ac:dyDescent="0.2"/>
    <row r="7144" ht="12.75" customHeight="1" x14ac:dyDescent="0.2"/>
    <row r="7145" ht="12.75" customHeight="1" x14ac:dyDescent="0.2"/>
    <row r="7146" ht="12.75" customHeight="1" x14ac:dyDescent="0.2"/>
    <row r="7147" ht="12.75" customHeight="1" x14ac:dyDescent="0.2"/>
    <row r="7148" ht="12.75" customHeight="1" x14ac:dyDescent="0.2"/>
    <row r="7149" ht="12.75" customHeight="1" x14ac:dyDescent="0.2"/>
    <row r="7150" ht="12.75" customHeight="1" x14ac:dyDescent="0.2"/>
    <row r="7151" ht="12.75" customHeight="1" x14ac:dyDescent="0.2"/>
    <row r="7152" ht="12.75" customHeight="1" x14ac:dyDescent="0.2"/>
    <row r="7153" ht="12.75" customHeight="1" x14ac:dyDescent="0.2"/>
    <row r="7154" ht="12.75" customHeight="1" x14ac:dyDescent="0.2"/>
    <row r="7155" ht="12.75" customHeight="1" x14ac:dyDescent="0.2"/>
    <row r="7156" ht="12.75" customHeight="1" x14ac:dyDescent="0.2"/>
    <row r="7157" ht="12.75" customHeight="1" x14ac:dyDescent="0.2"/>
    <row r="7158" ht="12.75" customHeight="1" x14ac:dyDescent="0.2"/>
    <row r="7159" ht="12.75" customHeight="1" x14ac:dyDescent="0.2"/>
    <row r="7160" ht="12.75" customHeight="1" x14ac:dyDescent="0.2"/>
    <row r="7161" ht="12.75" customHeight="1" x14ac:dyDescent="0.2"/>
    <row r="7162" ht="12.75" customHeight="1" x14ac:dyDescent="0.2"/>
    <row r="7163" ht="12.75" customHeight="1" x14ac:dyDescent="0.2"/>
    <row r="7164" ht="12.75" customHeight="1" x14ac:dyDescent="0.2"/>
    <row r="7165" ht="12.75" customHeight="1" x14ac:dyDescent="0.2"/>
    <row r="7166" ht="12.75" customHeight="1" x14ac:dyDescent="0.2"/>
    <row r="7167" ht="12.75" customHeight="1" x14ac:dyDescent="0.2"/>
    <row r="7168" ht="12.75" customHeight="1" x14ac:dyDescent="0.2"/>
    <row r="7169" ht="12.75" customHeight="1" x14ac:dyDescent="0.2"/>
    <row r="7170" ht="12.75" customHeight="1" x14ac:dyDescent="0.2"/>
    <row r="7171" ht="12.75" customHeight="1" x14ac:dyDescent="0.2"/>
    <row r="7172" ht="12.75" customHeight="1" x14ac:dyDescent="0.2"/>
    <row r="7173" ht="12.75" customHeight="1" x14ac:dyDescent="0.2"/>
    <row r="7174" ht="12.75" customHeight="1" x14ac:dyDescent="0.2"/>
    <row r="7175" ht="12.75" customHeight="1" x14ac:dyDescent="0.2"/>
    <row r="7176" ht="12.75" customHeight="1" x14ac:dyDescent="0.2"/>
    <row r="7177" ht="12.75" customHeight="1" x14ac:dyDescent="0.2"/>
    <row r="7178" ht="12.75" customHeight="1" x14ac:dyDescent="0.2"/>
    <row r="7179" ht="12.75" customHeight="1" x14ac:dyDescent="0.2"/>
    <row r="7180" ht="12.75" customHeight="1" x14ac:dyDescent="0.2"/>
    <row r="7181" ht="12.75" customHeight="1" x14ac:dyDescent="0.2"/>
    <row r="7182" ht="12.75" customHeight="1" x14ac:dyDescent="0.2"/>
    <row r="7183" ht="12.75" customHeight="1" x14ac:dyDescent="0.2"/>
    <row r="7184" ht="12.75" customHeight="1" x14ac:dyDescent="0.2"/>
    <row r="7185" ht="12.75" customHeight="1" x14ac:dyDescent="0.2"/>
    <row r="7186" ht="12.75" customHeight="1" x14ac:dyDescent="0.2"/>
    <row r="7187" ht="12.75" customHeight="1" x14ac:dyDescent="0.2"/>
    <row r="7188" ht="12.75" customHeight="1" x14ac:dyDescent="0.2"/>
    <row r="7189" ht="12.75" customHeight="1" x14ac:dyDescent="0.2"/>
    <row r="7190" ht="12.75" customHeight="1" x14ac:dyDescent="0.2"/>
    <row r="7191" ht="12.75" customHeight="1" x14ac:dyDescent="0.2"/>
    <row r="7192" ht="12.75" customHeight="1" x14ac:dyDescent="0.2"/>
    <row r="7193" ht="12.75" customHeight="1" x14ac:dyDescent="0.2"/>
    <row r="7194" ht="12.75" customHeight="1" x14ac:dyDescent="0.2"/>
    <row r="7195" ht="12.75" customHeight="1" x14ac:dyDescent="0.2"/>
    <row r="7196" ht="12.75" customHeight="1" x14ac:dyDescent="0.2"/>
    <row r="7197" ht="12.75" customHeight="1" x14ac:dyDescent="0.2"/>
    <row r="7198" ht="12.75" customHeight="1" x14ac:dyDescent="0.2"/>
    <row r="7199" ht="12.75" customHeight="1" x14ac:dyDescent="0.2"/>
    <row r="7200" ht="12.75" customHeight="1" x14ac:dyDescent="0.2"/>
    <row r="7201" ht="12.75" customHeight="1" x14ac:dyDescent="0.2"/>
    <row r="7202" ht="12.75" customHeight="1" x14ac:dyDescent="0.2"/>
    <row r="7203" ht="12.75" customHeight="1" x14ac:dyDescent="0.2"/>
    <row r="7204" ht="12.75" customHeight="1" x14ac:dyDescent="0.2"/>
    <row r="7205" ht="12.75" customHeight="1" x14ac:dyDescent="0.2"/>
    <row r="7206" ht="12.75" customHeight="1" x14ac:dyDescent="0.2"/>
    <row r="7207" ht="12.75" customHeight="1" x14ac:dyDescent="0.2"/>
    <row r="7208" ht="12.75" customHeight="1" x14ac:dyDescent="0.2"/>
    <row r="7209" ht="12.75" customHeight="1" x14ac:dyDescent="0.2"/>
    <row r="7210" ht="12.75" customHeight="1" x14ac:dyDescent="0.2"/>
    <row r="7211" ht="12.75" customHeight="1" x14ac:dyDescent="0.2"/>
    <row r="7212" ht="12.75" customHeight="1" x14ac:dyDescent="0.2"/>
    <row r="7213" ht="12.75" customHeight="1" x14ac:dyDescent="0.2"/>
    <row r="7214" ht="12.75" customHeight="1" x14ac:dyDescent="0.2"/>
    <row r="7215" ht="12.75" customHeight="1" x14ac:dyDescent="0.2"/>
    <row r="7216" ht="12.75" customHeight="1" x14ac:dyDescent="0.2"/>
    <row r="7217" ht="12.75" customHeight="1" x14ac:dyDescent="0.2"/>
    <row r="7218" ht="12.75" customHeight="1" x14ac:dyDescent="0.2"/>
    <row r="7219" ht="12.75" customHeight="1" x14ac:dyDescent="0.2"/>
    <row r="7220" ht="12.75" customHeight="1" x14ac:dyDescent="0.2"/>
    <row r="7221" ht="12.75" customHeight="1" x14ac:dyDescent="0.2"/>
    <row r="7222" ht="12.75" customHeight="1" x14ac:dyDescent="0.2"/>
    <row r="7223" ht="12.75" customHeight="1" x14ac:dyDescent="0.2"/>
    <row r="7224" ht="12.75" customHeight="1" x14ac:dyDescent="0.2"/>
    <row r="7225" ht="12.75" customHeight="1" x14ac:dyDescent="0.2"/>
    <row r="7226" ht="12.75" customHeight="1" x14ac:dyDescent="0.2"/>
    <row r="7227" ht="12.75" customHeight="1" x14ac:dyDescent="0.2"/>
    <row r="7228" ht="12.75" customHeight="1" x14ac:dyDescent="0.2"/>
    <row r="7229" ht="12.75" customHeight="1" x14ac:dyDescent="0.2"/>
    <row r="7230" ht="12.75" customHeight="1" x14ac:dyDescent="0.2"/>
    <row r="7231" ht="12.75" customHeight="1" x14ac:dyDescent="0.2"/>
    <row r="7232" ht="12.75" customHeight="1" x14ac:dyDescent="0.2"/>
    <row r="7233" ht="12.75" customHeight="1" x14ac:dyDescent="0.2"/>
    <row r="7234" ht="12.75" customHeight="1" x14ac:dyDescent="0.2"/>
    <row r="7235" ht="12.75" customHeight="1" x14ac:dyDescent="0.2"/>
    <row r="7236" ht="12.75" customHeight="1" x14ac:dyDescent="0.2"/>
    <row r="7237" ht="12.75" customHeight="1" x14ac:dyDescent="0.2"/>
    <row r="7238" ht="12.75" customHeight="1" x14ac:dyDescent="0.2"/>
    <row r="7239" ht="12.75" customHeight="1" x14ac:dyDescent="0.2"/>
    <row r="7240" ht="12.75" customHeight="1" x14ac:dyDescent="0.2"/>
    <row r="7241" ht="12.75" customHeight="1" x14ac:dyDescent="0.2"/>
    <row r="7242" ht="12.75" customHeight="1" x14ac:dyDescent="0.2"/>
    <row r="7243" ht="12.75" customHeight="1" x14ac:dyDescent="0.2"/>
    <row r="7244" ht="12.75" customHeight="1" x14ac:dyDescent="0.2"/>
    <row r="7245" ht="12.75" customHeight="1" x14ac:dyDescent="0.2"/>
    <row r="7246" ht="12.75" customHeight="1" x14ac:dyDescent="0.2"/>
    <row r="7247" ht="12.75" customHeight="1" x14ac:dyDescent="0.2"/>
    <row r="7248" ht="12.75" customHeight="1" x14ac:dyDescent="0.2"/>
    <row r="7249" ht="12.75" customHeight="1" x14ac:dyDescent="0.2"/>
    <row r="7250" ht="12.75" customHeight="1" x14ac:dyDescent="0.2"/>
    <row r="7251" ht="12.75" customHeight="1" x14ac:dyDescent="0.2"/>
    <row r="7252" ht="12.75" customHeight="1" x14ac:dyDescent="0.2"/>
    <row r="7253" ht="12.75" customHeight="1" x14ac:dyDescent="0.2"/>
    <row r="7254" ht="12.75" customHeight="1" x14ac:dyDescent="0.2"/>
    <row r="7255" ht="12.75" customHeight="1" x14ac:dyDescent="0.2"/>
    <row r="7256" ht="12.75" customHeight="1" x14ac:dyDescent="0.2"/>
    <row r="7257" ht="12.75" customHeight="1" x14ac:dyDescent="0.2"/>
    <row r="7258" ht="12.75" customHeight="1" x14ac:dyDescent="0.2"/>
    <row r="7259" ht="12.75" customHeight="1" x14ac:dyDescent="0.2"/>
    <row r="7260" ht="12.75" customHeight="1" x14ac:dyDescent="0.2"/>
    <row r="7261" ht="12.75" customHeight="1" x14ac:dyDescent="0.2"/>
    <row r="7262" ht="12.75" customHeight="1" x14ac:dyDescent="0.2"/>
    <row r="7263" ht="12.75" customHeight="1" x14ac:dyDescent="0.2"/>
    <row r="7264" ht="12.75" customHeight="1" x14ac:dyDescent="0.2"/>
    <row r="7265" ht="12.75" customHeight="1" x14ac:dyDescent="0.2"/>
    <row r="7266" ht="12.75" customHeight="1" x14ac:dyDescent="0.2"/>
    <row r="7267" ht="12.75" customHeight="1" x14ac:dyDescent="0.2"/>
    <row r="7268" ht="12.75" customHeight="1" x14ac:dyDescent="0.2"/>
    <row r="7269" ht="12.75" customHeight="1" x14ac:dyDescent="0.2"/>
    <row r="7270" ht="12.75" customHeight="1" x14ac:dyDescent="0.2"/>
    <row r="7271" ht="12.75" customHeight="1" x14ac:dyDescent="0.2"/>
    <row r="7272" ht="12.75" customHeight="1" x14ac:dyDescent="0.2"/>
    <row r="7273" ht="12.75" customHeight="1" x14ac:dyDescent="0.2"/>
    <row r="7274" ht="12.75" customHeight="1" x14ac:dyDescent="0.2"/>
    <row r="7275" ht="12.75" customHeight="1" x14ac:dyDescent="0.2"/>
    <row r="7276" ht="12.75" customHeight="1" x14ac:dyDescent="0.2"/>
    <row r="7277" ht="12.75" customHeight="1" x14ac:dyDescent="0.2"/>
    <row r="7278" ht="12.75" customHeight="1" x14ac:dyDescent="0.2"/>
    <row r="7279" ht="12.75" customHeight="1" x14ac:dyDescent="0.2"/>
    <row r="7280" ht="12.75" customHeight="1" x14ac:dyDescent="0.2"/>
    <row r="7281" ht="12.75" customHeight="1" x14ac:dyDescent="0.2"/>
    <row r="7282" ht="12.75" customHeight="1" x14ac:dyDescent="0.2"/>
    <row r="7283" ht="12.75" customHeight="1" x14ac:dyDescent="0.2"/>
    <row r="7284" ht="12.75" customHeight="1" x14ac:dyDescent="0.2"/>
    <row r="7285" ht="12.75" customHeight="1" x14ac:dyDescent="0.2"/>
    <row r="7286" ht="12.75" customHeight="1" x14ac:dyDescent="0.2"/>
    <row r="7287" ht="12.75" customHeight="1" x14ac:dyDescent="0.2"/>
    <row r="7288" ht="12.75" customHeight="1" x14ac:dyDescent="0.2"/>
    <row r="7289" ht="12.75" customHeight="1" x14ac:dyDescent="0.2"/>
    <row r="7290" ht="12.75" customHeight="1" x14ac:dyDescent="0.2"/>
    <row r="7291" ht="12.75" customHeight="1" x14ac:dyDescent="0.2"/>
    <row r="7292" ht="12.75" customHeight="1" x14ac:dyDescent="0.2"/>
    <row r="7293" ht="12.75" customHeight="1" x14ac:dyDescent="0.2"/>
    <row r="7294" ht="12.75" customHeight="1" x14ac:dyDescent="0.2"/>
    <row r="7295" ht="12.75" customHeight="1" x14ac:dyDescent="0.2"/>
    <row r="7296" ht="12.75" customHeight="1" x14ac:dyDescent="0.2"/>
    <row r="7297" ht="12.75" customHeight="1" x14ac:dyDescent="0.2"/>
    <row r="7298" ht="12.75" customHeight="1" x14ac:dyDescent="0.2"/>
    <row r="7299" ht="12.75" customHeight="1" x14ac:dyDescent="0.2"/>
    <row r="7300" ht="12.75" customHeight="1" x14ac:dyDescent="0.2"/>
    <row r="7301" ht="12.75" customHeight="1" x14ac:dyDescent="0.2"/>
    <row r="7302" ht="12.75" customHeight="1" x14ac:dyDescent="0.2"/>
    <row r="7303" ht="12.75" customHeight="1" x14ac:dyDescent="0.2"/>
    <row r="7304" ht="12.75" customHeight="1" x14ac:dyDescent="0.2"/>
    <row r="7305" ht="12.75" customHeight="1" x14ac:dyDescent="0.2"/>
    <row r="7306" ht="12.75" customHeight="1" x14ac:dyDescent="0.2"/>
    <row r="7307" ht="12.75" customHeight="1" x14ac:dyDescent="0.2"/>
    <row r="7308" ht="12.75" customHeight="1" x14ac:dyDescent="0.2"/>
    <row r="7309" ht="12.75" customHeight="1" x14ac:dyDescent="0.2"/>
    <row r="7310" ht="12.75" customHeight="1" x14ac:dyDescent="0.2"/>
    <row r="7311" ht="12.75" customHeight="1" x14ac:dyDescent="0.2"/>
    <row r="7312" ht="12.75" customHeight="1" x14ac:dyDescent="0.2"/>
    <row r="7313" ht="12.75" customHeight="1" x14ac:dyDescent="0.2"/>
    <row r="7314" ht="12.75" customHeight="1" x14ac:dyDescent="0.2"/>
    <row r="7315" ht="12.75" customHeight="1" x14ac:dyDescent="0.2"/>
    <row r="7316" ht="12.75" customHeight="1" x14ac:dyDescent="0.2"/>
    <row r="7317" ht="12.75" customHeight="1" x14ac:dyDescent="0.2"/>
    <row r="7318" ht="12.75" customHeight="1" x14ac:dyDescent="0.2"/>
    <row r="7319" ht="12.75" customHeight="1" x14ac:dyDescent="0.2"/>
    <row r="7320" ht="12.75" customHeight="1" x14ac:dyDescent="0.2"/>
    <row r="7321" ht="12.75" customHeight="1" x14ac:dyDescent="0.2"/>
    <row r="7322" ht="12.75" customHeight="1" x14ac:dyDescent="0.2"/>
    <row r="7323" ht="12.75" customHeight="1" x14ac:dyDescent="0.2"/>
    <row r="7324" ht="12.75" customHeight="1" x14ac:dyDescent="0.2"/>
    <row r="7325" ht="12.75" customHeight="1" x14ac:dyDescent="0.2"/>
    <row r="7326" ht="12.75" customHeight="1" x14ac:dyDescent="0.2"/>
    <row r="7327" ht="12.75" customHeight="1" x14ac:dyDescent="0.2"/>
    <row r="7328" ht="12.75" customHeight="1" x14ac:dyDescent="0.2"/>
    <row r="7329" ht="12.75" customHeight="1" x14ac:dyDescent="0.2"/>
    <row r="7330" ht="12.75" customHeight="1" x14ac:dyDescent="0.2"/>
    <row r="7331" ht="12.75" customHeight="1" x14ac:dyDescent="0.2"/>
    <row r="7332" ht="12.75" customHeight="1" x14ac:dyDescent="0.2"/>
    <row r="7333" ht="12.75" customHeight="1" x14ac:dyDescent="0.2"/>
    <row r="7334" ht="12.75" customHeight="1" x14ac:dyDescent="0.2"/>
    <row r="7335" ht="12.75" customHeight="1" x14ac:dyDescent="0.2"/>
    <row r="7336" ht="12.75" customHeight="1" x14ac:dyDescent="0.2"/>
    <row r="7337" ht="12.75" customHeight="1" x14ac:dyDescent="0.2"/>
    <row r="7338" ht="12.75" customHeight="1" x14ac:dyDescent="0.2"/>
    <row r="7339" ht="12.75" customHeight="1" x14ac:dyDescent="0.2"/>
    <row r="7340" ht="12.75" customHeight="1" x14ac:dyDescent="0.2"/>
    <row r="7341" ht="12.75" customHeight="1" x14ac:dyDescent="0.2"/>
    <row r="7342" ht="12.75" customHeight="1" x14ac:dyDescent="0.2"/>
    <row r="7343" ht="12.75" customHeight="1" x14ac:dyDescent="0.2"/>
    <row r="7344" ht="12.75" customHeight="1" x14ac:dyDescent="0.2"/>
    <row r="7345" ht="12.75" customHeight="1" x14ac:dyDescent="0.2"/>
    <row r="7346" ht="12.75" customHeight="1" x14ac:dyDescent="0.2"/>
    <row r="7347" ht="12.75" customHeight="1" x14ac:dyDescent="0.2"/>
    <row r="7348" ht="12.75" customHeight="1" x14ac:dyDescent="0.2"/>
    <row r="7349" ht="12.75" customHeight="1" x14ac:dyDescent="0.2"/>
    <row r="7350" ht="12.75" customHeight="1" x14ac:dyDescent="0.2"/>
    <row r="7351" ht="12.75" customHeight="1" x14ac:dyDescent="0.2"/>
    <row r="7352" ht="12.75" customHeight="1" x14ac:dyDescent="0.2"/>
    <row r="7353" ht="12.75" customHeight="1" x14ac:dyDescent="0.2"/>
    <row r="7354" ht="12.75" customHeight="1" x14ac:dyDescent="0.2"/>
    <row r="7355" ht="12.75" customHeight="1" x14ac:dyDescent="0.2"/>
    <row r="7356" ht="12.75" customHeight="1" x14ac:dyDescent="0.2"/>
    <row r="7357" ht="12.75" customHeight="1" x14ac:dyDescent="0.2"/>
    <row r="7358" ht="12.75" customHeight="1" x14ac:dyDescent="0.2"/>
    <row r="7359" ht="12.75" customHeight="1" x14ac:dyDescent="0.2"/>
    <row r="7360" ht="12.75" customHeight="1" x14ac:dyDescent="0.2"/>
    <row r="7361" ht="12.75" customHeight="1" x14ac:dyDescent="0.2"/>
    <row r="7362" ht="12.75" customHeight="1" x14ac:dyDescent="0.2"/>
    <row r="7363" ht="12.75" customHeight="1" x14ac:dyDescent="0.2"/>
    <row r="7364" ht="12.75" customHeight="1" x14ac:dyDescent="0.2"/>
    <row r="7365" ht="12.75" customHeight="1" x14ac:dyDescent="0.2"/>
    <row r="7366" ht="12.75" customHeight="1" x14ac:dyDescent="0.2"/>
    <row r="7367" ht="12.75" customHeight="1" x14ac:dyDescent="0.2"/>
    <row r="7368" ht="12.75" customHeight="1" x14ac:dyDescent="0.2"/>
    <row r="7369" ht="12.75" customHeight="1" x14ac:dyDescent="0.2"/>
    <row r="7370" ht="12.75" customHeight="1" x14ac:dyDescent="0.2"/>
    <row r="7371" ht="12.75" customHeight="1" x14ac:dyDescent="0.2"/>
    <row r="7372" ht="12.75" customHeight="1" x14ac:dyDescent="0.2"/>
    <row r="7373" ht="12.75" customHeight="1" x14ac:dyDescent="0.2"/>
    <row r="7374" ht="12.75" customHeight="1" x14ac:dyDescent="0.2"/>
    <row r="7375" ht="12.75" customHeight="1" x14ac:dyDescent="0.2"/>
    <row r="7376" ht="12.75" customHeight="1" x14ac:dyDescent="0.2"/>
    <row r="7377" ht="12.75" customHeight="1" x14ac:dyDescent="0.2"/>
    <row r="7378" ht="12.75" customHeight="1" x14ac:dyDescent="0.2"/>
    <row r="7379" ht="12.75" customHeight="1" x14ac:dyDescent="0.2"/>
    <row r="7380" ht="12.75" customHeight="1" x14ac:dyDescent="0.2"/>
    <row r="7381" ht="12.75" customHeight="1" x14ac:dyDescent="0.2"/>
    <row r="7382" ht="12.75" customHeight="1" x14ac:dyDescent="0.2"/>
    <row r="7383" ht="12.75" customHeight="1" x14ac:dyDescent="0.2"/>
    <row r="7384" ht="12.75" customHeight="1" x14ac:dyDescent="0.2"/>
    <row r="7385" ht="12.75" customHeight="1" x14ac:dyDescent="0.2"/>
    <row r="7386" ht="12.75" customHeight="1" x14ac:dyDescent="0.2"/>
    <row r="7387" ht="12.75" customHeight="1" x14ac:dyDescent="0.2"/>
    <row r="7388" ht="12.75" customHeight="1" x14ac:dyDescent="0.2"/>
    <row r="7389" ht="12.75" customHeight="1" x14ac:dyDescent="0.2"/>
    <row r="7390" ht="12.75" customHeight="1" x14ac:dyDescent="0.2"/>
    <row r="7391" ht="12.75" customHeight="1" x14ac:dyDescent="0.2"/>
    <row r="7392" ht="12.75" customHeight="1" x14ac:dyDescent="0.2"/>
    <row r="7393" ht="12.75" customHeight="1" x14ac:dyDescent="0.2"/>
    <row r="7394" ht="12.75" customHeight="1" x14ac:dyDescent="0.2"/>
    <row r="7395" ht="12.75" customHeight="1" x14ac:dyDescent="0.2"/>
    <row r="7396" ht="12.75" customHeight="1" x14ac:dyDescent="0.2"/>
    <row r="7397" ht="12.75" customHeight="1" x14ac:dyDescent="0.2"/>
    <row r="7398" ht="12.75" customHeight="1" x14ac:dyDescent="0.2"/>
    <row r="7399" ht="12.75" customHeight="1" x14ac:dyDescent="0.2"/>
    <row r="7400" ht="12.75" customHeight="1" x14ac:dyDescent="0.2"/>
    <row r="7401" ht="12.75" customHeight="1" x14ac:dyDescent="0.2"/>
    <row r="7402" ht="12.75" customHeight="1" x14ac:dyDescent="0.2"/>
    <row r="7403" ht="12.75" customHeight="1" x14ac:dyDescent="0.2"/>
    <row r="7404" ht="12.75" customHeight="1" x14ac:dyDescent="0.2"/>
    <row r="7405" ht="12.75" customHeight="1" x14ac:dyDescent="0.2"/>
    <row r="7406" ht="12.75" customHeight="1" x14ac:dyDescent="0.2"/>
    <row r="7407" ht="12.75" customHeight="1" x14ac:dyDescent="0.2"/>
    <row r="7408" ht="12.75" customHeight="1" x14ac:dyDescent="0.2"/>
    <row r="7409" ht="12.75" customHeight="1" x14ac:dyDescent="0.2"/>
    <row r="7410" ht="12.75" customHeight="1" x14ac:dyDescent="0.2"/>
    <row r="7411" ht="12.75" customHeight="1" x14ac:dyDescent="0.2"/>
    <row r="7412" ht="12.75" customHeight="1" x14ac:dyDescent="0.2"/>
    <row r="7413" ht="12.75" customHeight="1" x14ac:dyDescent="0.2"/>
    <row r="7414" ht="12.75" customHeight="1" x14ac:dyDescent="0.2"/>
    <row r="7415" ht="12.75" customHeight="1" x14ac:dyDescent="0.2"/>
    <row r="7416" ht="12.75" customHeight="1" x14ac:dyDescent="0.2"/>
    <row r="7417" ht="12.75" customHeight="1" x14ac:dyDescent="0.2"/>
    <row r="7418" ht="12.75" customHeight="1" x14ac:dyDescent="0.2"/>
    <row r="7419" ht="12.75" customHeight="1" x14ac:dyDescent="0.2"/>
    <row r="7420" ht="12.75" customHeight="1" x14ac:dyDescent="0.2"/>
    <row r="7421" ht="12.75" customHeight="1" x14ac:dyDescent="0.2"/>
    <row r="7422" ht="12.75" customHeight="1" x14ac:dyDescent="0.2"/>
    <row r="7423" ht="12.75" customHeight="1" x14ac:dyDescent="0.2"/>
    <row r="7424" ht="12.75" customHeight="1" x14ac:dyDescent="0.2"/>
    <row r="7425" ht="12.75" customHeight="1" x14ac:dyDescent="0.2"/>
    <row r="7426" ht="12.75" customHeight="1" x14ac:dyDescent="0.2"/>
    <row r="7427" ht="12.75" customHeight="1" x14ac:dyDescent="0.2"/>
    <row r="7428" ht="12.75" customHeight="1" x14ac:dyDescent="0.2"/>
    <row r="7429" ht="12.75" customHeight="1" x14ac:dyDescent="0.2"/>
    <row r="7430" ht="12.75" customHeight="1" x14ac:dyDescent="0.2"/>
    <row r="7431" ht="12.75" customHeight="1" x14ac:dyDescent="0.2"/>
    <row r="7432" ht="12.75" customHeight="1" x14ac:dyDescent="0.2"/>
    <row r="7433" ht="12.75" customHeight="1" x14ac:dyDescent="0.2"/>
    <row r="7434" ht="12.75" customHeight="1" x14ac:dyDescent="0.2"/>
    <row r="7435" ht="12.75" customHeight="1" x14ac:dyDescent="0.2"/>
    <row r="7436" ht="12.75" customHeight="1" x14ac:dyDescent="0.2"/>
    <row r="7437" ht="12.75" customHeight="1" x14ac:dyDescent="0.2"/>
    <row r="7438" ht="12.75" customHeight="1" x14ac:dyDescent="0.2"/>
    <row r="7439" ht="12.75" customHeight="1" x14ac:dyDescent="0.2"/>
    <row r="7440" ht="12.75" customHeight="1" x14ac:dyDescent="0.2"/>
    <row r="7441" ht="12.75" customHeight="1" x14ac:dyDescent="0.2"/>
    <row r="7442" ht="12.75" customHeight="1" x14ac:dyDescent="0.2"/>
    <row r="7443" ht="12.75" customHeight="1" x14ac:dyDescent="0.2"/>
    <row r="7444" ht="12.75" customHeight="1" x14ac:dyDescent="0.2"/>
    <row r="7445" ht="12.75" customHeight="1" x14ac:dyDescent="0.2"/>
    <row r="7446" ht="12.75" customHeight="1" x14ac:dyDescent="0.2"/>
    <row r="7447" ht="12.75" customHeight="1" x14ac:dyDescent="0.2"/>
    <row r="7448" ht="12.75" customHeight="1" x14ac:dyDescent="0.2"/>
    <row r="7449" ht="12.75" customHeight="1" x14ac:dyDescent="0.2"/>
    <row r="7450" ht="12.75" customHeight="1" x14ac:dyDescent="0.2"/>
    <row r="7451" ht="12.75" customHeight="1" x14ac:dyDescent="0.2"/>
    <row r="7452" ht="12.75" customHeight="1" x14ac:dyDescent="0.2"/>
    <row r="7453" ht="12.75" customHeight="1" x14ac:dyDescent="0.2"/>
    <row r="7454" ht="12.75" customHeight="1" x14ac:dyDescent="0.2"/>
    <row r="7455" ht="12.75" customHeight="1" x14ac:dyDescent="0.2"/>
    <row r="7456" ht="12.75" customHeight="1" x14ac:dyDescent="0.2"/>
    <row r="7457" ht="12.75" customHeight="1" x14ac:dyDescent="0.2"/>
    <row r="7458" ht="12.75" customHeight="1" x14ac:dyDescent="0.2"/>
    <row r="7459" ht="12.75" customHeight="1" x14ac:dyDescent="0.2"/>
    <row r="7460" ht="12.75" customHeight="1" x14ac:dyDescent="0.2"/>
    <row r="7461" ht="12.75" customHeight="1" x14ac:dyDescent="0.2"/>
    <row r="7462" ht="12.75" customHeight="1" x14ac:dyDescent="0.2"/>
    <row r="7463" ht="12.75" customHeight="1" x14ac:dyDescent="0.2"/>
    <row r="7464" ht="12.75" customHeight="1" x14ac:dyDescent="0.2"/>
    <row r="7465" ht="12.75" customHeight="1" x14ac:dyDescent="0.2"/>
    <row r="7466" ht="12.75" customHeight="1" x14ac:dyDescent="0.2"/>
    <row r="7467" ht="12.75" customHeight="1" x14ac:dyDescent="0.2"/>
    <row r="7468" ht="12.75" customHeight="1" x14ac:dyDescent="0.2"/>
    <row r="7469" ht="12.75" customHeight="1" x14ac:dyDescent="0.2"/>
    <row r="7470" ht="12.75" customHeight="1" x14ac:dyDescent="0.2"/>
    <row r="7471" ht="12.75" customHeight="1" x14ac:dyDescent="0.2"/>
    <row r="7472" ht="12.75" customHeight="1" x14ac:dyDescent="0.2"/>
    <row r="7473" ht="12.75" customHeight="1" x14ac:dyDescent="0.2"/>
    <row r="7474" ht="12.75" customHeight="1" x14ac:dyDescent="0.2"/>
    <row r="7475" ht="12.75" customHeight="1" x14ac:dyDescent="0.2"/>
    <row r="7476" ht="12.75" customHeight="1" x14ac:dyDescent="0.2"/>
    <row r="7477" ht="12.75" customHeight="1" x14ac:dyDescent="0.2"/>
    <row r="7478" ht="12.75" customHeight="1" x14ac:dyDescent="0.2"/>
    <row r="7479" ht="12.75" customHeight="1" x14ac:dyDescent="0.2"/>
    <row r="7480" ht="12.75" customHeight="1" x14ac:dyDescent="0.2"/>
    <row r="7481" ht="12.75" customHeight="1" x14ac:dyDescent="0.2"/>
    <row r="7482" ht="12.75" customHeight="1" x14ac:dyDescent="0.2"/>
    <row r="7483" ht="12.75" customHeight="1" x14ac:dyDescent="0.2"/>
    <row r="7484" ht="12.75" customHeight="1" x14ac:dyDescent="0.2"/>
    <row r="7485" ht="12.75" customHeight="1" x14ac:dyDescent="0.2"/>
    <row r="7486" ht="12.75" customHeight="1" x14ac:dyDescent="0.2"/>
    <row r="7487" ht="12.75" customHeight="1" x14ac:dyDescent="0.2"/>
    <row r="7488" ht="12.75" customHeight="1" x14ac:dyDescent="0.2"/>
    <row r="7489" ht="12.75" customHeight="1" x14ac:dyDescent="0.2"/>
    <row r="7490" ht="12.75" customHeight="1" x14ac:dyDescent="0.2"/>
    <row r="7491" ht="12.75" customHeight="1" x14ac:dyDescent="0.2"/>
    <row r="7492" ht="12.75" customHeight="1" x14ac:dyDescent="0.2"/>
    <row r="7493" ht="12.75" customHeight="1" x14ac:dyDescent="0.2"/>
    <row r="7494" ht="12.75" customHeight="1" x14ac:dyDescent="0.2"/>
    <row r="7495" ht="12.75" customHeight="1" x14ac:dyDescent="0.2"/>
    <row r="7496" ht="12.75" customHeight="1" x14ac:dyDescent="0.2"/>
    <row r="7497" ht="12.75" customHeight="1" x14ac:dyDescent="0.2"/>
    <row r="7498" ht="12.75" customHeight="1" x14ac:dyDescent="0.2"/>
    <row r="7499" ht="12.75" customHeight="1" x14ac:dyDescent="0.2"/>
    <row r="7500" ht="12.75" customHeight="1" x14ac:dyDescent="0.2"/>
    <row r="7501" ht="12.75" customHeight="1" x14ac:dyDescent="0.2"/>
    <row r="7502" ht="12.75" customHeight="1" x14ac:dyDescent="0.2"/>
    <row r="7503" ht="12.75" customHeight="1" x14ac:dyDescent="0.2"/>
    <row r="7504" ht="12.75" customHeight="1" x14ac:dyDescent="0.2"/>
    <row r="7505" ht="12.75" customHeight="1" x14ac:dyDescent="0.2"/>
    <row r="7506" ht="12.75" customHeight="1" x14ac:dyDescent="0.2"/>
    <row r="7507" ht="12.75" customHeight="1" x14ac:dyDescent="0.2"/>
    <row r="7508" ht="12.75" customHeight="1" x14ac:dyDescent="0.2"/>
    <row r="7509" ht="12.75" customHeight="1" x14ac:dyDescent="0.2"/>
    <row r="7510" ht="12.75" customHeight="1" x14ac:dyDescent="0.2"/>
    <row r="7511" ht="12.75" customHeight="1" x14ac:dyDescent="0.2"/>
    <row r="7512" ht="12.75" customHeight="1" x14ac:dyDescent="0.2"/>
    <row r="7513" ht="12.75" customHeight="1" x14ac:dyDescent="0.2"/>
    <row r="7514" ht="12.75" customHeight="1" x14ac:dyDescent="0.2"/>
    <row r="7515" ht="12.75" customHeight="1" x14ac:dyDescent="0.2"/>
    <row r="7516" ht="12.75" customHeight="1" x14ac:dyDescent="0.2"/>
    <row r="7517" ht="12.75" customHeight="1" x14ac:dyDescent="0.2"/>
    <row r="7518" ht="12.75" customHeight="1" x14ac:dyDescent="0.2"/>
    <row r="7519" ht="12.75" customHeight="1" x14ac:dyDescent="0.2"/>
    <row r="7520" ht="12.75" customHeight="1" x14ac:dyDescent="0.2"/>
    <row r="7521" ht="12.75" customHeight="1" x14ac:dyDescent="0.2"/>
    <row r="7522" ht="12.75" customHeight="1" x14ac:dyDescent="0.2"/>
    <row r="7523" ht="12.75" customHeight="1" x14ac:dyDescent="0.2"/>
    <row r="7524" ht="12.75" customHeight="1" x14ac:dyDescent="0.2"/>
    <row r="7525" ht="12.75" customHeight="1" x14ac:dyDescent="0.2"/>
    <row r="7526" ht="12.75" customHeight="1" x14ac:dyDescent="0.2"/>
    <row r="7527" ht="12.75" customHeight="1" x14ac:dyDescent="0.2"/>
    <row r="7528" ht="12.75" customHeight="1" x14ac:dyDescent="0.2"/>
    <row r="7529" ht="12.75" customHeight="1" x14ac:dyDescent="0.2"/>
    <row r="7530" ht="12.75" customHeight="1" x14ac:dyDescent="0.2"/>
    <row r="7531" ht="12.75" customHeight="1" x14ac:dyDescent="0.2"/>
    <row r="7532" ht="12.75" customHeight="1" x14ac:dyDescent="0.2"/>
    <row r="7533" ht="12.75" customHeight="1" x14ac:dyDescent="0.2"/>
    <row r="7534" ht="12.75" customHeight="1" x14ac:dyDescent="0.2"/>
    <row r="7535" ht="12.75" customHeight="1" x14ac:dyDescent="0.2"/>
    <row r="7536" ht="12.75" customHeight="1" x14ac:dyDescent="0.2"/>
    <row r="7537" ht="12.75" customHeight="1" x14ac:dyDescent="0.2"/>
    <row r="7538" ht="12.75" customHeight="1" x14ac:dyDescent="0.2"/>
    <row r="7539" ht="12.75" customHeight="1" x14ac:dyDescent="0.2"/>
    <row r="7540" ht="12.75" customHeight="1" x14ac:dyDescent="0.2"/>
    <row r="7541" ht="12.75" customHeight="1" x14ac:dyDescent="0.2"/>
    <row r="7542" ht="12.75" customHeight="1" x14ac:dyDescent="0.2"/>
    <row r="7543" ht="12.75" customHeight="1" x14ac:dyDescent="0.2"/>
    <row r="7544" ht="12.75" customHeight="1" x14ac:dyDescent="0.2"/>
    <row r="7545" ht="12.75" customHeight="1" x14ac:dyDescent="0.2"/>
    <row r="7546" ht="12.75" customHeight="1" x14ac:dyDescent="0.2"/>
    <row r="7547" ht="12.75" customHeight="1" x14ac:dyDescent="0.2"/>
    <row r="7548" ht="12.75" customHeight="1" x14ac:dyDescent="0.2"/>
    <row r="7549" ht="12.75" customHeight="1" x14ac:dyDescent="0.2"/>
    <row r="7550" ht="12.75" customHeight="1" x14ac:dyDescent="0.2"/>
    <row r="7551" ht="12.75" customHeight="1" x14ac:dyDescent="0.2"/>
    <row r="7552" ht="12.75" customHeight="1" x14ac:dyDescent="0.2"/>
    <row r="7553" ht="12.75" customHeight="1" x14ac:dyDescent="0.2"/>
    <row r="7554" ht="12.75" customHeight="1" x14ac:dyDescent="0.2"/>
    <row r="7555" ht="12.75" customHeight="1" x14ac:dyDescent="0.2"/>
    <row r="7556" ht="12.75" customHeight="1" x14ac:dyDescent="0.2"/>
    <row r="7557" ht="12.75" customHeight="1" x14ac:dyDescent="0.2"/>
    <row r="7558" ht="12.75" customHeight="1" x14ac:dyDescent="0.2"/>
    <row r="7559" ht="12.75" customHeight="1" x14ac:dyDescent="0.2"/>
    <row r="7560" ht="12.75" customHeight="1" x14ac:dyDescent="0.2"/>
    <row r="7561" ht="12.75" customHeight="1" x14ac:dyDescent="0.2"/>
    <row r="7562" ht="12.75" customHeight="1" x14ac:dyDescent="0.2"/>
    <row r="7563" ht="12.75" customHeight="1" x14ac:dyDescent="0.2"/>
    <row r="7564" ht="12.75" customHeight="1" x14ac:dyDescent="0.2"/>
    <row r="7565" ht="12.75" customHeight="1" x14ac:dyDescent="0.2"/>
    <row r="7566" ht="12.75" customHeight="1" x14ac:dyDescent="0.2"/>
    <row r="7567" ht="12.75" customHeight="1" x14ac:dyDescent="0.2"/>
    <row r="7568" ht="12.75" customHeight="1" x14ac:dyDescent="0.2"/>
    <row r="7569" ht="12.75" customHeight="1" x14ac:dyDescent="0.2"/>
    <row r="7570" ht="12.75" customHeight="1" x14ac:dyDescent="0.2"/>
    <row r="7571" ht="12.75" customHeight="1" x14ac:dyDescent="0.2"/>
    <row r="7572" ht="12.75" customHeight="1" x14ac:dyDescent="0.2"/>
    <row r="7573" ht="12.75" customHeight="1" x14ac:dyDescent="0.2"/>
    <row r="7574" ht="12.75" customHeight="1" x14ac:dyDescent="0.2"/>
    <row r="7575" ht="12.75" customHeight="1" x14ac:dyDescent="0.2"/>
    <row r="7576" ht="12.75" customHeight="1" x14ac:dyDescent="0.2"/>
    <row r="7577" ht="12.75" customHeight="1" x14ac:dyDescent="0.2"/>
    <row r="7578" ht="12.75" customHeight="1" x14ac:dyDescent="0.2"/>
    <row r="7579" ht="12.75" customHeight="1" x14ac:dyDescent="0.2"/>
    <row r="7580" ht="12.75" customHeight="1" x14ac:dyDescent="0.2"/>
    <row r="7581" ht="12.75" customHeight="1" x14ac:dyDescent="0.2"/>
    <row r="7582" ht="12.75" customHeight="1" x14ac:dyDescent="0.2"/>
    <row r="7583" ht="12.75" customHeight="1" x14ac:dyDescent="0.2"/>
    <row r="7584" ht="12.75" customHeight="1" x14ac:dyDescent="0.2"/>
    <row r="7585" ht="12.75" customHeight="1" x14ac:dyDescent="0.2"/>
    <row r="7586" ht="12.75" customHeight="1" x14ac:dyDescent="0.2"/>
    <row r="7587" ht="12.75" customHeight="1" x14ac:dyDescent="0.2"/>
    <row r="7588" ht="12.75" customHeight="1" x14ac:dyDescent="0.2"/>
    <row r="7589" ht="12.75" customHeight="1" x14ac:dyDescent="0.2"/>
  </sheetData>
  <mergeCells count="361">
    <mergeCell ref="B755:I755"/>
    <mergeCell ref="B643:I643"/>
    <mergeCell ref="B664:I664"/>
    <mergeCell ref="B687:I687"/>
    <mergeCell ref="B709:I709"/>
    <mergeCell ref="B731:I731"/>
    <mergeCell ref="B752:I752"/>
    <mergeCell ref="B646:I646"/>
    <mergeCell ref="B667:I667"/>
    <mergeCell ref="B690:I690"/>
    <mergeCell ref="B712:I712"/>
    <mergeCell ref="B734:I734"/>
    <mergeCell ref="B922:I922"/>
    <mergeCell ref="B899:I899"/>
    <mergeCell ref="B878:I878"/>
    <mergeCell ref="B857:I857"/>
    <mergeCell ref="B836:I836"/>
    <mergeCell ref="B815:I815"/>
    <mergeCell ref="B794:I794"/>
    <mergeCell ref="B773:I773"/>
    <mergeCell ref="A861:A862"/>
    <mergeCell ref="B861:I861"/>
    <mergeCell ref="A882:A883"/>
    <mergeCell ref="B882:I882"/>
    <mergeCell ref="A903:A904"/>
    <mergeCell ref="B903:I903"/>
    <mergeCell ref="B797:I797"/>
    <mergeCell ref="B818:I818"/>
    <mergeCell ref="B776:I776"/>
    <mergeCell ref="B839:I839"/>
    <mergeCell ref="B860:I860"/>
    <mergeCell ref="B881:I881"/>
    <mergeCell ref="B902:I902"/>
    <mergeCell ref="B276:I276"/>
    <mergeCell ref="B299:I299"/>
    <mergeCell ref="B322:I322"/>
    <mergeCell ref="B345:I345"/>
    <mergeCell ref="B368:I368"/>
    <mergeCell ref="B391:I391"/>
    <mergeCell ref="B414:I414"/>
    <mergeCell ref="B437:I437"/>
    <mergeCell ref="B460:I460"/>
    <mergeCell ref="B279:I279"/>
    <mergeCell ref="B302:I302"/>
    <mergeCell ref="B325:I325"/>
    <mergeCell ref="B348:I348"/>
    <mergeCell ref="B371:I371"/>
    <mergeCell ref="B394:I394"/>
    <mergeCell ref="B417:I417"/>
    <mergeCell ref="B440:I440"/>
    <mergeCell ref="B483:I483"/>
    <mergeCell ref="B506:I506"/>
    <mergeCell ref="B529:I529"/>
    <mergeCell ref="B552:I552"/>
    <mergeCell ref="B575:I575"/>
    <mergeCell ref="B598:I598"/>
    <mergeCell ref="B621:I621"/>
    <mergeCell ref="N326:N327"/>
    <mergeCell ref="O326:O327"/>
    <mergeCell ref="N349:N350"/>
    <mergeCell ref="O349:O350"/>
    <mergeCell ref="N372:N373"/>
    <mergeCell ref="O372:O373"/>
    <mergeCell ref="N395:N396"/>
    <mergeCell ref="O395:O396"/>
    <mergeCell ref="N418:N419"/>
    <mergeCell ref="O418:O419"/>
    <mergeCell ref="N441:N442"/>
    <mergeCell ref="O441:O442"/>
    <mergeCell ref="N464:N465"/>
    <mergeCell ref="O464:O465"/>
    <mergeCell ref="N487:N488"/>
    <mergeCell ref="O487:O488"/>
    <mergeCell ref="N510:N511"/>
    <mergeCell ref="P326:P327"/>
    <mergeCell ref="Q326:Q327"/>
    <mergeCell ref="R326:R327"/>
    <mergeCell ref="A326:A327"/>
    <mergeCell ref="B326:I326"/>
    <mergeCell ref="K326:K327"/>
    <mergeCell ref="L326:L327"/>
    <mergeCell ref="M326:M327"/>
    <mergeCell ref="P349:P350"/>
    <mergeCell ref="Q349:Q350"/>
    <mergeCell ref="R349:R350"/>
    <mergeCell ref="A349:A350"/>
    <mergeCell ref="B349:I349"/>
    <mergeCell ref="K349:K350"/>
    <mergeCell ref="L349:L350"/>
    <mergeCell ref="M349:M350"/>
    <mergeCell ref="P372:P373"/>
    <mergeCell ref="Q372:Q373"/>
    <mergeCell ref="R372:R373"/>
    <mergeCell ref="A372:A373"/>
    <mergeCell ref="B372:I372"/>
    <mergeCell ref="K372:K373"/>
    <mergeCell ref="L372:L373"/>
    <mergeCell ref="M372:M373"/>
    <mergeCell ref="P395:P396"/>
    <mergeCell ref="Q395:Q396"/>
    <mergeCell ref="R395:R396"/>
    <mergeCell ref="A395:A396"/>
    <mergeCell ref="B395:I395"/>
    <mergeCell ref="K395:K396"/>
    <mergeCell ref="L395:L396"/>
    <mergeCell ref="M395:M396"/>
    <mergeCell ref="P418:P419"/>
    <mergeCell ref="Q418:Q419"/>
    <mergeCell ref="R418:R419"/>
    <mergeCell ref="A418:A419"/>
    <mergeCell ref="B418:I418"/>
    <mergeCell ref="K418:K419"/>
    <mergeCell ref="L418:L419"/>
    <mergeCell ref="M418:M419"/>
    <mergeCell ref="P441:P442"/>
    <mergeCell ref="Q441:Q442"/>
    <mergeCell ref="R441:R442"/>
    <mergeCell ref="A441:A442"/>
    <mergeCell ref="B441:I441"/>
    <mergeCell ref="K441:K442"/>
    <mergeCell ref="L441:L442"/>
    <mergeCell ref="M441:M442"/>
    <mergeCell ref="P464:P465"/>
    <mergeCell ref="Q464:Q465"/>
    <mergeCell ref="R464:R465"/>
    <mergeCell ref="A464:A465"/>
    <mergeCell ref="B464:I464"/>
    <mergeCell ref="K464:K465"/>
    <mergeCell ref="L464:L465"/>
    <mergeCell ref="M464:M465"/>
    <mergeCell ref="B463:I463"/>
    <mergeCell ref="P487:P488"/>
    <mergeCell ref="Q487:Q488"/>
    <mergeCell ref="R487:R488"/>
    <mergeCell ref="A487:A488"/>
    <mergeCell ref="B487:I487"/>
    <mergeCell ref="K487:K488"/>
    <mergeCell ref="L487:L488"/>
    <mergeCell ref="M487:M488"/>
    <mergeCell ref="B486:I486"/>
    <mergeCell ref="B509:I509"/>
    <mergeCell ref="N533:N534"/>
    <mergeCell ref="O533:O534"/>
    <mergeCell ref="P533:P534"/>
    <mergeCell ref="Q533:Q534"/>
    <mergeCell ref="R533:R534"/>
    <mergeCell ref="A533:A534"/>
    <mergeCell ref="B533:I533"/>
    <mergeCell ref="K533:K534"/>
    <mergeCell ref="L533:L534"/>
    <mergeCell ref="M533:M534"/>
    <mergeCell ref="B532:I532"/>
    <mergeCell ref="O510:O511"/>
    <mergeCell ref="P510:P511"/>
    <mergeCell ref="Q510:Q511"/>
    <mergeCell ref="R510:R511"/>
    <mergeCell ref="A510:A511"/>
    <mergeCell ref="B510:I510"/>
    <mergeCell ref="K510:K511"/>
    <mergeCell ref="L510:L511"/>
    <mergeCell ref="M510:M511"/>
    <mergeCell ref="B555:I555"/>
    <mergeCell ref="N579:N580"/>
    <mergeCell ref="O579:O580"/>
    <mergeCell ref="P579:P580"/>
    <mergeCell ref="Q579:Q580"/>
    <mergeCell ref="R579:R580"/>
    <mergeCell ref="A579:A580"/>
    <mergeCell ref="B579:I579"/>
    <mergeCell ref="K579:K580"/>
    <mergeCell ref="L579:L580"/>
    <mergeCell ref="M579:M580"/>
    <mergeCell ref="B578:I578"/>
    <mergeCell ref="N556:N557"/>
    <mergeCell ref="O556:O557"/>
    <mergeCell ref="P556:P557"/>
    <mergeCell ref="Q556:Q557"/>
    <mergeCell ref="R556:R557"/>
    <mergeCell ref="A556:A557"/>
    <mergeCell ref="B556:I556"/>
    <mergeCell ref="K556:K557"/>
    <mergeCell ref="L556:L557"/>
    <mergeCell ref="M556:M557"/>
    <mergeCell ref="B601:I601"/>
    <mergeCell ref="N625:N626"/>
    <mergeCell ref="O625:O626"/>
    <mergeCell ref="P625:P626"/>
    <mergeCell ref="Q625:Q626"/>
    <mergeCell ref="R625:R626"/>
    <mergeCell ref="A625:A626"/>
    <mergeCell ref="B625:I625"/>
    <mergeCell ref="K625:K626"/>
    <mergeCell ref="L625:L626"/>
    <mergeCell ref="M625:M626"/>
    <mergeCell ref="B624:I624"/>
    <mergeCell ref="N602:N603"/>
    <mergeCell ref="O602:O603"/>
    <mergeCell ref="P602:P603"/>
    <mergeCell ref="Q602:Q603"/>
    <mergeCell ref="R602:R603"/>
    <mergeCell ref="A602:A603"/>
    <mergeCell ref="B602:I602"/>
    <mergeCell ref="K602:K603"/>
    <mergeCell ref="L602:L603"/>
    <mergeCell ref="M602:M603"/>
    <mergeCell ref="N798:N799"/>
    <mergeCell ref="O798:O799"/>
    <mergeCell ref="P798:P799"/>
    <mergeCell ref="Q798:Q799"/>
    <mergeCell ref="R798:R799"/>
    <mergeCell ref="A798:A799"/>
    <mergeCell ref="B798:I798"/>
    <mergeCell ref="K798:K799"/>
    <mergeCell ref="L798:L799"/>
    <mergeCell ref="M798:M799"/>
    <mergeCell ref="N257:N258"/>
    <mergeCell ref="O257:O258"/>
    <mergeCell ref="P257:P258"/>
    <mergeCell ref="Q257:Q258"/>
    <mergeCell ref="R257:R258"/>
    <mergeCell ref="B3:J3"/>
    <mergeCell ref="A257:A258"/>
    <mergeCell ref="B257:I257"/>
    <mergeCell ref="K257:K258"/>
    <mergeCell ref="L257:L258"/>
    <mergeCell ref="M257:M258"/>
    <mergeCell ref="B256:I256"/>
    <mergeCell ref="N280:N281"/>
    <mergeCell ref="O280:O281"/>
    <mergeCell ref="P280:P281"/>
    <mergeCell ref="Q280:Q281"/>
    <mergeCell ref="R280:R281"/>
    <mergeCell ref="A280:A281"/>
    <mergeCell ref="B280:I280"/>
    <mergeCell ref="K280:K281"/>
    <mergeCell ref="L280:L281"/>
    <mergeCell ref="M280:M281"/>
    <mergeCell ref="N303:N304"/>
    <mergeCell ref="O303:O304"/>
    <mergeCell ref="P303:P304"/>
    <mergeCell ref="Q303:Q304"/>
    <mergeCell ref="R303:R304"/>
    <mergeCell ref="A303:A304"/>
    <mergeCell ref="B303:I303"/>
    <mergeCell ref="K303:K304"/>
    <mergeCell ref="L303:L304"/>
    <mergeCell ref="M303:M304"/>
    <mergeCell ref="N819:N820"/>
    <mergeCell ref="O819:O820"/>
    <mergeCell ref="P819:P820"/>
    <mergeCell ref="Q819:Q820"/>
    <mergeCell ref="R819:R820"/>
    <mergeCell ref="A819:A820"/>
    <mergeCell ref="B819:I819"/>
    <mergeCell ref="K819:K820"/>
    <mergeCell ref="L819:L820"/>
    <mergeCell ref="M819:M820"/>
    <mergeCell ref="N647:N648"/>
    <mergeCell ref="O647:O648"/>
    <mergeCell ref="P647:P648"/>
    <mergeCell ref="Q647:Q648"/>
    <mergeCell ref="R647:R648"/>
    <mergeCell ref="A647:A648"/>
    <mergeCell ref="B647:I647"/>
    <mergeCell ref="K647:K648"/>
    <mergeCell ref="L647:L648"/>
    <mergeCell ref="M647:M648"/>
    <mergeCell ref="N668:N669"/>
    <mergeCell ref="O668:O669"/>
    <mergeCell ref="P668:P669"/>
    <mergeCell ref="Q668:Q669"/>
    <mergeCell ref="R668:R669"/>
    <mergeCell ref="A668:A669"/>
    <mergeCell ref="B668:I668"/>
    <mergeCell ref="K668:K669"/>
    <mergeCell ref="L668:L669"/>
    <mergeCell ref="M668:M669"/>
    <mergeCell ref="N691:N692"/>
    <mergeCell ref="O691:O692"/>
    <mergeCell ref="P691:P692"/>
    <mergeCell ref="Q691:Q692"/>
    <mergeCell ref="R691:R692"/>
    <mergeCell ref="A691:A692"/>
    <mergeCell ref="B691:I691"/>
    <mergeCell ref="K691:K692"/>
    <mergeCell ref="L691:L692"/>
    <mergeCell ref="M691:M692"/>
    <mergeCell ref="N713:N714"/>
    <mergeCell ref="O713:O714"/>
    <mergeCell ref="P713:P714"/>
    <mergeCell ref="Q713:Q714"/>
    <mergeCell ref="R713:R714"/>
    <mergeCell ref="A713:A714"/>
    <mergeCell ref="B713:I713"/>
    <mergeCell ref="K713:K714"/>
    <mergeCell ref="L713:L714"/>
    <mergeCell ref="M713:M714"/>
    <mergeCell ref="N735:N736"/>
    <mergeCell ref="O735:O736"/>
    <mergeCell ref="P735:P736"/>
    <mergeCell ref="Q735:Q736"/>
    <mergeCell ref="R735:R736"/>
    <mergeCell ref="A735:A736"/>
    <mergeCell ref="B735:I735"/>
    <mergeCell ref="K735:K736"/>
    <mergeCell ref="L735:L736"/>
    <mergeCell ref="M735:M736"/>
    <mergeCell ref="N756:N757"/>
    <mergeCell ref="O756:O757"/>
    <mergeCell ref="P756:P757"/>
    <mergeCell ref="Q756:Q757"/>
    <mergeCell ref="R756:R757"/>
    <mergeCell ref="A756:A757"/>
    <mergeCell ref="B756:I756"/>
    <mergeCell ref="K756:K757"/>
    <mergeCell ref="L756:L757"/>
    <mergeCell ref="M756:M757"/>
    <mergeCell ref="N777:N778"/>
    <mergeCell ref="O777:O778"/>
    <mergeCell ref="P777:P778"/>
    <mergeCell ref="Q777:Q778"/>
    <mergeCell ref="R777:R778"/>
    <mergeCell ref="A777:A778"/>
    <mergeCell ref="B777:I777"/>
    <mergeCell ref="K777:K778"/>
    <mergeCell ref="L777:L778"/>
    <mergeCell ref="M777:M778"/>
    <mergeCell ref="Q840:Q841"/>
    <mergeCell ref="R840:R841"/>
    <mergeCell ref="A840:A841"/>
    <mergeCell ref="B840:I840"/>
    <mergeCell ref="K840:K841"/>
    <mergeCell ref="L840:L841"/>
    <mergeCell ref="M840:M841"/>
    <mergeCell ref="N840:N841"/>
    <mergeCell ref="O840:O841"/>
    <mergeCell ref="P840:P841"/>
    <mergeCell ref="Q903:Q904"/>
    <mergeCell ref="R903:R904"/>
    <mergeCell ref="K903:K904"/>
    <mergeCell ref="L903:L904"/>
    <mergeCell ref="M903:M904"/>
    <mergeCell ref="N903:N904"/>
    <mergeCell ref="O903:O904"/>
    <mergeCell ref="P903:P904"/>
    <mergeCell ref="K861:K862"/>
    <mergeCell ref="L861:L862"/>
    <mergeCell ref="M861:M862"/>
    <mergeCell ref="N861:N862"/>
    <mergeCell ref="O861:O862"/>
    <mergeCell ref="P861:P862"/>
    <mergeCell ref="Q861:Q862"/>
    <mergeCell ref="R861:R862"/>
    <mergeCell ref="K882:K883"/>
    <mergeCell ref="L882:L883"/>
    <mergeCell ref="M882:M883"/>
    <mergeCell ref="N882:N883"/>
    <mergeCell ref="O882:O883"/>
    <mergeCell ref="P882:P883"/>
    <mergeCell ref="Q882:Q883"/>
    <mergeCell ref="R882:R883"/>
  </mergeCells>
  <pageMargins left="0.7" right="0.7" top="0.75" bottom="0.75" header="0" footer="0"/>
  <pageSetup orientation="landscape" r:id="rId1"/>
  <ignoredErrors>
    <ignoredError sqref="O805 O826 O846 O866 O886" formula="1"/>
    <ignoredError sqref="A352 A374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8080"/>
  </sheetPr>
  <dimension ref="A1:AN17067"/>
  <sheetViews>
    <sheetView topLeftCell="A896" workbookViewId="0">
      <selection activeCell="V923" sqref="V923"/>
    </sheetView>
  </sheetViews>
  <sheetFormatPr baseColWidth="10" defaultColWidth="12.5703125" defaultRowHeight="15" customHeight="1" x14ac:dyDescent="0.2"/>
  <cols>
    <col min="1" max="1" width="8.5703125" customWidth="1"/>
    <col min="2" max="11" width="7.140625" customWidth="1"/>
    <col min="12" max="12" width="15.7109375" style="155" customWidth="1"/>
    <col min="13" max="19" width="12.85546875" customWidth="1"/>
    <col min="20" max="20" width="10" customWidth="1"/>
    <col min="21" max="21" width="10.5703125" customWidth="1"/>
    <col min="22" max="22" width="7.85546875" customWidth="1"/>
    <col min="23" max="38" width="10" customWidth="1"/>
    <col min="39" max="40" width="11.42578125" customWidth="1"/>
  </cols>
  <sheetData>
    <row r="1" spans="1:40" ht="12.75" customHeight="1" x14ac:dyDescent="0.2">
      <c r="M1" s="1"/>
      <c r="N1" s="1"/>
      <c r="P1" s="1"/>
      <c r="Q1" s="2"/>
      <c r="R1" s="2"/>
      <c r="S1" s="1"/>
      <c r="W1" s="3"/>
      <c r="X1" s="3"/>
      <c r="Y1" s="3"/>
      <c r="Z1" s="3"/>
      <c r="AA1" s="3"/>
      <c r="AB1" s="3"/>
      <c r="AC1" s="3"/>
      <c r="AD1" s="3"/>
      <c r="AE1" s="3"/>
      <c r="AG1" s="3"/>
      <c r="AH1" s="3"/>
      <c r="AI1" s="3"/>
      <c r="AJ1" s="3"/>
      <c r="AK1" s="3"/>
      <c r="AL1" s="3"/>
      <c r="AM1" s="3"/>
      <c r="AN1" s="3"/>
    </row>
    <row r="2" spans="1:40" ht="12.75" customHeight="1" x14ac:dyDescent="0.3">
      <c r="A2" s="4" t="s">
        <v>0</v>
      </c>
      <c r="M2" s="1"/>
      <c r="N2" s="1"/>
      <c r="P2" s="1"/>
      <c r="Q2" s="2"/>
      <c r="R2" s="2"/>
      <c r="S2" s="1"/>
      <c r="W2" s="5"/>
      <c r="X2" s="5"/>
      <c r="Y2" s="5"/>
      <c r="Z2" s="5"/>
      <c r="AA2" s="5"/>
      <c r="AB2" s="5"/>
      <c r="AC2" s="5"/>
      <c r="AD2" s="3"/>
      <c r="AE2" s="3"/>
      <c r="AG2" s="5"/>
      <c r="AH2" s="5"/>
      <c r="AI2" s="5"/>
      <c r="AJ2" s="5"/>
      <c r="AK2" s="5"/>
      <c r="AL2" s="5"/>
      <c r="AM2" s="3"/>
      <c r="AN2" s="3"/>
    </row>
    <row r="3" spans="1:40" ht="25.5" customHeight="1" x14ac:dyDescent="0.2">
      <c r="B3" s="180" t="s">
        <v>1</v>
      </c>
      <c r="C3" s="181"/>
      <c r="D3" s="181"/>
      <c r="E3" s="181"/>
      <c r="F3" s="181"/>
      <c r="G3" s="181"/>
      <c r="H3" s="181"/>
      <c r="I3" s="181"/>
      <c r="J3" s="181"/>
      <c r="K3" s="6"/>
      <c r="M3" s="7" t="s">
        <v>2</v>
      </c>
      <c r="N3" s="7" t="s">
        <v>3</v>
      </c>
      <c r="O3" s="8" t="s">
        <v>4</v>
      </c>
      <c r="P3" s="7" t="s">
        <v>5</v>
      </c>
      <c r="Q3" s="9" t="s">
        <v>6</v>
      </c>
      <c r="R3" s="9" t="s">
        <v>7</v>
      </c>
      <c r="S3" s="10" t="s">
        <v>8</v>
      </c>
      <c r="V3" s="11"/>
      <c r="W3" s="3"/>
      <c r="X3" s="3"/>
      <c r="Y3" s="3"/>
      <c r="Z3" s="3"/>
      <c r="AA3" s="3"/>
      <c r="AB3" s="3"/>
      <c r="AC3" s="3"/>
      <c r="AD3" s="3"/>
      <c r="AE3" s="3"/>
      <c r="AG3" s="3"/>
      <c r="AH3" s="3"/>
      <c r="AI3" s="3"/>
      <c r="AJ3" s="3"/>
      <c r="AK3" s="3"/>
      <c r="AL3" s="3"/>
      <c r="AM3" s="3"/>
      <c r="AN3" s="3"/>
    </row>
    <row r="4" spans="1:40" ht="12.75" customHeight="1" x14ac:dyDescent="0.2">
      <c r="A4" s="12" t="s">
        <v>9</v>
      </c>
      <c r="B4" s="13">
        <v>1</v>
      </c>
      <c r="C4" s="13">
        <v>2</v>
      </c>
      <c r="D4" s="13">
        <v>3</v>
      </c>
      <c r="E4" s="13">
        <v>4</v>
      </c>
      <c r="F4" s="13">
        <v>5</v>
      </c>
      <c r="G4" s="13">
        <v>6</v>
      </c>
      <c r="H4" s="13">
        <v>7</v>
      </c>
      <c r="I4" s="13">
        <v>8</v>
      </c>
      <c r="J4" s="13">
        <v>9</v>
      </c>
      <c r="K4" s="13">
        <v>10</v>
      </c>
      <c r="L4" s="156" t="s">
        <v>10</v>
      </c>
      <c r="M4" s="15"/>
      <c r="N4" s="16"/>
      <c r="O4" s="17"/>
      <c r="P4" s="18"/>
      <c r="Q4" s="2"/>
      <c r="R4" s="2"/>
      <c r="S4" s="1"/>
      <c r="V4" s="19"/>
      <c r="W4" s="11"/>
      <c r="X4" s="11"/>
      <c r="Y4" s="11"/>
      <c r="Z4" s="11"/>
      <c r="AA4" s="11"/>
      <c r="AB4" s="11"/>
      <c r="AC4" s="11"/>
      <c r="AD4" s="3"/>
      <c r="AE4" s="3"/>
      <c r="AG4" s="11"/>
      <c r="AH4" s="11"/>
      <c r="AI4" s="11"/>
      <c r="AJ4" s="11"/>
      <c r="AK4" s="11"/>
      <c r="AL4" s="11"/>
      <c r="AM4" s="3"/>
      <c r="AN4" s="3"/>
    </row>
    <row r="5" spans="1:40" ht="12.75" customHeight="1" x14ac:dyDescent="0.2">
      <c r="A5" s="20" t="s">
        <v>11</v>
      </c>
      <c r="B5" s="13">
        <v>48</v>
      </c>
      <c r="C5" s="13"/>
      <c r="D5" s="13"/>
      <c r="E5" s="13"/>
      <c r="F5" s="13"/>
      <c r="G5" s="13"/>
      <c r="H5" s="13"/>
      <c r="I5" s="13"/>
      <c r="J5" s="13"/>
      <c r="K5" s="13"/>
      <c r="L5" s="157"/>
      <c r="M5" s="15"/>
      <c r="N5" s="16"/>
      <c r="O5" s="17"/>
      <c r="P5" s="18"/>
      <c r="Q5" s="21">
        <f>B5</f>
        <v>48</v>
      </c>
      <c r="R5" s="2"/>
      <c r="S5" s="1"/>
      <c r="U5" s="22"/>
      <c r="V5" s="23"/>
      <c r="W5" s="23"/>
      <c r="X5" s="24"/>
      <c r="Y5" s="24"/>
      <c r="Z5" s="24"/>
      <c r="AA5" s="24"/>
      <c r="AB5" s="24"/>
      <c r="AC5" s="24"/>
      <c r="AD5" s="3"/>
      <c r="AE5" s="3"/>
      <c r="AG5" s="24"/>
      <c r="AH5" s="24"/>
      <c r="AI5" s="24"/>
      <c r="AJ5" s="24"/>
      <c r="AK5" s="24"/>
      <c r="AL5" s="24"/>
      <c r="AM5" s="3"/>
      <c r="AN5" s="3"/>
    </row>
    <row r="6" spans="1:40" ht="12.75" customHeight="1" x14ac:dyDescent="0.2">
      <c r="A6" s="20" t="s">
        <v>12</v>
      </c>
      <c r="C6" s="25">
        <v>41</v>
      </c>
      <c r="L6" s="157"/>
      <c r="M6" s="1"/>
      <c r="N6" s="1"/>
      <c r="P6" s="1">
        <f>C6/B5</f>
        <v>0.85416666666666663</v>
      </c>
      <c r="Q6" s="21">
        <v>41</v>
      </c>
      <c r="R6" s="26">
        <f t="shared" ref="R6:R14" si="0">Q6/Q5</f>
        <v>0.85416666666666663</v>
      </c>
      <c r="S6" s="1">
        <f t="shared" ref="S6:S14" si="1">100%-R6</f>
        <v>0.14583333333333337</v>
      </c>
      <c r="U6" s="27"/>
      <c r="V6" s="26"/>
      <c r="W6" s="3"/>
      <c r="X6" s="3"/>
      <c r="Y6" s="3"/>
      <c r="Z6" s="3"/>
      <c r="AA6" s="3"/>
      <c r="AB6" s="3"/>
      <c r="AC6" s="3"/>
      <c r="AD6" s="3"/>
      <c r="AE6" s="3"/>
      <c r="AG6" s="3"/>
      <c r="AH6" s="3"/>
      <c r="AI6" s="3"/>
      <c r="AJ6" s="3"/>
      <c r="AK6" s="3"/>
      <c r="AL6" s="3"/>
      <c r="AM6" s="3"/>
      <c r="AN6" s="3"/>
    </row>
    <row r="7" spans="1:40" ht="12.75" customHeight="1" x14ac:dyDescent="0.2">
      <c r="A7" s="20" t="s">
        <v>13</v>
      </c>
      <c r="D7" s="25">
        <v>38</v>
      </c>
      <c r="L7" s="157"/>
      <c r="M7" s="1"/>
      <c r="N7" s="1"/>
      <c r="P7" s="1">
        <f>D7/C6</f>
        <v>0.92682926829268297</v>
      </c>
      <c r="Q7" s="21">
        <v>41</v>
      </c>
      <c r="R7" s="26">
        <f t="shared" si="0"/>
        <v>1</v>
      </c>
      <c r="S7" s="1">
        <f t="shared" si="1"/>
        <v>0</v>
      </c>
      <c r="U7" s="27"/>
      <c r="V7" s="26"/>
      <c r="W7" s="3"/>
      <c r="AD7" s="3"/>
      <c r="AE7" s="3"/>
      <c r="AM7" s="3"/>
      <c r="AN7" s="3"/>
    </row>
    <row r="8" spans="1:40" ht="12.75" customHeight="1" x14ac:dyDescent="0.2">
      <c r="A8" s="20" t="s">
        <v>14</v>
      </c>
      <c r="E8" s="25">
        <v>32</v>
      </c>
      <c r="L8" s="157"/>
      <c r="M8" s="1"/>
      <c r="N8" s="1"/>
      <c r="P8" s="1">
        <f>E8/D7</f>
        <v>0.84210526315789469</v>
      </c>
      <c r="Q8" s="21">
        <v>37</v>
      </c>
      <c r="R8" s="26">
        <f t="shared" si="0"/>
        <v>0.90243902439024393</v>
      </c>
      <c r="S8" s="1">
        <f t="shared" si="1"/>
        <v>9.7560975609756073E-2</v>
      </c>
      <c r="U8" s="27"/>
      <c r="V8" s="26"/>
      <c r="W8" s="3"/>
      <c r="AD8" s="3"/>
      <c r="AE8" s="3"/>
      <c r="AM8" s="3"/>
      <c r="AN8" s="3"/>
    </row>
    <row r="9" spans="1:40" ht="12.75" customHeight="1" x14ac:dyDescent="0.2">
      <c r="A9" s="20" t="s">
        <v>15</v>
      </c>
      <c r="F9" s="25">
        <v>29</v>
      </c>
      <c r="L9" s="157"/>
      <c r="M9" s="1"/>
      <c r="N9" s="1"/>
      <c r="P9" s="1">
        <f>F9/E8</f>
        <v>0.90625</v>
      </c>
      <c r="Q9" s="21">
        <v>36</v>
      </c>
      <c r="R9" s="26">
        <f t="shared" si="0"/>
        <v>0.97297297297297303</v>
      </c>
      <c r="S9" s="1">
        <f t="shared" si="1"/>
        <v>2.7027027027026973E-2</v>
      </c>
      <c r="U9" s="27"/>
      <c r="V9" s="26"/>
      <c r="W9" s="3"/>
      <c r="AD9" s="3"/>
      <c r="AE9" s="3"/>
      <c r="AM9" s="3"/>
      <c r="AN9" s="3"/>
    </row>
    <row r="10" spans="1:40" ht="12.75" customHeight="1" x14ac:dyDescent="0.2">
      <c r="A10" s="20" t="s">
        <v>16</v>
      </c>
      <c r="G10" s="25">
        <v>23</v>
      </c>
      <c r="L10" s="157"/>
      <c r="M10" s="1"/>
      <c r="N10" s="1"/>
      <c r="P10" s="1">
        <f>G10/F9</f>
        <v>0.7931034482758621</v>
      </c>
      <c r="Q10" s="21">
        <v>36</v>
      </c>
      <c r="R10" s="26">
        <f t="shared" si="0"/>
        <v>1</v>
      </c>
      <c r="S10" s="1">
        <f t="shared" si="1"/>
        <v>0</v>
      </c>
      <c r="U10" s="27"/>
      <c r="V10" s="26"/>
      <c r="W10" s="3"/>
      <c r="AD10" s="3"/>
      <c r="AE10" s="3"/>
      <c r="AM10" s="3"/>
      <c r="AN10" s="3"/>
    </row>
    <row r="11" spans="1:40" ht="12.75" customHeight="1" x14ac:dyDescent="0.2">
      <c r="A11" s="20" t="s">
        <v>18</v>
      </c>
      <c r="H11" s="25">
        <v>18</v>
      </c>
      <c r="L11" s="157"/>
      <c r="M11" s="1"/>
      <c r="N11" s="1"/>
      <c r="P11" s="1">
        <f>H11/G10</f>
        <v>0.78260869565217395</v>
      </c>
      <c r="Q11" s="21">
        <v>33</v>
      </c>
      <c r="R11" s="26">
        <f t="shared" si="0"/>
        <v>0.91666666666666663</v>
      </c>
      <c r="S11" s="1">
        <f t="shared" si="1"/>
        <v>8.333333333333337E-2</v>
      </c>
      <c r="U11" s="27"/>
      <c r="V11" s="26"/>
      <c r="W11" s="3"/>
      <c r="AD11" s="3"/>
      <c r="AE11" s="3"/>
      <c r="AM11" s="3"/>
      <c r="AN11" s="3"/>
    </row>
    <row r="12" spans="1:40" ht="12.75" customHeight="1" x14ac:dyDescent="0.2">
      <c r="A12" s="20" t="s">
        <v>19</v>
      </c>
      <c r="I12" s="25">
        <v>16</v>
      </c>
      <c r="L12" s="158"/>
      <c r="M12" s="1"/>
      <c r="N12" s="1"/>
      <c r="P12" s="1">
        <f>I12/H11</f>
        <v>0.88888888888888884</v>
      </c>
      <c r="Q12" s="21">
        <v>32</v>
      </c>
      <c r="R12" s="26">
        <f t="shared" si="0"/>
        <v>0.96969696969696972</v>
      </c>
      <c r="S12" s="1">
        <f t="shared" si="1"/>
        <v>3.0303030303030276E-2</v>
      </c>
      <c r="U12" s="27"/>
      <c r="V12" s="26"/>
      <c r="W12" s="3"/>
      <c r="AD12" s="3"/>
      <c r="AE12" s="3"/>
      <c r="AM12" s="3"/>
      <c r="AN12" s="3"/>
    </row>
    <row r="13" spans="1:40" ht="12.75" customHeight="1" x14ac:dyDescent="0.2">
      <c r="A13" s="20" t="s">
        <v>20</v>
      </c>
      <c r="J13" s="25">
        <v>15</v>
      </c>
      <c r="L13" s="158"/>
      <c r="M13" s="1"/>
      <c r="N13" s="1"/>
      <c r="P13" s="1">
        <f>J13/I12</f>
        <v>0.9375</v>
      </c>
      <c r="Q13" s="21">
        <v>30</v>
      </c>
      <c r="R13" s="26">
        <f t="shared" si="0"/>
        <v>0.9375</v>
      </c>
      <c r="S13" s="1">
        <f t="shared" si="1"/>
        <v>6.25E-2</v>
      </c>
      <c r="U13" s="27"/>
      <c r="V13" s="26"/>
      <c r="W13" s="3"/>
      <c r="AD13" s="3"/>
      <c r="AE13" s="3"/>
      <c r="AM13" s="3"/>
      <c r="AN13" s="3"/>
    </row>
    <row r="14" spans="1:40" ht="12.75" customHeight="1" x14ac:dyDescent="0.2">
      <c r="A14" s="20" t="s">
        <v>21</v>
      </c>
      <c r="K14" s="25">
        <v>15</v>
      </c>
      <c r="L14" s="158">
        <v>14</v>
      </c>
      <c r="M14" s="1"/>
      <c r="N14" s="1"/>
      <c r="P14" s="1">
        <f>K14/J13</f>
        <v>1</v>
      </c>
      <c r="Q14" s="21">
        <v>29</v>
      </c>
      <c r="R14" s="26">
        <f t="shared" si="0"/>
        <v>0.96666666666666667</v>
      </c>
      <c r="S14" s="1">
        <f t="shared" si="1"/>
        <v>3.3333333333333326E-2</v>
      </c>
      <c r="U14" s="27"/>
      <c r="V14" s="26"/>
      <c r="W14" s="3"/>
      <c r="AD14" s="3"/>
      <c r="AE14" s="3"/>
      <c r="AM14" s="3"/>
      <c r="AN14" s="3"/>
    </row>
    <row r="15" spans="1:40" ht="12.75" customHeight="1" x14ac:dyDescent="0.2">
      <c r="A15" s="20" t="s">
        <v>22</v>
      </c>
      <c r="K15" s="25">
        <v>7</v>
      </c>
      <c r="L15" s="158">
        <v>4</v>
      </c>
      <c r="M15" s="1"/>
      <c r="N15" s="1"/>
      <c r="P15" s="1"/>
      <c r="Q15" s="21">
        <v>14</v>
      </c>
      <c r="R15" s="26"/>
      <c r="S15" s="1"/>
      <c r="U15" s="27"/>
      <c r="V15" s="26"/>
      <c r="W15" s="3"/>
      <c r="AD15" s="3"/>
      <c r="AE15" s="3"/>
      <c r="AM15" s="3"/>
      <c r="AN15" s="3"/>
    </row>
    <row r="16" spans="1:40" ht="12.75" customHeight="1" x14ac:dyDescent="0.2">
      <c r="A16" s="20" t="s">
        <v>23</v>
      </c>
      <c r="K16" s="25">
        <v>5</v>
      </c>
      <c r="L16" s="158"/>
      <c r="M16" s="1"/>
      <c r="N16" s="1"/>
      <c r="P16" s="1"/>
      <c r="Q16" s="21">
        <v>9</v>
      </c>
      <c r="R16" s="26"/>
      <c r="S16" s="1"/>
      <c r="U16" s="27"/>
      <c r="V16" s="26"/>
      <c r="W16" s="3"/>
      <c r="AD16" s="3"/>
      <c r="AE16" s="3"/>
      <c r="AM16" s="3"/>
      <c r="AN16" s="3"/>
    </row>
    <row r="17" spans="1:40" ht="12.75" customHeight="1" x14ac:dyDescent="0.2">
      <c r="A17" s="20" t="s">
        <v>24</v>
      </c>
      <c r="K17" s="25">
        <v>2</v>
      </c>
      <c r="L17" s="158"/>
      <c r="M17" s="1"/>
      <c r="N17" s="1"/>
      <c r="P17" s="1"/>
      <c r="Q17" s="21">
        <v>3</v>
      </c>
      <c r="R17" s="26"/>
      <c r="S17" s="1"/>
      <c r="U17" s="27"/>
      <c r="V17" s="26"/>
      <c r="W17" s="3"/>
      <c r="AD17" s="3"/>
      <c r="AE17" s="3"/>
      <c r="AM17" s="3"/>
      <c r="AN17" s="3"/>
    </row>
    <row r="18" spans="1:40" ht="12.75" customHeight="1" x14ac:dyDescent="0.2">
      <c r="A18" s="20" t="s">
        <v>28</v>
      </c>
      <c r="K18" s="25">
        <v>1</v>
      </c>
      <c r="L18" s="158">
        <v>1</v>
      </c>
      <c r="M18" s="1"/>
      <c r="N18" s="1"/>
      <c r="P18" s="1"/>
      <c r="Q18" s="21">
        <v>2</v>
      </c>
      <c r="R18" s="26"/>
      <c r="S18" s="1"/>
      <c r="U18" s="27"/>
      <c r="V18" s="26"/>
      <c r="W18" s="3"/>
      <c r="AD18" s="3"/>
      <c r="AE18" s="3"/>
      <c r="AM18" s="3"/>
      <c r="AN18" s="3"/>
    </row>
    <row r="19" spans="1:40" ht="12.75" customHeight="1" x14ac:dyDescent="0.2">
      <c r="A19" s="20" t="s">
        <v>30</v>
      </c>
      <c r="K19" s="25">
        <v>1</v>
      </c>
      <c r="L19" s="158"/>
      <c r="M19" s="1"/>
      <c r="N19" s="1"/>
      <c r="P19" s="1"/>
      <c r="Q19" s="21">
        <v>1</v>
      </c>
      <c r="R19" s="26"/>
      <c r="S19" s="1"/>
      <c r="U19" s="27"/>
      <c r="V19" s="26"/>
      <c r="W19" s="3"/>
      <c r="AD19" s="3"/>
      <c r="AE19" s="3"/>
      <c r="AM19" s="3"/>
      <c r="AN19" s="3"/>
    </row>
    <row r="20" spans="1:40" ht="12.75" customHeight="1" x14ac:dyDescent="0.2">
      <c r="L20" s="159">
        <f>SUM(L14:L18)</f>
        <v>19</v>
      </c>
      <c r="M20" s="1">
        <f>L14/B5</f>
        <v>0.29166666666666669</v>
      </c>
      <c r="N20" s="1">
        <f>L20/B5</f>
        <v>0.39583333333333331</v>
      </c>
      <c r="O20" s="1">
        <f>N20-M20</f>
        <v>0.10416666666666663</v>
      </c>
      <c r="P20" s="1"/>
      <c r="Q20" s="2"/>
      <c r="R20" s="2"/>
      <c r="S20" s="1"/>
      <c r="U20" s="27"/>
      <c r="V20" s="26"/>
      <c r="W20" s="3"/>
      <c r="AD20" s="3"/>
      <c r="AE20" s="3"/>
      <c r="AM20" s="3"/>
      <c r="AN20" s="3"/>
    </row>
    <row r="21" spans="1:40" ht="12.75" customHeight="1" x14ac:dyDescent="0.3">
      <c r="A21" s="4" t="s">
        <v>25</v>
      </c>
      <c r="M21" s="1"/>
      <c r="N21" s="1"/>
      <c r="P21" s="1"/>
      <c r="Q21" s="2"/>
      <c r="R21" s="2"/>
      <c r="S21" s="1"/>
      <c r="U21" s="27"/>
      <c r="V21" s="26"/>
      <c r="W21" s="3"/>
      <c r="AD21" s="3"/>
      <c r="AE21" s="3"/>
      <c r="AM21" s="3"/>
      <c r="AN21" s="3"/>
    </row>
    <row r="22" spans="1:40" ht="25.5" customHeight="1" x14ac:dyDescent="0.2">
      <c r="B22" s="6" t="s">
        <v>1</v>
      </c>
      <c r="C22" s="6"/>
      <c r="D22" s="6"/>
      <c r="E22" s="6"/>
      <c r="F22" s="6"/>
      <c r="G22" s="6"/>
      <c r="H22" s="6"/>
      <c r="I22" s="6"/>
      <c r="J22" s="6"/>
      <c r="K22" s="6"/>
      <c r="M22" s="7" t="s">
        <v>2</v>
      </c>
      <c r="N22" s="7" t="s">
        <v>3</v>
      </c>
      <c r="O22" s="8" t="s">
        <v>4</v>
      </c>
      <c r="P22" s="7" t="s">
        <v>5</v>
      </c>
      <c r="Q22" s="9" t="s">
        <v>6</v>
      </c>
      <c r="R22" s="9" t="s">
        <v>7</v>
      </c>
      <c r="S22" s="10" t="s">
        <v>8</v>
      </c>
      <c r="U22" s="23"/>
      <c r="V22" s="30"/>
      <c r="AD22" s="3"/>
      <c r="AE22" s="3"/>
      <c r="AM22" s="3"/>
      <c r="AN22" s="3"/>
    </row>
    <row r="23" spans="1:40" ht="12.75" customHeight="1" x14ac:dyDescent="0.2">
      <c r="A23" s="12" t="s">
        <v>9</v>
      </c>
      <c r="B23" s="13">
        <v>1</v>
      </c>
      <c r="C23" s="13">
        <v>2</v>
      </c>
      <c r="D23" s="13">
        <v>3</v>
      </c>
      <c r="E23" s="13">
        <v>4</v>
      </c>
      <c r="F23" s="13">
        <v>5</v>
      </c>
      <c r="G23" s="13">
        <v>6</v>
      </c>
      <c r="H23" s="13">
        <v>7</v>
      </c>
      <c r="I23" s="13">
        <v>8</v>
      </c>
      <c r="J23" s="13">
        <v>9</v>
      </c>
      <c r="K23" s="13">
        <v>10</v>
      </c>
      <c r="L23" s="156" t="s">
        <v>10</v>
      </c>
      <c r="M23" s="15"/>
      <c r="N23" s="16"/>
      <c r="O23" s="17"/>
      <c r="P23" s="18"/>
      <c r="Q23" s="2"/>
      <c r="R23" s="2"/>
      <c r="S23" s="1"/>
      <c r="U23" s="23"/>
      <c r="V23" s="30"/>
      <c r="AD23" s="3"/>
      <c r="AE23" s="3"/>
      <c r="AM23" s="3"/>
      <c r="AN23" s="3"/>
    </row>
    <row r="24" spans="1:40" ht="12.75" customHeight="1" x14ac:dyDescent="0.2">
      <c r="A24" s="20" t="s">
        <v>12</v>
      </c>
      <c r="B24" s="25">
        <v>15</v>
      </c>
      <c r="L24" s="157"/>
      <c r="M24" s="1"/>
      <c r="N24" s="1"/>
      <c r="P24" s="1"/>
      <c r="Q24" s="21">
        <f>B24</f>
        <v>15</v>
      </c>
      <c r="R24" s="2"/>
      <c r="S24" s="1"/>
      <c r="U24" s="23"/>
      <c r="V24" s="30"/>
      <c r="AD24" s="3"/>
      <c r="AE24" s="3"/>
      <c r="AM24" s="3"/>
      <c r="AN24" s="3"/>
    </row>
    <row r="25" spans="1:40" ht="12.75" customHeight="1" x14ac:dyDescent="0.2">
      <c r="A25" s="20" t="s">
        <v>13</v>
      </c>
      <c r="C25" s="25">
        <v>10</v>
      </c>
      <c r="L25" s="157"/>
      <c r="M25" s="1"/>
      <c r="N25" s="1"/>
      <c r="P25" s="1">
        <f>C25/B24</f>
        <v>0.66666666666666663</v>
      </c>
      <c r="Q25" s="21">
        <v>11</v>
      </c>
      <c r="R25" s="26">
        <f t="shared" ref="R25:R33" si="2">Q25/Q24</f>
        <v>0.73333333333333328</v>
      </c>
      <c r="S25" s="1">
        <f t="shared" ref="S25:S33" si="3">100%-R25</f>
        <v>0.26666666666666672</v>
      </c>
      <c r="U25" s="31"/>
      <c r="V25" s="24"/>
      <c r="AD25" s="3"/>
      <c r="AE25" s="3"/>
      <c r="AM25" s="3"/>
      <c r="AN25" s="3"/>
    </row>
    <row r="26" spans="1:40" ht="12.75" customHeight="1" x14ac:dyDescent="0.2">
      <c r="A26" s="20" t="s">
        <v>14</v>
      </c>
      <c r="D26" s="25">
        <v>9</v>
      </c>
      <c r="L26" s="157"/>
      <c r="M26" s="1"/>
      <c r="N26" s="1"/>
      <c r="P26" s="1">
        <f>D26/C25</f>
        <v>0.9</v>
      </c>
      <c r="Q26" s="21">
        <v>10</v>
      </c>
      <c r="R26" s="26">
        <f t="shared" si="2"/>
        <v>0.90909090909090906</v>
      </c>
      <c r="S26" s="1">
        <f t="shared" si="3"/>
        <v>9.0909090909090939E-2</v>
      </c>
      <c r="U26" s="31"/>
      <c r="V26" s="24"/>
      <c r="AD26" s="3"/>
      <c r="AE26" s="3"/>
      <c r="AM26" s="3"/>
      <c r="AN26" s="3"/>
    </row>
    <row r="27" spans="1:40" ht="12.75" customHeight="1" x14ac:dyDescent="0.2">
      <c r="A27" s="20" t="s">
        <v>15</v>
      </c>
      <c r="E27" s="25">
        <v>7</v>
      </c>
      <c r="L27" s="157"/>
      <c r="M27" s="1"/>
      <c r="N27" s="1"/>
      <c r="P27" s="1">
        <f>E27/D26</f>
        <v>0.77777777777777779</v>
      </c>
      <c r="Q27" s="21">
        <v>10</v>
      </c>
      <c r="R27" s="26">
        <f t="shared" si="2"/>
        <v>1</v>
      </c>
      <c r="S27" s="1">
        <f t="shared" si="3"/>
        <v>0</v>
      </c>
      <c r="U27" s="31"/>
      <c r="V27" s="24"/>
      <c r="AD27" s="3"/>
      <c r="AE27" s="3"/>
      <c r="AM27" s="3"/>
      <c r="AN27" s="3"/>
    </row>
    <row r="28" spans="1:40" ht="12.75" customHeight="1" x14ac:dyDescent="0.2">
      <c r="A28" s="20" t="s">
        <v>16</v>
      </c>
      <c r="F28" s="25">
        <v>4</v>
      </c>
      <c r="L28" s="157"/>
      <c r="M28" s="1"/>
      <c r="N28" s="1"/>
      <c r="P28" s="1">
        <f>F28/E27</f>
        <v>0.5714285714285714</v>
      </c>
      <c r="Q28" s="21">
        <v>8</v>
      </c>
      <c r="R28" s="26">
        <f t="shared" si="2"/>
        <v>0.8</v>
      </c>
      <c r="S28" s="1">
        <f t="shared" si="3"/>
        <v>0.19999999999999996</v>
      </c>
      <c r="U28" s="31"/>
      <c r="V28" s="24"/>
      <c r="AD28" s="3"/>
      <c r="AE28" s="3"/>
      <c r="AM28" s="3"/>
      <c r="AN28" s="3"/>
    </row>
    <row r="29" spans="1:40" ht="12.75" customHeight="1" x14ac:dyDescent="0.2">
      <c r="A29" s="20" t="s">
        <v>18</v>
      </c>
      <c r="G29" s="25">
        <v>4</v>
      </c>
      <c r="L29" s="157"/>
      <c r="M29" s="1"/>
      <c r="N29" s="1"/>
      <c r="P29" s="1">
        <f>G29/F28</f>
        <v>1</v>
      </c>
      <c r="Q29" s="21">
        <v>7</v>
      </c>
      <c r="R29" s="26">
        <f t="shared" si="2"/>
        <v>0.875</v>
      </c>
      <c r="S29" s="1">
        <f t="shared" si="3"/>
        <v>0.125</v>
      </c>
      <c r="U29" s="31"/>
      <c r="V29" s="24"/>
      <c r="AD29" s="3"/>
      <c r="AE29" s="3"/>
      <c r="AM29" s="3"/>
      <c r="AN29" s="3"/>
    </row>
    <row r="30" spans="1:40" ht="12.75" customHeight="1" x14ac:dyDescent="0.2">
      <c r="A30" s="20" t="s">
        <v>19</v>
      </c>
      <c r="H30" s="25">
        <v>3</v>
      </c>
      <c r="L30" s="158"/>
      <c r="M30" s="1"/>
      <c r="N30" s="1"/>
      <c r="P30" s="1">
        <f>H30/G29</f>
        <v>0.75</v>
      </c>
      <c r="Q30" s="21">
        <v>5</v>
      </c>
      <c r="R30" s="26">
        <f t="shared" si="2"/>
        <v>0.7142857142857143</v>
      </c>
      <c r="S30" s="1">
        <f t="shared" si="3"/>
        <v>0.2857142857142857</v>
      </c>
      <c r="U30" s="31"/>
      <c r="V30" s="24"/>
      <c r="AD30" s="3"/>
      <c r="AE30" s="3"/>
      <c r="AM30" s="3"/>
      <c r="AN30" s="3"/>
    </row>
    <row r="31" spans="1:40" ht="12.75" customHeight="1" x14ac:dyDescent="0.2">
      <c r="A31" s="20" t="s">
        <v>20</v>
      </c>
      <c r="I31" s="25">
        <v>3</v>
      </c>
      <c r="L31" s="158"/>
      <c r="M31" s="1"/>
      <c r="N31" s="1"/>
      <c r="P31" s="1">
        <f>I31/H30</f>
        <v>1</v>
      </c>
      <c r="Q31" s="21">
        <v>4</v>
      </c>
      <c r="R31" s="26">
        <f t="shared" si="2"/>
        <v>0.8</v>
      </c>
      <c r="S31" s="1">
        <f t="shared" si="3"/>
        <v>0.19999999999999996</v>
      </c>
      <c r="U31" s="31"/>
      <c r="V31" s="24"/>
      <c r="AD31" s="3"/>
      <c r="AE31" s="3"/>
      <c r="AM31" s="3"/>
      <c r="AN31" s="3"/>
    </row>
    <row r="32" spans="1:40" ht="12.75" customHeight="1" x14ac:dyDescent="0.2">
      <c r="A32" s="20" t="s">
        <v>21</v>
      </c>
      <c r="I32" s="25">
        <v>5</v>
      </c>
      <c r="J32" s="25">
        <v>1</v>
      </c>
      <c r="L32" s="158"/>
      <c r="M32" s="1"/>
      <c r="N32" s="1"/>
      <c r="P32" s="1">
        <f>J32/I31</f>
        <v>0.33333333333333331</v>
      </c>
      <c r="Q32" s="21">
        <v>11</v>
      </c>
      <c r="R32" s="26">
        <f t="shared" si="2"/>
        <v>2.75</v>
      </c>
      <c r="S32" s="1">
        <f t="shared" si="3"/>
        <v>-1.75</v>
      </c>
      <c r="U32" s="31"/>
      <c r="V32" s="24"/>
      <c r="AD32" s="3"/>
      <c r="AE32" s="3"/>
      <c r="AM32" s="3"/>
      <c r="AN32" s="3"/>
    </row>
    <row r="33" spans="1:40" ht="12.75" customHeight="1" x14ac:dyDescent="0.2">
      <c r="A33" s="20" t="s">
        <v>22</v>
      </c>
      <c r="J33" s="25">
        <v>3</v>
      </c>
      <c r="K33" s="25">
        <v>1</v>
      </c>
      <c r="L33" s="158">
        <v>1</v>
      </c>
      <c r="M33" s="1"/>
      <c r="N33" s="1"/>
      <c r="P33" s="1">
        <f>K33/J32</f>
        <v>1</v>
      </c>
      <c r="Q33" s="21">
        <v>4</v>
      </c>
      <c r="R33" s="26">
        <f t="shared" si="2"/>
        <v>0.36363636363636365</v>
      </c>
      <c r="S33" s="1">
        <f t="shared" si="3"/>
        <v>0.63636363636363635</v>
      </c>
      <c r="U33" s="31"/>
      <c r="V33" s="24"/>
      <c r="AD33" s="3"/>
      <c r="AE33" s="3"/>
      <c r="AM33" s="3"/>
      <c r="AN33" s="3"/>
    </row>
    <row r="34" spans="1:40" ht="12.75" customHeight="1" x14ac:dyDescent="0.2">
      <c r="A34" s="20" t="s">
        <v>23</v>
      </c>
      <c r="K34" s="25">
        <v>2</v>
      </c>
      <c r="L34" s="158"/>
      <c r="M34" s="1"/>
      <c r="N34" s="1"/>
      <c r="P34" s="1"/>
      <c r="Q34" s="21">
        <v>3</v>
      </c>
      <c r="R34" s="26"/>
      <c r="S34" s="1"/>
      <c r="U34" s="31"/>
      <c r="V34" s="24"/>
      <c r="AD34" s="3"/>
      <c r="AE34" s="3"/>
      <c r="AM34" s="3"/>
      <c r="AN34" s="3"/>
    </row>
    <row r="35" spans="1:40" ht="12.75" customHeight="1" x14ac:dyDescent="0.2">
      <c r="A35" s="20" t="s">
        <v>24</v>
      </c>
      <c r="K35" s="25">
        <v>1</v>
      </c>
      <c r="L35" s="158"/>
      <c r="M35" s="1"/>
      <c r="N35" s="1"/>
      <c r="P35" s="1"/>
      <c r="Q35" s="21">
        <v>3</v>
      </c>
      <c r="R35" s="26"/>
      <c r="S35" s="1"/>
      <c r="U35" s="31"/>
      <c r="V35" s="24"/>
      <c r="AD35" s="3"/>
      <c r="AE35" s="3"/>
      <c r="AM35" s="3"/>
      <c r="AN35" s="3"/>
    </row>
    <row r="36" spans="1:40" ht="12.75" customHeight="1" x14ac:dyDescent="0.2">
      <c r="A36" s="20" t="s">
        <v>28</v>
      </c>
      <c r="K36" s="25">
        <v>2</v>
      </c>
      <c r="L36" s="158"/>
      <c r="M36" s="1"/>
      <c r="N36" s="1"/>
      <c r="P36" s="1"/>
      <c r="Q36" s="21">
        <v>3</v>
      </c>
      <c r="R36" s="26"/>
      <c r="S36" s="1"/>
      <c r="U36" s="31"/>
      <c r="V36" s="24"/>
      <c r="AD36" s="3"/>
      <c r="AE36" s="3"/>
      <c r="AM36" s="3"/>
      <c r="AN36" s="3"/>
    </row>
    <row r="37" spans="1:40" ht="12.75" customHeight="1" x14ac:dyDescent="0.2">
      <c r="A37" s="20" t="s">
        <v>30</v>
      </c>
      <c r="K37" s="25">
        <v>1</v>
      </c>
      <c r="L37" s="158"/>
      <c r="M37" s="1"/>
      <c r="N37" s="1"/>
      <c r="P37" s="1"/>
      <c r="Q37" s="21">
        <v>1</v>
      </c>
      <c r="R37" s="26"/>
      <c r="S37" s="1"/>
      <c r="U37" s="31"/>
      <c r="V37" s="24"/>
      <c r="AD37" s="3"/>
      <c r="AE37" s="3"/>
      <c r="AM37" s="3"/>
      <c r="AN37" s="3"/>
    </row>
    <row r="38" spans="1:40" ht="12.75" customHeight="1" x14ac:dyDescent="0.2">
      <c r="A38" s="31" t="s">
        <v>31</v>
      </c>
      <c r="K38" s="25">
        <v>1</v>
      </c>
      <c r="L38" s="158"/>
      <c r="M38" s="1"/>
      <c r="N38" s="1"/>
      <c r="P38" s="1"/>
      <c r="Q38" s="21">
        <v>1</v>
      </c>
      <c r="R38" s="26"/>
      <c r="S38" s="1"/>
      <c r="U38" s="31"/>
      <c r="V38" s="24"/>
      <c r="AD38" s="3"/>
      <c r="AE38" s="3"/>
      <c r="AM38" s="3"/>
      <c r="AN38" s="3"/>
    </row>
    <row r="39" spans="1:40" ht="12.75" customHeight="1" x14ac:dyDescent="0.2">
      <c r="A39" s="31" t="s">
        <v>32</v>
      </c>
      <c r="K39" s="25">
        <v>1</v>
      </c>
      <c r="L39" s="158">
        <v>1</v>
      </c>
      <c r="M39" s="1"/>
      <c r="N39" s="1"/>
      <c r="P39" s="1"/>
      <c r="Q39" s="21">
        <v>1</v>
      </c>
      <c r="R39" s="26"/>
      <c r="S39" s="1"/>
      <c r="U39" s="31"/>
      <c r="V39" s="24"/>
      <c r="AD39" s="3"/>
      <c r="AE39" s="3"/>
      <c r="AM39" s="3"/>
      <c r="AN39" s="3"/>
    </row>
    <row r="40" spans="1:40" ht="12.75" customHeight="1" x14ac:dyDescent="0.2">
      <c r="L40" s="159">
        <f>SUM(L33:L39)</f>
        <v>2</v>
      </c>
      <c r="M40" s="1">
        <f>L33/B24</f>
        <v>6.6666666666666666E-2</v>
      </c>
      <c r="N40" s="1">
        <f>L40/B24</f>
        <v>0.13333333333333333</v>
      </c>
      <c r="O40" s="1">
        <f>N40-M40</f>
        <v>6.6666666666666666E-2</v>
      </c>
      <c r="P40" s="1"/>
      <c r="Q40" s="2"/>
      <c r="R40" s="2"/>
      <c r="S40" s="1"/>
      <c r="U40" s="31"/>
      <c r="V40" s="24"/>
      <c r="AD40" s="3"/>
      <c r="AE40" s="3"/>
      <c r="AM40" s="3"/>
      <c r="AN40" s="3"/>
    </row>
    <row r="41" spans="1:40" ht="12.75" customHeight="1" x14ac:dyDescent="0.3">
      <c r="A41" s="4" t="s">
        <v>26</v>
      </c>
      <c r="M41" s="1"/>
      <c r="N41" s="1"/>
      <c r="P41" s="1"/>
      <c r="Q41" s="2"/>
      <c r="R41" s="2"/>
      <c r="S41" s="1"/>
      <c r="V41" s="3"/>
      <c r="AD41" s="3"/>
      <c r="AE41" s="3"/>
      <c r="AM41" s="3"/>
      <c r="AN41" s="3"/>
    </row>
    <row r="42" spans="1:40" ht="25.5" customHeight="1" x14ac:dyDescent="0.2">
      <c r="B42" s="6" t="s">
        <v>1</v>
      </c>
      <c r="C42" s="6"/>
      <c r="D42" s="6"/>
      <c r="E42" s="6"/>
      <c r="F42" s="6"/>
      <c r="G42" s="6"/>
      <c r="H42" s="6"/>
      <c r="I42" s="6"/>
      <c r="J42" s="6"/>
      <c r="K42" s="6"/>
      <c r="M42" s="7" t="s">
        <v>2</v>
      </c>
      <c r="N42" s="7" t="s">
        <v>3</v>
      </c>
      <c r="O42" s="8" t="s">
        <v>4</v>
      </c>
      <c r="P42" s="7" t="s">
        <v>5</v>
      </c>
      <c r="Q42" s="9" t="s">
        <v>6</v>
      </c>
      <c r="R42" s="9" t="s">
        <v>7</v>
      </c>
      <c r="S42" s="10" t="s">
        <v>8</v>
      </c>
      <c r="U42" s="33"/>
      <c r="V42" s="11"/>
      <c r="AD42" s="3"/>
      <c r="AE42" s="3"/>
      <c r="AM42" s="3"/>
      <c r="AN42" s="3"/>
    </row>
    <row r="43" spans="1:40" ht="12.75" customHeight="1" x14ac:dyDescent="0.2">
      <c r="A43" s="12" t="s">
        <v>9</v>
      </c>
      <c r="B43" s="13">
        <v>1</v>
      </c>
      <c r="C43" s="13">
        <v>2</v>
      </c>
      <c r="D43" s="13">
        <v>3</v>
      </c>
      <c r="E43" s="13">
        <v>4</v>
      </c>
      <c r="F43" s="13">
        <v>5</v>
      </c>
      <c r="G43" s="13">
        <v>6</v>
      </c>
      <c r="H43" s="13">
        <v>7</v>
      </c>
      <c r="I43" s="13">
        <v>8</v>
      </c>
      <c r="J43" s="13">
        <v>9</v>
      </c>
      <c r="K43" s="13">
        <v>10</v>
      </c>
      <c r="L43" s="156" t="s">
        <v>10</v>
      </c>
      <c r="M43" s="15"/>
      <c r="N43" s="16"/>
      <c r="O43" s="17"/>
      <c r="P43" s="18"/>
      <c r="Q43" s="2"/>
      <c r="R43" s="2"/>
      <c r="S43" s="1"/>
      <c r="V43" s="3"/>
      <c r="AD43" s="3"/>
      <c r="AE43" s="3"/>
      <c r="AM43" s="3"/>
      <c r="AN43" s="3"/>
    </row>
    <row r="44" spans="1:40" ht="12.75" customHeight="1" x14ac:dyDescent="0.2">
      <c r="A44" s="20" t="s">
        <v>13</v>
      </c>
      <c r="B44" s="25">
        <v>41</v>
      </c>
      <c r="L44" s="157"/>
      <c r="M44" s="1"/>
      <c r="N44" s="1"/>
      <c r="P44" s="1"/>
      <c r="Q44" s="21">
        <f>B44</f>
        <v>41</v>
      </c>
      <c r="R44" s="2"/>
      <c r="S44" s="1"/>
      <c r="U44" s="34"/>
      <c r="V44" s="11"/>
      <c r="AD44" s="3"/>
      <c r="AE44" s="3"/>
      <c r="AM44" s="3"/>
      <c r="AN44" s="3"/>
    </row>
    <row r="45" spans="1:40" ht="12.75" customHeight="1" x14ac:dyDescent="0.2">
      <c r="A45" s="20" t="s">
        <v>14</v>
      </c>
      <c r="C45" s="25">
        <v>37</v>
      </c>
      <c r="L45" s="157"/>
      <c r="M45" s="1"/>
      <c r="N45" s="1"/>
      <c r="P45" s="1">
        <f>C45/B44</f>
        <v>0.90243902439024393</v>
      </c>
      <c r="Q45" s="21">
        <v>38</v>
      </c>
      <c r="R45" s="26">
        <f t="shared" ref="R45:R53" si="4">Q45/Q44</f>
        <v>0.92682926829268297</v>
      </c>
      <c r="S45" s="1">
        <f t="shared" ref="S45:S53" si="5">100%-R45</f>
        <v>7.3170731707317027E-2</v>
      </c>
      <c r="V45" s="19"/>
      <c r="AD45" s="3"/>
      <c r="AE45" s="3"/>
      <c r="AM45" s="3"/>
      <c r="AN45" s="3"/>
    </row>
    <row r="46" spans="1:40" ht="12.75" customHeight="1" x14ac:dyDescent="0.2">
      <c r="A46" s="20" t="s">
        <v>15</v>
      </c>
      <c r="D46" s="25">
        <v>31</v>
      </c>
      <c r="L46" s="157"/>
      <c r="M46" s="1"/>
      <c r="N46" s="1"/>
      <c r="P46" s="1">
        <f>D46/C45</f>
        <v>0.83783783783783783</v>
      </c>
      <c r="Q46" s="21">
        <v>32</v>
      </c>
      <c r="R46" s="26">
        <f t="shared" si="4"/>
        <v>0.84210526315789469</v>
      </c>
      <c r="S46" s="1">
        <f t="shared" si="5"/>
        <v>0.15789473684210531</v>
      </c>
      <c r="V46" s="19"/>
      <c r="AD46" s="3"/>
      <c r="AE46" s="3"/>
      <c r="AM46" s="3"/>
      <c r="AN46" s="3"/>
    </row>
    <row r="47" spans="1:40" ht="12.75" customHeight="1" x14ac:dyDescent="0.2">
      <c r="A47" s="20" t="s">
        <v>16</v>
      </c>
      <c r="E47" s="25">
        <v>26</v>
      </c>
      <c r="L47" s="157"/>
      <c r="M47" s="1"/>
      <c r="N47" s="1"/>
      <c r="P47" s="1">
        <f>E47/D46</f>
        <v>0.83870967741935487</v>
      </c>
      <c r="Q47" s="21">
        <v>28</v>
      </c>
      <c r="R47" s="26">
        <f t="shared" si="4"/>
        <v>0.875</v>
      </c>
      <c r="S47" s="1">
        <f t="shared" si="5"/>
        <v>0.125</v>
      </c>
      <c r="U47" s="22"/>
      <c r="V47" s="23"/>
      <c r="W47" s="23"/>
      <c r="AD47" s="3"/>
      <c r="AE47" s="3"/>
      <c r="AM47" s="3"/>
      <c r="AN47" s="3"/>
    </row>
    <row r="48" spans="1:40" ht="12.75" customHeight="1" x14ac:dyDescent="0.2">
      <c r="A48" s="20" t="s">
        <v>18</v>
      </c>
      <c r="F48" s="25">
        <v>21</v>
      </c>
      <c r="L48" s="157"/>
      <c r="M48" s="1"/>
      <c r="N48" s="1"/>
      <c r="P48" s="1">
        <f>F48/E47</f>
        <v>0.80769230769230771</v>
      </c>
      <c r="Q48" s="21">
        <v>24</v>
      </c>
      <c r="R48" s="26">
        <f t="shared" si="4"/>
        <v>0.8571428571428571</v>
      </c>
      <c r="S48" s="1">
        <f t="shared" si="5"/>
        <v>0.1428571428571429</v>
      </c>
      <c r="U48" s="27"/>
      <c r="V48" s="26"/>
      <c r="W48" s="26"/>
      <c r="AD48" s="3"/>
      <c r="AE48" s="3"/>
      <c r="AM48" s="3"/>
      <c r="AN48" s="3"/>
    </row>
    <row r="49" spans="1:40" ht="12.75" customHeight="1" x14ac:dyDescent="0.2">
      <c r="A49" s="20" t="s">
        <v>19</v>
      </c>
      <c r="G49" s="25">
        <v>13</v>
      </c>
      <c r="L49" s="158"/>
      <c r="M49" s="1"/>
      <c r="N49" s="1"/>
      <c r="P49" s="1">
        <f>G49/F48</f>
        <v>0.61904761904761907</v>
      </c>
      <c r="Q49" s="21">
        <v>24</v>
      </c>
      <c r="R49" s="26">
        <f t="shared" si="4"/>
        <v>1</v>
      </c>
      <c r="S49" s="1">
        <f t="shared" si="5"/>
        <v>0</v>
      </c>
      <c r="U49" s="27"/>
      <c r="V49" s="26"/>
      <c r="W49" s="26"/>
      <c r="AD49" s="3"/>
      <c r="AE49" s="3"/>
      <c r="AM49" s="3"/>
      <c r="AN49" s="3"/>
    </row>
    <row r="50" spans="1:40" ht="12.75" customHeight="1" x14ac:dyDescent="0.2">
      <c r="A50" s="20" t="s">
        <v>20</v>
      </c>
      <c r="H50" s="25">
        <v>10</v>
      </c>
      <c r="L50" s="158"/>
      <c r="M50" s="1"/>
      <c r="N50" s="1"/>
      <c r="P50" s="1">
        <f>H50/G49</f>
        <v>0.76923076923076927</v>
      </c>
      <c r="Q50" s="21">
        <v>23</v>
      </c>
      <c r="R50" s="26">
        <f t="shared" si="4"/>
        <v>0.95833333333333337</v>
      </c>
      <c r="S50" s="1">
        <f t="shared" si="5"/>
        <v>4.166666666666663E-2</v>
      </c>
      <c r="U50" s="27"/>
      <c r="V50" s="26"/>
      <c r="W50" s="26"/>
      <c r="AD50" s="3"/>
      <c r="AE50" s="3"/>
      <c r="AM50" s="3"/>
      <c r="AN50" s="3"/>
    </row>
    <row r="51" spans="1:40" ht="12.75" customHeight="1" x14ac:dyDescent="0.2">
      <c r="A51" s="20" t="s">
        <v>21</v>
      </c>
      <c r="I51" s="25">
        <v>9</v>
      </c>
      <c r="L51" s="158"/>
      <c r="M51" s="1"/>
      <c r="N51" s="1"/>
      <c r="P51" s="1">
        <f>I51/H50</f>
        <v>0.9</v>
      </c>
      <c r="Q51" s="21">
        <v>21</v>
      </c>
      <c r="R51" s="26">
        <f t="shared" si="4"/>
        <v>0.91304347826086951</v>
      </c>
      <c r="S51" s="1">
        <f t="shared" si="5"/>
        <v>8.6956521739130488E-2</v>
      </c>
      <c r="U51" s="27"/>
      <c r="V51" s="26"/>
      <c r="W51" s="26"/>
      <c r="AD51" s="3"/>
      <c r="AE51" s="3"/>
      <c r="AM51" s="3"/>
      <c r="AN51" s="3"/>
    </row>
    <row r="52" spans="1:40" ht="12.75" customHeight="1" x14ac:dyDescent="0.2">
      <c r="A52" s="20" t="s">
        <v>22</v>
      </c>
      <c r="J52" s="25">
        <v>8</v>
      </c>
      <c r="L52" s="158"/>
      <c r="M52" s="1"/>
      <c r="N52" s="1"/>
      <c r="P52" s="1">
        <f>J52/I51</f>
        <v>0.88888888888888884</v>
      </c>
      <c r="Q52" s="21">
        <v>21</v>
      </c>
      <c r="R52" s="26">
        <f t="shared" si="4"/>
        <v>1</v>
      </c>
      <c r="S52" s="1">
        <f t="shared" si="5"/>
        <v>0</v>
      </c>
      <c r="U52" s="27"/>
      <c r="V52" s="26"/>
      <c r="W52" s="26"/>
      <c r="AD52" s="3"/>
      <c r="AE52" s="3"/>
      <c r="AM52" s="3"/>
      <c r="AN52" s="3"/>
    </row>
    <row r="53" spans="1:40" ht="12.75" customHeight="1" x14ac:dyDescent="0.2">
      <c r="A53" s="20" t="s">
        <v>23</v>
      </c>
      <c r="K53" s="25">
        <v>8</v>
      </c>
      <c r="L53" s="158">
        <v>4</v>
      </c>
      <c r="M53" s="1"/>
      <c r="N53" s="1"/>
      <c r="P53" s="1">
        <f>K53/J52</f>
        <v>1</v>
      </c>
      <c r="Q53" s="21">
        <v>19</v>
      </c>
      <c r="R53" s="26">
        <f t="shared" si="4"/>
        <v>0.90476190476190477</v>
      </c>
      <c r="S53" s="1">
        <f t="shared" si="5"/>
        <v>9.5238095238095233E-2</v>
      </c>
      <c r="U53" s="27"/>
      <c r="V53" s="26"/>
      <c r="W53" s="26"/>
      <c r="AD53" s="3"/>
      <c r="AE53" s="3"/>
      <c r="AM53" s="3"/>
      <c r="AN53" s="3"/>
    </row>
    <row r="54" spans="1:40" ht="12.75" customHeight="1" x14ac:dyDescent="0.2">
      <c r="A54" s="20" t="s">
        <v>24</v>
      </c>
      <c r="K54" s="25">
        <v>8</v>
      </c>
      <c r="L54" s="158">
        <v>1</v>
      </c>
      <c r="M54" s="1"/>
      <c r="N54" s="1"/>
      <c r="P54" s="1"/>
      <c r="Q54" s="21">
        <v>14</v>
      </c>
      <c r="R54" s="26"/>
      <c r="S54" s="1"/>
      <c r="U54" s="27"/>
      <c r="V54" s="26"/>
      <c r="W54" s="26"/>
      <c r="AD54" s="3"/>
      <c r="AE54" s="3"/>
      <c r="AM54" s="3"/>
      <c r="AN54" s="3"/>
    </row>
    <row r="55" spans="1:40" ht="12.75" customHeight="1" x14ac:dyDescent="0.2">
      <c r="A55" s="20" t="s">
        <v>28</v>
      </c>
      <c r="K55" s="25">
        <v>5</v>
      </c>
      <c r="L55" s="158"/>
      <c r="M55" s="1"/>
      <c r="N55" s="1"/>
      <c r="P55" s="1"/>
      <c r="Q55" s="21">
        <v>9</v>
      </c>
      <c r="R55" s="26"/>
      <c r="S55" s="1"/>
      <c r="U55" s="27"/>
      <c r="V55" s="26"/>
      <c r="W55" s="26"/>
      <c r="AD55" s="3"/>
      <c r="AE55" s="3"/>
      <c r="AM55" s="3"/>
      <c r="AN55" s="3"/>
    </row>
    <row r="56" spans="1:40" ht="12.75" customHeight="1" x14ac:dyDescent="0.2">
      <c r="A56" s="20" t="s">
        <v>30</v>
      </c>
      <c r="K56" s="25">
        <v>3</v>
      </c>
      <c r="L56" s="158">
        <v>1</v>
      </c>
      <c r="M56" s="1"/>
      <c r="N56" s="1"/>
      <c r="P56" s="1"/>
      <c r="Q56" s="21">
        <v>7</v>
      </c>
      <c r="R56" s="26"/>
      <c r="S56" s="1"/>
      <c r="U56" s="27"/>
      <c r="V56" s="26"/>
      <c r="W56" s="26"/>
      <c r="AD56" s="3"/>
      <c r="AE56" s="3"/>
      <c r="AM56" s="3"/>
      <c r="AN56" s="3"/>
    </row>
    <row r="57" spans="1:40" ht="12.75" customHeight="1" x14ac:dyDescent="0.2">
      <c r="A57" s="31" t="s">
        <v>31</v>
      </c>
      <c r="K57" s="25">
        <v>3</v>
      </c>
      <c r="L57" s="158"/>
      <c r="M57" s="1"/>
      <c r="N57" s="1"/>
      <c r="P57" s="1"/>
      <c r="Q57" s="21">
        <v>5</v>
      </c>
      <c r="R57" s="26"/>
      <c r="S57" s="1"/>
      <c r="U57" s="27"/>
      <c r="V57" s="26"/>
      <c r="W57" s="26"/>
      <c r="AD57" s="3"/>
      <c r="AE57" s="3"/>
      <c r="AM57" s="3"/>
      <c r="AN57" s="3"/>
    </row>
    <row r="58" spans="1:40" ht="12.75" customHeight="1" x14ac:dyDescent="0.2">
      <c r="A58" s="31" t="s">
        <v>32</v>
      </c>
      <c r="K58" s="25">
        <v>1</v>
      </c>
      <c r="L58" s="158"/>
      <c r="M58" s="1"/>
      <c r="N58" s="1"/>
      <c r="P58" s="1"/>
      <c r="Q58" s="21">
        <v>1</v>
      </c>
      <c r="R58" s="26"/>
      <c r="S58" s="1"/>
      <c r="U58" s="27"/>
      <c r="V58" s="26"/>
      <c r="W58" s="26"/>
      <c r="AD58" s="3"/>
      <c r="AE58" s="3"/>
      <c r="AM58" s="3"/>
      <c r="AN58" s="3"/>
    </row>
    <row r="59" spans="1:40" ht="12.75" customHeight="1" x14ac:dyDescent="0.2">
      <c r="A59" s="31" t="s">
        <v>33</v>
      </c>
      <c r="K59" s="25">
        <v>1</v>
      </c>
      <c r="L59" s="158">
        <v>1</v>
      </c>
      <c r="M59" s="1"/>
      <c r="N59" s="1"/>
      <c r="P59" s="1"/>
      <c r="Q59" s="21">
        <v>1</v>
      </c>
      <c r="R59" s="26"/>
      <c r="S59" s="1"/>
      <c r="U59" s="27"/>
      <c r="V59" s="26"/>
      <c r="W59" s="26"/>
      <c r="AD59" s="3"/>
      <c r="AE59" s="3"/>
      <c r="AM59" s="3"/>
      <c r="AN59" s="3"/>
    </row>
    <row r="60" spans="1:40" ht="12.75" customHeight="1" x14ac:dyDescent="0.2">
      <c r="L60" s="159">
        <f>SUM(L53:L59)</f>
        <v>7</v>
      </c>
      <c r="M60" s="1">
        <f>L53/B44</f>
        <v>9.7560975609756101E-2</v>
      </c>
      <c r="N60" s="1">
        <f>L60/B44</f>
        <v>0.17073170731707318</v>
      </c>
      <c r="O60" s="1">
        <f>N60-M60</f>
        <v>7.3170731707317083E-2</v>
      </c>
      <c r="P60" s="1"/>
      <c r="Q60" s="2"/>
      <c r="R60" s="2"/>
      <c r="S60" s="1"/>
      <c r="U60" s="27"/>
      <c r="V60" s="26"/>
      <c r="W60" s="26"/>
      <c r="AD60" s="3"/>
      <c r="AE60" s="3"/>
      <c r="AM60" s="3"/>
      <c r="AN60" s="3"/>
    </row>
    <row r="61" spans="1:40" ht="12.75" customHeight="1" x14ac:dyDescent="0.3">
      <c r="A61" s="4" t="s">
        <v>27</v>
      </c>
      <c r="M61" s="1"/>
      <c r="N61" s="1"/>
      <c r="P61" s="1"/>
      <c r="Q61" s="2"/>
      <c r="R61" s="2"/>
      <c r="S61" s="1"/>
      <c r="U61" s="27"/>
      <c r="V61" s="26"/>
      <c r="AD61" s="3"/>
      <c r="AE61" s="3"/>
      <c r="AM61" s="3"/>
      <c r="AN61" s="3"/>
    </row>
    <row r="62" spans="1:40" ht="25.5" customHeight="1" x14ac:dyDescent="0.2">
      <c r="B62" s="6" t="s">
        <v>1</v>
      </c>
      <c r="C62" s="6"/>
      <c r="D62" s="6"/>
      <c r="E62" s="6"/>
      <c r="F62" s="6"/>
      <c r="G62" s="6"/>
      <c r="H62" s="6"/>
      <c r="I62" s="6"/>
      <c r="J62" s="6"/>
      <c r="K62" s="6"/>
      <c r="M62" s="7" t="s">
        <v>2</v>
      </c>
      <c r="N62" s="7" t="s">
        <v>3</v>
      </c>
      <c r="O62" s="8" t="s">
        <v>4</v>
      </c>
      <c r="P62" s="7" t="s">
        <v>5</v>
      </c>
      <c r="Q62" s="9" t="s">
        <v>6</v>
      </c>
      <c r="R62" s="9" t="s">
        <v>7</v>
      </c>
      <c r="S62" s="10" t="s">
        <v>8</v>
      </c>
      <c r="U62" s="27"/>
      <c r="V62" s="26"/>
      <c r="W62" s="26"/>
      <c r="AD62" s="3"/>
      <c r="AE62" s="3"/>
      <c r="AM62" s="3"/>
      <c r="AN62" s="3"/>
    </row>
    <row r="63" spans="1:40" ht="12.75" customHeight="1" x14ac:dyDescent="0.2">
      <c r="A63" s="12" t="s">
        <v>9</v>
      </c>
      <c r="B63" s="13">
        <v>1</v>
      </c>
      <c r="C63" s="13">
        <v>2</v>
      </c>
      <c r="D63" s="13">
        <v>3</v>
      </c>
      <c r="E63" s="13">
        <v>4</v>
      </c>
      <c r="F63" s="13">
        <v>5</v>
      </c>
      <c r="G63" s="13">
        <v>6</v>
      </c>
      <c r="H63" s="13">
        <v>7</v>
      </c>
      <c r="I63" s="13">
        <v>8</v>
      </c>
      <c r="J63" s="13">
        <v>9</v>
      </c>
      <c r="K63" s="13">
        <v>10</v>
      </c>
      <c r="L63" s="156" t="s">
        <v>10</v>
      </c>
      <c r="M63" s="15"/>
      <c r="N63" s="16"/>
      <c r="O63" s="17"/>
      <c r="P63" s="18"/>
      <c r="Q63" s="2"/>
      <c r="R63" s="2"/>
      <c r="S63" s="1"/>
      <c r="U63" s="27"/>
      <c r="V63" s="26"/>
      <c r="AD63" s="3"/>
      <c r="AE63" s="3"/>
      <c r="AM63" s="3"/>
      <c r="AN63" s="3"/>
    </row>
    <row r="64" spans="1:40" ht="12.75" customHeight="1" x14ac:dyDescent="0.2">
      <c r="A64" s="20" t="s">
        <v>14</v>
      </c>
      <c r="B64" s="25">
        <v>15</v>
      </c>
      <c r="L64" s="157"/>
      <c r="M64" s="1"/>
      <c r="N64" s="1"/>
      <c r="P64" s="1"/>
      <c r="Q64" s="21">
        <f>B64</f>
        <v>15</v>
      </c>
      <c r="R64" s="2"/>
      <c r="S64" s="1"/>
      <c r="U64" s="23"/>
      <c r="V64" s="26"/>
      <c r="W64" s="26"/>
      <c r="AD64" s="3"/>
      <c r="AE64" s="3"/>
      <c r="AM64" s="3"/>
      <c r="AN64" s="3"/>
    </row>
    <row r="65" spans="1:40" ht="12.75" customHeight="1" x14ac:dyDescent="0.2">
      <c r="A65" s="20" t="s">
        <v>15</v>
      </c>
      <c r="C65" s="25">
        <v>9</v>
      </c>
      <c r="L65" s="157"/>
      <c r="M65" s="1"/>
      <c r="N65" s="1"/>
      <c r="P65" s="1">
        <f>C65/B64</f>
        <v>0.6</v>
      </c>
      <c r="Q65" s="21">
        <v>10</v>
      </c>
      <c r="R65" s="26">
        <f t="shared" ref="R65:R73" si="6">Q65/Q64</f>
        <v>0.66666666666666663</v>
      </c>
      <c r="S65" s="1">
        <f t="shared" ref="S65:S73" si="7">100%-R65</f>
        <v>0.33333333333333337</v>
      </c>
      <c r="U65" s="23"/>
      <c r="V65" s="26"/>
      <c r="W65" s="25"/>
      <c r="AD65" s="3"/>
      <c r="AE65" s="3"/>
      <c r="AM65" s="3"/>
      <c r="AN65" s="3"/>
    </row>
    <row r="66" spans="1:40" ht="12.75" customHeight="1" x14ac:dyDescent="0.2">
      <c r="A66" s="20" t="s">
        <v>16</v>
      </c>
      <c r="D66" s="25">
        <v>8</v>
      </c>
      <c r="L66" s="157"/>
      <c r="M66" s="1"/>
      <c r="N66" s="1"/>
      <c r="P66" s="1">
        <f>D66/C65</f>
        <v>0.88888888888888884</v>
      </c>
      <c r="Q66" s="21">
        <v>10</v>
      </c>
      <c r="R66" s="26">
        <f t="shared" si="6"/>
        <v>1</v>
      </c>
      <c r="S66" s="1">
        <f t="shared" si="7"/>
        <v>0</v>
      </c>
      <c r="U66" s="20"/>
      <c r="V66" s="26"/>
      <c r="AD66" s="3"/>
      <c r="AE66" s="3"/>
      <c r="AM66" s="3"/>
      <c r="AN66" s="3"/>
    </row>
    <row r="67" spans="1:40" ht="12.75" customHeight="1" x14ac:dyDescent="0.2">
      <c r="A67" s="20" t="s">
        <v>18</v>
      </c>
      <c r="E67" s="25">
        <v>7</v>
      </c>
      <c r="L67" s="157"/>
      <c r="M67" s="1"/>
      <c r="N67" s="1"/>
      <c r="P67" s="1">
        <f>E67/D66</f>
        <v>0.875</v>
      </c>
      <c r="Q67" s="21">
        <v>8</v>
      </c>
      <c r="R67" s="26">
        <f t="shared" si="6"/>
        <v>0.8</v>
      </c>
      <c r="S67" s="1">
        <f t="shared" si="7"/>
        <v>0.19999999999999996</v>
      </c>
      <c r="U67" s="20"/>
      <c r="V67" s="3"/>
      <c r="AD67" s="3"/>
      <c r="AE67" s="3"/>
      <c r="AM67" s="3"/>
      <c r="AN67" s="3"/>
    </row>
    <row r="68" spans="1:40" ht="12.75" customHeight="1" x14ac:dyDescent="0.2">
      <c r="A68" s="20" t="s">
        <v>19</v>
      </c>
      <c r="F68" s="25">
        <v>7</v>
      </c>
      <c r="L68" s="158"/>
      <c r="M68" s="1"/>
      <c r="N68" s="1"/>
      <c r="P68" s="1">
        <f>F68/E67</f>
        <v>1</v>
      </c>
      <c r="Q68" s="21">
        <v>8</v>
      </c>
      <c r="R68" s="26">
        <f t="shared" si="6"/>
        <v>1</v>
      </c>
      <c r="S68" s="1">
        <f t="shared" si="7"/>
        <v>0</v>
      </c>
      <c r="U68" s="20"/>
      <c r="V68" s="3"/>
      <c r="AD68" s="3"/>
      <c r="AE68" s="3"/>
      <c r="AM68" s="3"/>
      <c r="AN68" s="3"/>
    </row>
    <row r="69" spans="1:40" ht="12.75" customHeight="1" x14ac:dyDescent="0.2">
      <c r="A69" s="20" t="s">
        <v>20</v>
      </c>
      <c r="G69" s="25">
        <v>6</v>
      </c>
      <c r="L69" s="158"/>
      <c r="M69" s="1"/>
      <c r="N69" s="1"/>
      <c r="P69" s="1">
        <f>G69/F68</f>
        <v>0.8571428571428571</v>
      </c>
      <c r="Q69" s="21">
        <v>7</v>
      </c>
      <c r="R69" s="26">
        <f t="shared" si="6"/>
        <v>0.875</v>
      </c>
      <c r="S69" s="1">
        <f t="shared" si="7"/>
        <v>0.125</v>
      </c>
      <c r="U69" s="20"/>
      <c r="V69" s="3"/>
      <c r="AD69" s="3"/>
      <c r="AE69" s="3"/>
      <c r="AM69" s="3"/>
      <c r="AN69" s="3"/>
    </row>
    <row r="70" spans="1:40" ht="12.75" customHeight="1" x14ac:dyDescent="0.2">
      <c r="A70" s="20" t="s">
        <v>21</v>
      </c>
      <c r="H70" s="25">
        <v>6</v>
      </c>
      <c r="L70" s="158"/>
      <c r="M70" s="1"/>
      <c r="N70" s="1"/>
      <c r="P70" s="1">
        <f>H70/G69</f>
        <v>1</v>
      </c>
      <c r="Q70" s="21">
        <v>7</v>
      </c>
      <c r="R70" s="26">
        <f t="shared" si="6"/>
        <v>1</v>
      </c>
      <c r="S70" s="1">
        <f t="shared" si="7"/>
        <v>0</v>
      </c>
      <c r="U70" s="20"/>
      <c r="V70" s="3"/>
      <c r="AD70" s="3"/>
      <c r="AE70" s="3"/>
      <c r="AM70" s="3"/>
      <c r="AN70" s="3"/>
    </row>
    <row r="71" spans="1:40" ht="12.75" customHeight="1" x14ac:dyDescent="0.2">
      <c r="A71" s="20" t="s">
        <v>22</v>
      </c>
      <c r="I71" s="25">
        <v>4</v>
      </c>
      <c r="L71" s="158"/>
      <c r="M71" s="1"/>
      <c r="N71" s="1"/>
      <c r="P71" s="1">
        <f>I71/H70</f>
        <v>0.66666666666666663</v>
      </c>
      <c r="Q71" s="21">
        <v>7</v>
      </c>
      <c r="R71" s="26">
        <f t="shared" si="6"/>
        <v>1</v>
      </c>
      <c r="S71" s="1">
        <f t="shared" si="7"/>
        <v>0</v>
      </c>
      <c r="U71" s="20"/>
      <c r="V71" s="3"/>
      <c r="AD71" s="3"/>
      <c r="AE71" s="3"/>
      <c r="AM71" s="3"/>
      <c r="AN71" s="3"/>
    </row>
    <row r="72" spans="1:40" ht="12.75" customHeight="1" x14ac:dyDescent="0.2">
      <c r="A72" s="20" t="s">
        <v>23</v>
      </c>
      <c r="J72" s="25">
        <v>4</v>
      </c>
      <c r="L72" s="158"/>
      <c r="M72" s="1"/>
      <c r="N72" s="1"/>
      <c r="P72" s="1">
        <f>J72/I71</f>
        <v>1</v>
      </c>
      <c r="Q72" s="21">
        <v>7</v>
      </c>
      <c r="R72" s="26">
        <f t="shared" si="6"/>
        <v>1</v>
      </c>
      <c r="S72" s="1">
        <f t="shared" si="7"/>
        <v>0</v>
      </c>
      <c r="U72" s="20"/>
      <c r="V72" s="3"/>
      <c r="AD72" s="3"/>
      <c r="AE72" s="3"/>
      <c r="AM72" s="3"/>
      <c r="AN72" s="3"/>
    </row>
    <row r="73" spans="1:40" ht="12.75" customHeight="1" x14ac:dyDescent="0.2">
      <c r="A73" s="20" t="s">
        <v>24</v>
      </c>
      <c r="K73" s="25">
        <v>4</v>
      </c>
      <c r="L73" s="158">
        <v>1</v>
      </c>
      <c r="M73" s="1"/>
      <c r="N73" s="1"/>
      <c r="P73" s="1">
        <f>K73/J72</f>
        <v>1</v>
      </c>
      <c r="Q73" s="21">
        <v>6</v>
      </c>
      <c r="R73" s="26">
        <f t="shared" si="6"/>
        <v>0.8571428571428571</v>
      </c>
      <c r="S73" s="1">
        <f t="shared" si="7"/>
        <v>0.1428571428571429</v>
      </c>
      <c r="U73" s="20"/>
      <c r="V73" s="3"/>
      <c r="AD73" s="3"/>
      <c r="AE73" s="3"/>
      <c r="AM73" s="3"/>
      <c r="AN73" s="3"/>
    </row>
    <row r="74" spans="1:40" ht="12.75" customHeight="1" x14ac:dyDescent="0.2">
      <c r="A74" s="20" t="s">
        <v>28</v>
      </c>
      <c r="K74" s="25">
        <v>5</v>
      </c>
      <c r="L74" s="158">
        <v>1</v>
      </c>
      <c r="M74" s="1"/>
      <c r="N74" s="1"/>
      <c r="P74" s="1"/>
      <c r="Q74" s="21">
        <v>5</v>
      </c>
      <c r="R74" s="26"/>
      <c r="S74" s="1"/>
      <c r="U74" s="20"/>
      <c r="V74" s="3"/>
      <c r="AD74" s="3"/>
      <c r="AE74" s="3"/>
      <c r="AM74" s="3"/>
      <c r="AN74" s="3"/>
    </row>
    <row r="75" spans="1:40" ht="12.75" customHeight="1" x14ac:dyDescent="0.2">
      <c r="A75" s="20" t="s">
        <v>30</v>
      </c>
      <c r="K75" s="25">
        <v>4</v>
      </c>
      <c r="L75" s="158"/>
      <c r="M75" s="1"/>
      <c r="N75" s="1"/>
      <c r="P75" s="1"/>
      <c r="Q75" s="21">
        <v>4</v>
      </c>
      <c r="R75" s="26"/>
      <c r="S75" s="1"/>
      <c r="U75" s="20"/>
      <c r="V75" s="3"/>
      <c r="AD75" s="3"/>
      <c r="AE75" s="3"/>
      <c r="AM75" s="3"/>
      <c r="AN75" s="3"/>
    </row>
    <row r="76" spans="1:40" ht="12.75" customHeight="1" x14ac:dyDescent="0.2">
      <c r="A76" s="31" t="s">
        <v>31</v>
      </c>
      <c r="K76" s="25">
        <v>1</v>
      </c>
      <c r="L76" s="158">
        <v>1</v>
      </c>
      <c r="M76" s="1"/>
      <c r="N76" s="1"/>
      <c r="P76" s="1"/>
      <c r="Q76" s="21">
        <v>1</v>
      </c>
      <c r="R76" s="26"/>
      <c r="S76" s="1"/>
      <c r="U76" s="20"/>
      <c r="V76" s="3"/>
      <c r="AD76" s="3"/>
      <c r="AE76" s="3"/>
      <c r="AM76" s="3"/>
      <c r="AN76" s="3"/>
    </row>
    <row r="77" spans="1:40" ht="12.75" customHeight="1" x14ac:dyDescent="0.2">
      <c r="A77" s="31" t="s">
        <v>32</v>
      </c>
      <c r="L77" s="158"/>
      <c r="M77" s="1"/>
      <c r="N77" s="1"/>
      <c r="P77" s="1"/>
      <c r="Q77" s="21"/>
      <c r="R77" s="26"/>
      <c r="S77" s="1"/>
      <c r="U77" s="20"/>
      <c r="V77" s="3"/>
      <c r="AD77" s="3"/>
      <c r="AE77" s="3"/>
      <c r="AM77" s="3"/>
      <c r="AN77" s="3"/>
    </row>
    <row r="78" spans="1:40" ht="12.75" customHeight="1" x14ac:dyDescent="0.2">
      <c r="L78" s="159">
        <f>SUM(L73:L76)</f>
        <v>3</v>
      </c>
      <c r="M78" s="1">
        <f>L73/B64</f>
        <v>6.6666666666666666E-2</v>
      </c>
      <c r="N78" s="1">
        <f>L78/B64</f>
        <v>0.2</v>
      </c>
      <c r="O78" s="1">
        <f>N78-M78</f>
        <v>0.13333333333333336</v>
      </c>
      <c r="P78" s="1"/>
      <c r="Q78" s="2"/>
      <c r="R78" s="3"/>
      <c r="S78" s="1"/>
      <c r="U78" s="20"/>
      <c r="V78" s="3"/>
      <c r="AD78" s="3"/>
      <c r="AE78" s="3"/>
      <c r="AM78" s="3"/>
      <c r="AN78" s="3"/>
    </row>
    <row r="79" spans="1:40" ht="12.75" customHeight="1" x14ac:dyDescent="0.3">
      <c r="A79" s="4" t="s">
        <v>29</v>
      </c>
      <c r="M79" s="1"/>
      <c r="N79" s="1"/>
      <c r="P79" s="1"/>
      <c r="Q79" s="2"/>
      <c r="R79" s="2"/>
      <c r="S79" s="1"/>
      <c r="U79" s="20"/>
      <c r="V79" s="3"/>
      <c r="AD79" s="3"/>
      <c r="AE79" s="3"/>
      <c r="AM79" s="3"/>
      <c r="AN79" s="3"/>
    </row>
    <row r="80" spans="1:40" ht="25.5" customHeight="1" x14ac:dyDescent="0.2">
      <c r="B80" s="6" t="s">
        <v>1</v>
      </c>
      <c r="C80" s="6"/>
      <c r="D80" s="6"/>
      <c r="E80" s="6"/>
      <c r="F80" s="6"/>
      <c r="G80" s="6"/>
      <c r="H80" s="6"/>
      <c r="I80" s="6"/>
      <c r="J80" s="6"/>
      <c r="K80" s="6"/>
      <c r="M80" s="7" t="s">
        <v>2</v>
      </c>
      <c r="N80" s="7" t="s">
        <v>3</v>
      </c>
      <c r="O80" s="8" t="s">
        <v>4</v>
      </c>
      <c r="P80" s="7" t="s">
        <v>5</v>
      </c>
      <c r="Q80" s="9" t="s">
        <v>6</v>
      </c>
      <c r="R80" s="9" t="s">
        <v>7</v>
      </c>
      <c r="S80" s="10" t="s">
        <v>8</v>
      </c>
      <c r="AD80" s="3"/>
      <c r="AE80" s="3"/>
      <c r="AM80" s="3"/>
      <c r="AN80" s="3"/>
    </row>
    <row r="81" spans="1:40" ht="12.75" customHeight="1" x14ac:dyDescent="0.2">
      <c r="A81" s="12" t="s">
        <v>9</v>
      </c>
      <c r="B81" s="13">
        <v>1</v>
      </c>
      <c r="C81" s="13">
        <v>2</v>
      </c>
      <c r="D81" s="13">
        <v>3</v>
      </c>
      <c r="E81" s="13">
        <v>4</v>
      </c>
      <c r="F81" s="13">
        <v>5</v>
      </c>
      <c r="G81" s="13">
        <v>6</v>
      </c>
      <c r="H81" s="13">
        <v>7</v>
      </c>
      <c r="I81" s="13">
        <v>8</v>
      </c>
      <c r="J81" s="13">
        <v>9</v>
      </c>
      <c r="K81" s="13">
        <v>10</v>
      </c>
      <c r="L81" s="156" t="s">
        <v>10</v>
      </c>
      <c r="M81" s="15"/>
      <c r="N81" s="16"/>
      <c r="O81" s="17"/>
      <c r="P81" s="18"/>
      <c r="Q81" s="2"/>
      <c r="R81" s="2"/>
      <c r="S81" s="1"/>
      <c r="V81" s="3"/>
      <c r="AD81" s="3"/>
      <c r="AE81" s="3"/>
      <c r="AM81" s="3"/>
      <c r="AN81" s="3"/>
    </row>
    <row r="82" spans="1:40" ht="12.75" customHeight="1" x14ac:dyDescent="0.2">
      <c r="A82" s="20" t="s">
        <v>15</v>
      </c>
      <c r="B82" s="25">
        <v>24</v>
      </c>
      <c r="L82" s="157"/>
      <c r="M82" s="1"/>
      <c r="N82" s="1"/>
      <c r="P82" s="1"/>
      <c r="Q82" s="21">
        <f>B82</f>
        <v>24</v>
      </c>
      <c r="R82" s="2"/>
      <c r="S82" s="1"/>
      <c r="U82" s="33"/>
      <c r="V82" s="11"/>
      <c r="AD82" s="3"/>
      <c r="AE82" s="3"/>
      <c r="AM82" s="3"/>
      <c r="AN82" s="3"/>
    </row>
    <row r="83" spans="1:40" ht="12.75" customHeight="1" x14ac:dyDescent="0.2">
      <c r="A83" s="20" t="s">
        <v>16</v>
      </c>
      <c r="C83" s="25">
        <v>18</v>
      </c>
      <c r="L83" s="157"/>
      <c r="M83" s="1"/>
      <c r="N83" s="1"/>
      <c r="P83" s="1">
        <f>C83/B82</f>
        <v>0.75</v>
      </c>
      <c r="Q83" s="21">
        <v>18</v>
      </c>
      <c r="R83" s="26">
        <f t="shared" ref="R83:R91" si="8">Q83/Q82</f>
        <v>0.75</v>
      </c>
      <c r="S83" s="1">
        <f t="shared" ref="S83:S91" si="9">100%-R83</f>
        <v>0.25</v>
      </c>
      <c r="V83" s="3"/>
      <c r="AD83" s="3"/>
      <c r="AE83" s="3"/>
      <c r="AM83" s="3"/>
      <c r="AN83" s="3"/>
    </row>
    <row r="84" spans="1:40" ht="12.75" customHeight="1" x14ac:dyDescent="0.2">
      <c r="A84" s="20" t="s">
        <v>18</v>
      </c>
      <c r="D84" s="25">
        <v>16</v>
      </c>
      <c r="L84" s="157"/>
      <c r="M84" s="1"/>
      <c r="N84" s="1"/>
      <c r="P84" s="1">
        <f>D84/C83</f>
        <v>0.88888888888888884</v>
      </c>
      <c r="Q84" s="21">
        <v>16</v>
      </c>
      <c r="R84" s="26">
        <f t="shared" si="8"/>
        <v>0.88888888888888884</v>
      </c>
      <c r="S84" s="1">
        <f t="shared" si="9"/>
        <v>0.11111111111111116</v>
      </c>
      <c r="U84" s="34"/>
      <c r="V84" s="11"/>
      <c r="AD84" s="3"/>
      <c r="AE84" s="3"/>
      <c r="AM84" s="3"/>
      <c r="AN84" s="3"/>
    </row>
    <row r="85" spans="1:40" ht="12.75" customHeight="1" x14ac:dyDescent="0.2">
      <c r="A85" s="20" t="s">
        <v>19</v>
      </c>
      <c r="E85" s="25">
        <v>14</v>
      </c>
      <c r="L85" s="157"/>
      <c r="M85" s="1"/>
      <c r="N85" s="1"/>
      <c r="P85" s="1">
        <f>E85/D84</f>
        <v>0.875</v>
      </c>
      <c r="Q85" s="21">
        <v>15</v>
      </c>
      <c r="R85" s="26">
        <f t="shared" si="8"/>
        <v>0.9375</v>
      </c>
      <c r="S85" s="1">
        <f t="shared" si="9"/>
        <v>6.25E-2</v>
      </c>
      <c r="V85" s="19"/>
      <c r="AD85" s="3"/>
      <c r="AE85" s="3"/>
      <c r="AM85" s="3"/>
      <c r="AN85" s="3"/>
    </row>
    <row r="86" spans="1:40" ht="12.75" customHeight="1" x14ac:dyDescent="0.2">
      <c r="A86" s="20" t="s">
        <v>20</v>
      </c>
      <c r="F86" s="25">
        <v>14</v>
      </c>
      <c r="L86" s="157"/>
      <c r="M86" s="1"/>
      <c r="N86" s="1"/>
      <c r="P86" s="1">
        <f>F86/E85</f>
        <v>1</v>
      </c>
      <c r="Q86" s="21">
        <v>15</v>
      </c>
      <c r="R86" s="26">
        <f t="shared" si="8"/>
        <v>1</v>
      </c>
      <c r="S86" s="1">
        <f t="shared" si="9"/>
        <v>0</v>
      </c>
      <c r="V86" s="19"/>
      <c r="AD86" s="3"/>
      <c r="AE86" s="3"/>
      <c r="AM86" s="3"/>
      <c r="AN86" s="3"/>
    </row>
    <row r="87" spans="1:40" ht="12.75" customHeight="1" x14ac:dyDescent="0.2">
      <c r="A87" s="20" t="s">
        <v>21</v>
      </c>
      <c r="G87" s="25">
        <v>12</v>
      </c>
      <c r="L87" s="158"/>
      <c r="M87" s="1"/>
      <c r="N87" s="1"/>
      <c r="P87" s="1">
        <f>G87/F86</f>
        <v>0.8571428571428571</v>
      </c>
      <c r="Q87" s="21">
        <v>12</v>
      </c>
      <c r="R87" s="26">
        <f t="shared" si="8"/>
        <v>0.8</v>
      </c>
      <c r="S87" s="1">
        <f t="shared" si="9"/>
        <v>0.19999999999999996</v>
      </c>
      <c r="V87" s="19"/>
      <c r="AD87" s="3"/>
      <c r="AE87" s="3"/>
      <c r="AM87" s="3"/>
      <c r="AN87" s="3"/>
    </row>
    <row r="88" spans="1:40" ht="12.75" customHeight="1" x14ac:dyDescent="0.2">
      <c r="A88" s="20" t="s">
        <v>22</v>
      </c>
      <c r="H88" s="25">
        <v>10</v>
      </c>
      <c r="L88" s="158"/>
      <c r="M88" s="1"/>
      <c r="N88" s="1"/>
      <c r="P88" s="1">
        <f>H88/G87</f>
        <v>0.83333333333333337</v>
      </c>
      <c r="Q88" s="21">
        <v>12</v>
      </c>
      <c r="R88" s="26">
        <f t="shared" si="8"/>
        <v>1</v>
      </c>
      <c r="S88" s="1">
        <f t="shared" si="9"/>
        <v>0</v>
      </c>
      <c r="V88" s="19"/>
      <c r="AD88" s="3"/>
      <c r="AE88" s="3"/>
      <c r="AM88" s="3"/>
      <c r="AN88" s="3"/>
    </row>
    <row r="89" spans="1:40" ht="12.75" customHeight="1" x14ac:dyDescent="0.2">
      <c r="A89" s="20" t="s">
        <v>23</v>
      </c>
      <c r="I89" s="25">
        <v>10</v>
      </c>
      <c r="L89" s="158"/>
      <c r="M89" s="1"/>
      <c r="N89" s="1"/>
      <c r="P89" s="1">
        <f>I89/H88</f>
        <v>1</v>
      </c>
      <c r="Q89" s="21">
        <v>11</v>
      </c>
      <c r="R89" s="26">
        <f t="shared" si="8"/>
        <v>0.91666666666666663</v>
      </c>
      <c r="S89" s="1">
        <f t="shared" si="9"/>
        <v>8.333333333333337E-2</v>
      </c>
      <c r="V89" s="19"/>
      <c r="AD89" s="3"/>
      <c r="AE89" s="3"/>
      <c r="AM89" s="3"/>
      <c r="AN89" s="3"/>
    </row>
    <row r="90" spans="1:40" ht="12.75" customHeight="1" x14ac:dyDescent="0.2">
      <c r="A90" s="20" t="s">
        <v>24</v>
      </c>
      <c r="J90" s="25">
        <v>9</v>
      </c>
      <c r="L90" s="158"/>
      <c r="M90" s="1"/>
      <c r="N90" s="1"/>
      <c r="P90" s="1">
        <f>J90/I89</f>
        <v>0.9</v>
      </c>
      <c r="Q90" s="21">
        <v>10</v>
      </c>
      <c r="R90" s="26">
        <f t="shared" si="8"/>
        <v>0.90909090909090906</v>
      </c>
      <c r="S90" s="1">
        <f t="shared" si="9"/>
        <v>9.0909090909090939E-2</v>
      </c>
      <c r="V90" s="19"/>
      <c r="AD90" s="3"/>
      <c r="AE90" s="3"/>
      <c r="AM90" s="3"/>
      <c r="AN90" s="3"/>
    </row>
    <row r="91" spans="1:40" ht="12.75" customHeight="1" x14ac:dyDescent="0.2">
      <c r="A91" s="20" t="s">
        <v>28</v>
      </c>
      <c r="K91" s="25">
        <v>8</v>
      </c>
      <c r="L91" s="158">
        <v>8</v>
      </c>
      <c r="M91" s="1"/>
      <c r="N91" s="1"/>
      <c r="P91" s="1">
        <f>K91/J90</f>
        <v>0.88888888888888884</v>
      </c>
      <c r="Q91" s="21">
        <v>10</v>
      </c>
      <c r="R91" s="26">
        <f t="shared" si="8"/>
        <v>1</v>
      </c>
      <c r="S91" s="1">
        <f t="shared" si="9"/>
        <v>0</v>
      </c>
      <c r="V91" s="19"/>
      <c r="AD91" s="3"/>
      <c r="AE91" s="3"/>
      <c r="AM91" s="3"/>
      <c r="AN91" s="3"/>
    </row>
    <row r="92" spans="1:40" ht="12.75" customHeight="1" x14ac:dyDescent="0.2">
      <c r="A92" s="20" t="s">
        <v>30</v>
      </c>
      <c r="K92" s="25">
        <v>2</v>
      </c>
      <c r="L92" s="158"/>
      <c r="M92" s="1"/>
      <c r="N92" s="1"/>
      <c r="P92" s="1"/>
      <c r="Q92" s="21">
        <v>2</v>
      </c>
      <c r="R92" s="26"/>
      <c r="S92" s="1"/>
      <c r="V92" s="19"/>
      <c r="AD92" s="3"/>
      <c r="AE92" s="3"/>
      <c r="AM92" s="3"/>
      <c r="AN92" s="3"/>
    </row>
    <row r="93" spans="1:40" ht="12.75" customHeight="1" x14ac:dyDescent="0.2">
      <c r="A93" s="31" t="s">
        <v>31</v>
      </c>
      <c r="K93" s="25">
        <v>1</v>
      </c>
      <c r="L93" s="158"/>
      <c r="M93" s="1"/>
      <c r="N93" s="1"/>
      <c r="P93" s="1"/>
      <c r="Q93" s="21">
        <v>1</v>
      </c>
      <c r="R93" s="26"/>
      <c r="S93" s="1"/>
      <c r="V93" s="19"/>
      <c r="AD93" s="3"/>
      <c r="AE93" s="3"/>
      <c r="AM93" s="3"/>
      <c r="AN93" s="3"/>
    </row>
    <row r="94" spans="1:40" ht="12.75" customHeight="1" x14ac:dyDescent="0.2">
      <c r="A94" s="31" t="s">
        <v>32</v>
      </c>
      <c r="K94" s="25">
        <v>1</v>
      </c>
      <c r="L94" s="158"/>
      <c r="M94" s="1"/>
      <c r="N94" s="1"/>
      <c r="P94" s="1"/>
      <c r="Q94" s="21">
        <v>1</v>
      </c>
      <c r="R94" s="26"/>
      <c r="S94" s="1"/>
      <c r="V94" s="19"/>
      <c r="AD94" s="3"/>
      <c r="AE94" s="3"/>
      <c r="AM94" s="3"/>
      <c r="AN94" s="3"/>
    </row>
    <row r="95" spans="1:40" ht="12.75" customHeight="1" x14ac:dyDescent="0.2">
      <c r="A95" s="31" t="s">
        <v>33</v>
      </c>
      <c r="K95" s="25">
        <v>1</v>
      </c>
      <c r="L95" s="158"/>
      <c r="M95" s="1"/>
      <c r="N95" s="1"/>
      <c r="P95" s="1"/>
      <c r="Q95" s="21">
        <v>1</v>
      </c>
      <c r="R95" s="26"/>
      <c r="S95" s="1"/>
      <c r="V95" s="19"/>
      <c r="AD95" s="3"/>
      <c r="AE95" s="3"/>
      <c r="AM95" s="3"/>
      <c r="AN95" s="3"/>
    </row>
    <row r="96" spans="1:40" ht="12.75" customHeight="1" x14ac:dyDescent="0.2">
      <c r="A96" s="31" t="s">
        <v>38</v>
      </c>
      <c r="K96" s="25">
        <v>1</v>
      </c>
      <c r="L96" s="158"/>
      <c r="M96" s="1"/>
      <c r="N96" s="1"/>
      <c r="P96" s="1"/>
      <c r="Q96" s="21">
        <v>1</v>
      </c>
      <c r="R96" s="26"/>
      <c r="S96" s="1"/>
      <c r="V96" s="19"/>
      <c r="AD96" s="3"/>
      <c r="AE96" s="3"/>
      <c r="AM96" s="3"/>
      <c r="AN96" s="3"/>
    </row>
    <row r="97" spans="1:40" ht="12.75" customHeight="1" x14ac:dyDescent="0.2">
      <c r="L97" s="159">
        <f>SUM(L91)</f>
        <v>8</v>
      </c>
      <c r="M97" s="1">
        <f>L91/B82</f>
        <v>0.33333333333333331</v>
      </c>
      <c r="N97" s="1">
        <f>L97/B82</f>
        <v>0.33333333333333331</v>
      </c>
      <c r="O97" s="1">
        <f>N97-M97</f>
        <v>0</v>
      </c>
      <c r="P97" s="1"/>
      <c r="Q97" s="2"/>
      <c r="R97" s="3"/>
      <c r="S97" s="1"/>
      <c r="U97" s="22"/>
      <c r="V97" s="23"/>
      <c r="W97" s="23"/>
      <c r="AD97" s="3"/>
      <c r="AE97" s="3"/>
      <c r="AM97" s="3"/>
      <c r="AN97" s="3"/>
    </row>
    <row r="98" spans="1:40" ht="12.75" customHeight="1" x14ac:dyDescent="0.3">
      <c r="A98" s="4" t="s">
        <v>34</v>
      </c>
      <c r="M98" s="1" t="s">
        <v>82</v>
      </c>
      <c r="N98" s="1"/>
      <c r="P98" s="1"/>
      <c r="Q98" s="2"/>
      <c r="R98" s="2"/>
      <c r="S98" s="1"/>
      <c r="U98" s="27"/>
      <c r="V98" s="26"/>
      <c r="W98" s="1"/>
      <c r="AD98" s="3"/>
      <c r="AE98" s="3"/>
      <c r="AM98" s="3"/>
      <c r="AN98" s="3"/>
    </row>
    <row r="99" spans="1:40" ht="25.5" customHeight="1" x14ac:dyDescent="0.2">
      <c r="B99" s="6" t="s">
        <v>1</v>
      </c>
      <c r="C99" s="6"/>
      <c r="D99" s="6"/>
      <c r="E99" s="6"/>
      <c r="F99" s="6"/>
      <c r="G99" s="6"/>
      <c r="H99" s="6"/>
      <c r="I99" s="6"/>
      <c r="J99" s="6"/>
      <c r="K99" s="6"/>
      <c r="M99" s="7" t="s">
        <v>2</v>
      </c>
      <c r="N99" s="7" t="s">
        <v>3</v>
      </c>
      <c r="O99" s="8" t="s">
        <v>4</v>
      </c>
      <c r="P99" s="7" t="s">
        <v>5</v>
      </c>
      <c r="Q99" s="9" t="s">
        <v>6</v>
      </c>
      <c r="R99" s="9" t="s">
        <v>7</v>
      </c>
      <c r="S99" s="10" t="s">
        <v>8</v>
      </c>
      <c r="U99" s="27"/>
      <c r="V99" s="26"/>
      <c r="W99" s="1"/>
      <c r="AD99" s="3"/>
      <c r="AE99" s="3"/>
      <c r="AM99" s="3"/>
      <c r="AN99" s="3"/>
    </row>
    <row r="100" spans="1:40" ht="12.75" customHeight="1" x14ac:dyDescent="0.2">
      <c r="A100" s="12" t="s">
        <v>9</v>
      </c>
      <c r="B100" s="13">
        <v>1</v>
      </c>
      <c r="C100" s="13">
        <v>2</v>
      </c>
      <c r="D100" s="13">
        <v>3</v>
      </c>
      <c r="E100" s="13">
        <v>4</v>
      </c>
      <c r="F100" s="13">
        <v>5</v>
      </c>
      <c r="G100" s="13">
        <v>6</v>
      </c>
      <c r="H100" s="13">
        <v>7</v>
      </c>
      <c r="I100" s="13">
        <v>8</v>
      </c>
      <c r="J100" s="13">
        <v>9</v>
      </c>
      <c r="K100" s="13">
        <v>10</v>
      </c>
      <c r="L100" s="156" t="s">
        <v>10</v>
      </c>
      <c r="M100" s="15"/>
      <c r="N100" s="16"/>
      <c r="O100" s="17"/>
      <c r="P100" s="18"/>
      <c r="Q100" s="2"/>
      <c r="R100" s="2"/>
      <c r="S100" s="1"/>
      <c r="U100" s="27"/>
      <c r="V100" s="26"/>
      <c r="AD100" s="3"/>
      <c r="AE100" s="3"/>
      <c r="AM100" s="3"/>
      <c r="AN100" s="3"/>
    </row>
    <row r="101" spans="1:40" ht="12.75" customHeight="1" x14ac:dyDescent="0.2">
      <c r="A101" s="20" t="s">
        <v>16</v>
      </c>
      <c r="B101" s="25">
        <v>22</v>
      </c>
      <c r="L101" s="158"/>
      <c r="M101" s="1"/>
      <c r="N101" s="1"/>
      <c r="P101" s="1"/>
      <c r="Q101" s="21">
        <f>B101</f>
        <v>22</v>
      </c>
      <c r="R101" s="2"/>
      <c r="S101" s="1"/>
      <c r="U101" s="27"/>
      <c r="V101" s="26"/>
      <c r="W101" s="1"/>
      <c r="AD101" s="3"/>
      <c r="AE101" s="3"/>
      <c r="AM101" s="3"/>
      <c r="AN101" s="3"/>
    </row>
    <row r="102" spans="1:40" ht="12.75" customHeight="1" x14ac:dyDescent="0.2">
      <c r="A102" s="20" t="s">
        <v>18</v>
      </c>
      <c r="C102" s="25">
        <v>20</v>
      </c>
      <c r="L102" s="158"/>
      <c r="M102" s="1"/>
      <c r="N102" s="1"/>
      <c r="P102" s="1">
        <f>C102/B101</f>
        <v>0.90909090909090906</v>
      </c>
      <c r="Q102" s="21">
        <v>20</v>
      </c>
      <c r="R102" s="26">
        <f t="shared" ref="R102:R110" si="10">Q102/Q101</f>
        <v>0.90909090909090906</v>
      </c>
      <c r="S102" s="1">
        <f t="shared" ref="S102:S110" si="11">100%-R102</f>
        <v>9.0909090909090939E-2</v>
      </c>
      <c r="U102" s="27"/>
      <c r="V102" s="26"/>
      <c r="AD102" s="3"/>
      <c r="AE102" s="3"/>
      <c r="AM102" s="3"/>
      <c r="AN102" s="3"/>
    </row>
    <row r="103" spans="1:40" ht="12.75" customHeight="1" x14ac:dyDescent="0.2">
      <c r="A103" s="20" t="s">
        <v>19</v>
      </c>
      <c r="D103" s="25">
        <v>15</v>
      </c>
      <c r="L103" s="158"/>
      <c r="M103" s="1"/>
      <c r="N103" s="1"/>
      <c r="P103" s="1">
        <f>D103/C102</f>
        <v>0.75</v>
      </c>
      <c r="Q103" s="21">
        <v>17</v>
      </c>
      <c r="R103" s="26">
        <f t="shared" si="10"/>
        <v>0.85</v>
      </c>
      <c r="S103" s="1">
        <f t="shared" si="11"/>
        <v>0.15000000000000002</v>
      </c>
      <c r="U103" s="23"/>
      <c r="V103" s="26"/>
      <c r="W103" s="1"/>
      <c r="AD103" s="3"/>
      <c r="AE103" s="3"/>
      <c r="AM103" s="3"/>
      <c r="AN103" s="3"/>
    </row>
    <row r="104" spans="1:40" ht="12.75" customHeight="1" x14ac:dyDescent="0.2">
      <c r="A104" s="20" t="s">
        <v>20</v>
      </c>
      <c r="E104" s="25">
        <v>13</v>
      </c>
      <c r="L104" s="158"/>
      <c r="M104" s="1"/>
      <c r="N104" s="1"/>
      <c r="P104" s="1">
        <f>E104/D103</f>
        <v>0.8666666666666667</v>
      </c>
      <c r="Q104" s="21">
        <v>14</v>
      </c>
      <c r="R104" s="26">
        <f t="shared" si="10"/>
        <v>0.82352941176470584</v>
      </c>
      <c r="S104" s="1">
        <f t="shared" si="11"/>
        <v>0.17647058823529416</v>
      </c>
      <c r="U104" s="23"/>
      <c r="V104" s="26"/>
      <c r="W104" s="1"/>
      <c r="AD104" s="3"/>
      <c r="AE104" s="3"/>
      <c r="AM104" s="3"/>
      <c r="AN104" s="3"/>
    </row>
    <row r="105" spans="1:40" ht="12.75" customHeight="1" x14ac:dyDescent="0.2">
      <c r="A105" s="20" t="s">
        <v>21</v>
      </c>
      <c r="F105" s="25">
        <v>12</v>
      </c>
      <c r="L105" s="158"/>
      <c r="M105" s="1"/>
      <c r="N105" s="1"/>
      <c r="P105" s="1">
        <f>F105/E104</f>
        <v>0.92307692307692313</v>
      </c>
      <c r="Q105" s="21">
        <v>14</v>
      </c>
      <c r="R105" s="26">
        <f t="shared" si="10"/>
        <v>1</v>
      </c>
      <c r="S105" s="1">
        <f t="shared" si="11"/>
        <v>0</v>
      </c>
      <c r="U105" s="23"/>
      <c r="V105" s="26"/>
      <c r="W105" s="1"/>
      <c r="AD105" s="3"/>
      <c r="AE105" s="3"/>
      <c r="AM105" s="3"/>
      <c r="AN105" s="3"/>
    </row>
    <row r="106" spans="1:40" ht="12.75" customHeight="1" x14ac:dyDescent="0.2">
      <c r="A106" s="20" t="s">
        <v>22</v>
      </c>
      <c r="G106" s="25">
        <v>11</v>
      </c>
      <c r="L106" s="158"/>
      <c r="M106" s="1"/>
      <c r="N106" s="1"/>
      <c r="P106" s="1">
        <f>G106/F105</f>
        <v>0.91666666666666663</v>
      </c>
      <c r="Q106" s="21">
        <v>12</v>
      </c>
      <c r="R106" s="26">
        <f t="shared" si="10"/>
        <v>0.8571428571428571</v>
      </c>
      <c r="S106" s="1">
        <f t="shared" si="11"/>
        <v>0.1428571428571429</v>
      </c>
      <c r="U106" s="23"/>
      <c r="V106" s="26"/>
      <c r="W106" s="1"/>
      <c r="AD106" s="3"/>
      <c r="AE106" s="3"/>
      <c r="AM106" s="3"/>
      <c r="AN106" s="3"/>
    </row>
    <row r="107" spans="1:40" ht="12.75" customHeight="1" x14ac:dyDescent="0.2">
      <c r="A107" s="20" t="s">
        <v>23</v>
      </c>
      <c r="H107" s="25">
        <v>9</v>
      </c>
      <c r="L107" s="158"/>
      <c r="M107" s="1"/>
      <c r="N107" s="1"/>
      <c r="P107" s="1">
        <f>H107/G106</f>
        <v>0.81818181818181823</v>
      </c>
      <c r="Q107" s="21">
        <v>12</v>
      </c>
      <c r="R107" s="26">
        <f t="shared" si="10"/>
        <v>1</v>
      </c>
      <c r="S107" s="1">
        <f t="shared" si="11"/>
        <v>0</v>
      </c>
      <c r="U107" s="23"/>
      <c r="V107" s="26"/>
      <c r="W107" s="1"/>
      <c r="AD107" s="3"/>
      <c r="AE107" s="3"/>
      <c r="AM107" s="3"/>
      <c r="AN107" s="3"/>
    </row>
    <row r="108" spans="1:40" ht="12.75" customHeight="1" x14ac:dyDescent="0.2">
      <c r="A108" s="20" t="s">
        <v>24</v>
      </c>
      <c r="I108" s="25">
        <v>8</v>
      </c>
      <c r="L108" s="158"/>
      <c r="M108" s="1"/>
      <c r="N108" s="1"/>
      <c r="P108" s="1">
        <f>I108/H107</f>
        <v>0.88888888888888884</v>
      </c>
      <c r="Q108" s="21">
        <v>11</v>
      </c>
      <c r="R108" s="26">
        <f t="shared" si="10"/>
        <v>0.91666666666666663</v>
      </c>
      <c r="S108" s="1">
        <f t="shared" si="11"/>
        <v>8.333333333333337E-2</v>
      </c>
      <c r="U108" s="23"/>
      <c r="V108" s="26"/>
      <c r="W108" s="1"/>
      <c r="AD108" s="3"/>
      <c r="AE108" s="3"/>
      <c r="AM108" s="3"/>
      <c r="AN108" s="3"/>
    </row>
    <row r="109" spans="1:40" ht="12.75" customHeight="1" x14ac:dyDescent="0.2">
      <c r="A109" s="20" t="s">
        <v>28</v>
      </c>
      <c r="J109" s="25">
        <v>8</v>
      </c>
      <c r="L109" s="158"/>
      <c r="M109" s="1"/>
      <c r="N109" s="1"/>
      <c r="P109" s="1">
        <f>J109/I108</f>
        <v>1</v>
      </c>
      <c r="Q109" s="21">
        <v>11</v>
      </c>
      <c r="R109" s="26">
        <f t="shared" si="10"/>
        <v>1</v>
      </c>
      <c r="S109" s="1">
        <f t="shared" si="11"/>
        <v>0</v>
      </c>
      <c r="U109" s="23"/>
      <c r="V109" s="26"/>
      <c r="AD109" s="3"/>
      <c r="AE109" s="3"/>
      <c r="AM109" s="3"/>
      <c r="AN109" s="3"/>
    </row>
    <row r="110" spans="1:40" ht="12.75" customHeight="1" x14ac:dyDescent="0.2">
      <c r="A110" s="20" t="s">
        <v>30</v>
      </c>
      <c r="K110" s="25">
        <v>8</v>
      </c>
      <c r="L110" s="158">
        <v>6</v>
      </c>
      <c r="M110" s="1"/>
      <c r="N110" s="1"/>
      <c r="P110" s="1">
        <f>K110/J109</f>
        <v>1</v>
      </c>
      <c r="Q110" s="21">
        <v>11</v>
      </c>
      <c r="R110" s="26">
        <f t="shared" si="10"/>
        <v>1</v>
      </c>
      <c r="S110" s="1">
        <f t="shared" si="11"/>
        <v>0</v>
      </c>
      <c r="U110" s="23"/>
      <c r="V110" s="26"/>
      <c r="AD110" s="3"/>
      <c r="AE110" s="3"/>
      <c r="AM110" s="3"/>
      <c r="AN110" s="3"/>
    </row>
    <row r="111" spans="1:40" ht="12.75" customHeight="1" x14ac:dyDescent="0.2">
      <c r="A111" s="31" t="s">
        <v>31</v>
      </c>
      <c r="K111" s="25">
        <v>1</v>
      </c>
      <c r="L111" s="158">
        <v>1</v>
      </c>
      <c r="M111" s="1"/>
      <c r="N111" s="1"/>
      <c r="P111" s="1"/>
      <c r="Q111" s="21">
        <v>4</v>
      </c>
      <c r="R111" s="26"/>
      <c r="S111" s="1"/>
      <c r="U111" s="23"/>
      <c r="V111" s="26"/>
      <c r="AD111" s="3"/>
      <c r="AE111" s="3"/>
      <c r="AM111" s="3"/>
      <c r="AN111" s="3"/>
    </row>
    <row r="112" spans="1:40" ht="12.75" customHeight="1" x14ac:dyDescent="0.2">
      <c r="A112" s="31" t="s">
        <v>32</v>
      </c>
      <c r="K112" s="25">
        <v>2</v>
      </c>
      <c r="L112" s="158">
        <v>1</v>
      </c>
      <c r="M112" s="1"/>
      <c r="N112" s="1"/>
      <c r="P112" s="1"/>
      <c r="Q112" s="21">
        <v>3</v>
      </c>
      <c r="R112" s="26"/>
      <c r="S112" s="1"/>
      <c r="U112" s="23"/>
      <c r="V112" s="26"/>
      <c r="AD112" s="3"/>
      <c r="AE112" s="3"/>
      <c r="AM112" s="3"/>
      <c r="AN112" s="3"/>
    </row>
    <row r="113" spans="1:40" ht="12.75" customHeight="1" x14ac:dyDescent="0.2">
      <c r="A113" s="31" t="s">
        <v>33</v>
      </c>
      <c r="K113" s="25">
        <v>1</v>
      </c>
      <c r="L113" s="158"/>
      <c r="M113" s="1"/>
      <c r="N113" s="1"/>
      <c r="P113" s="1"/>
      <c r="Q113" s="21">
        <v>2</v>
      </c>
      <c r="R113" s="26"/>
      <c r="S113" s="1"/>
      <c r="U113" s="23"/>
      <c r="V113" s="26"/>
      <c r="AD113" s="3"/>
      <c r="AE113" s="3"/>
      <c r="AM113" s="3"/>
      <c r="AN113" s="3"/>
    </row>
    <row r="114" spans="1:40" ht="12.75" customHeight="1" x14ac:dyDescent="0.2">
      <c r="A114" s="20" t="s">
        <v>38</v>
      </c>
      <c r="K114" s="25">
        <v>1</v>
      </c>
      <c r="L114" s="158"/>
      <c r="M114" s="1"/>
      <c r="N114" s="1"/>
      <c r="P114" s="1"/>
      <c r="Q114" s="21">
        <v>1</v>
      </c>
      <c r="R114" s="26"/>
      <c r="S114" s="1"/>
      <c r="U114" s="23"/>
      <c r="V114" s="26"/>
      <c r="AD114" s="3"/>
      <c r="AE114" s="3"/>
      <c r="AM114" s="3"/>
      <c r="AN114" s="3"/>
    </row>
    <row r="115" spans="1:40" ht="12.75" customHeight="1" x14ac:dyDescent="0.2">
      <c r="A115" s="31" t="s">
        <v>39</v>
      </c>
      <c r="K115" s="25">
        <v>1</v>
      </c>
      <c r="L115" s="158"/>
      <c r="M115" s="1"/>
      <c r="N115" s="1"/>
      <c r="P115" s="1"/>
      <c r="Q115" s="21">
        <v>1</v>
      </c>
      <c r="R115" s="26"/>
      <c r="S115" s="1"/>
      <c r="U115" s="23"/>
      <c r="V115" s="26"/>
      <c r="AD115" s="3"/>
      <c r="AE115" s="3"/>
      <c r="AM115" s="3"/>
      <c r="AN115" s="3"/>
    </row>
    <row r="116" spans="1:40" ht="12.75" customHeight="1" x14ac:dyDescent="0.2">
      <c r="A116" s="31"/>
      <c r="L116" s="159">
        <f>SUM(L110:L112)</f>
        <v>8</v>
      </c>
      <c r="M116" s="1">
        <f>L110/B101</f>
        <v>0.27272727272727271</v>
      </c>
      <c r="N116" s="1">
        <f>L110/B101</f>
        <v>0.27272727272727271</v>
      </c>
      <c r="O116" s="1">
        <f>N116-M116</f>
        <v>0</v>
      </c>
      <c r="P116" s="1"/>
      <c r="Q116" s="2"/>
      <c r="R116" s="26"/>
      <c r="S116" s="1"/>
      <c r="U116" s="23"/>
      <c r="V116" s="26"/>
      <c r="AD116" s="3"/>
      <c r="AE116" s="3"/>
      <c r="AM116" s="3"/>
      <c r="AN116" s="3"/>
    </row>
    <row r="117" spans="1:40" ht="12.75" customHeight="1" x14ac:dyDescent="0.3">
      <c r="A117" s="4" t="s">
        <v>35</v>
      </c>
      <c r="M117" s="1"/>
      <c r="N117" s="1"/>
      <c r="P117" s="1"/>
      <c r="Q117" s="2"/>
      <c r="R117" s="2"/>
      <c r="S117" s="1"/>
      <c r="U117" s="20"/>
      <c r="V117" s="26"/>
      <c r="AD117" s="3"/>
      <c r="AE117" s="3"/>
      <c r="AM117" s="3"/>
      <c r="AN117" s="3"/>
    </row>
    <row r="118" spans="1:40" ht="25.5" customHeight="1" x14ac:dyDescent="0.2">
      <c r="B118" s="6" t="s">
        <v>1</v>
      </c>
      <c r="C118" s="6"/>
      <c r="D118" s="6"/>
      <c r="E118" s="6"/>
      <c r="F118" s="6"/>
      <c r="G118" s="6"/>
      <c r="H118" s="6"/>
      <c r="I118" s="6"/>
      <c r="J118" s="6"/>
      <c r="K118" s="6"/>
      <c r="M118" s="7" t="s">
        <v>2</v>
      </c>
      <c r="N118" s="7" t="s">
        <v>3</v>
      </c>
      <c r="O118" s="8" t="s">
        <v>4</v>
      </c>
      <c r="P118" s="7" t="s">
        <v>5</v>
      </c>
      <c r="Q118" s="9" t="s">
        <v>6</v>
      </c>
      <c r="R118" s="9" t="s">
        <v>7</v>
      </c>
      <c r="S118" s="10" t="s">
        <v>8</v>
      </c>
      <c r="U118" s="36"/>
      <c r="V118" s="3"/>
      <c r="AD118" s="3"/>
      <c r="AE118" s="3"/>
      <c r="AM118" s="3"/>
      <c r="AN118" s="3"/>
    </row>
    <row r="119" spans="1:40" ht="12.75" customHeight="1" x14ac:dyDescent="0.2">
      <c r="A119" s="12" t="s">
        <v>9</v>
      </c>
      <c r="B119" s="13">
        <v>1</v>
      </c>
      <c r="C119" s="13">
        <v>2</v>
      </c>
      <c r="D119" s="13">
        <v>3</v>
      </c>
      <c r="E119" s="13">
        <v>4</v>
      </c>
      <c r="F119" s="13">
        <v>5</v>
      </c>
      <c r="G119" s="13">
        <v>6</v>
      </c>
      <c r="H119" s="13">
        <v>7</v>
      </c>
      <c r="I119" s="13">
        <v>8</v>
      </c>
      <c r="J119" s="13">
        <v>9</v>
      </c>
      <c r="K119" s="13">
        <v>10</v>
      </c>
      <c r="L119" s="156" t="s">
        <v>10</v>
      </c>
      <c r="M119" s="15"/>
      <c r="N119" s="16"/>
      <c r="O119" s="17"/>
      <c r="P119" s="18"/>
      <c r="Q119" s="2"/>
      <c r="R119" s="2"/>
      <c r="S119" s="1"/>
      <c r="U119" s="31"/>
      <c r="V119" s="3"/>
      <c r="AD119" s="3"/>
      <c r="AE119" s="3"/>
      <c r="AM119" s="3"/>
      <c r="AN119" s="3"/>
    </row>
    <row r="120" spans="1:40" ht="12.75" customHeight="1" x14ac:dyDescent="0.2">
      <c r="A120" s="20" t="s">
        <v>18</v>
      </c>
      <c r="B120" s="25">
        <v>25</v>
      </c>
      <c r="L120" s="158"/>
      <c r="M120" s="1"/>
      <c r="N120" s="1"/>
      <c r="P120" s="1"/>
      <c r="Q120" s="21">
        <f>B120</f>
        <v>25</v>
      </c>
      <c r="R120" s="2"/>
      <c r="S120" s="1"/>
      <c r="U120" s="31"/>
      <c r="V120" s="3"/>
      <c r="AD120" s="3"/>
      <c r="AE120" s="3"/>
      <c r="AM120" s="3"/>
      <c r="AN120" s="3"/>
    </row>
    <row r="121" spans="1:40" ht="12.75" customHeight="1" x14ac:dyDescent="0.2">
      <c r="A121" s="20" t="s">
        <v>19</v>
      </c>
      <c r="C121" s="25">
        <v>20</v>
      </c>
      <c r="L121" s="158"/>
      <c r="M121" s="1"/>
      <c r="N121" s="1"/>
      <c r="P121" s="1">
        <f>C121/B120</f>
        <v>0.8</v>
      </c>
      <c r="Q121" s="21">
        <v>20</v>
      </c>
      <c r="R121" s="26">
        <f t="shared" ref="R121:R129" si="12">Q121/Q120</f>
        <v>0.8</v>
      </c>
      <c r="S121" s="1">
        <f t="shared" ref="S121:S129" si="13">100%-R121</f>
        <v>0.19999999999999996</v>
      </c>
      <c r="U121" s="25"/>
      <c r="V121" s="11"/>
      <c r="AD121" s="3"/>
      <c r="AE121" s="3"/>
      <c r="AM121" s="3"/>
      <c r="AN121" s="3"/>
    </row>
    <row r="122" spans="1:40" ht="12.75" customHeight="1" x14ac:dyDescent="0.2">
      <c r="A122" s="20" t="s">
        <v>20</v>
      </c>
      <c r="D122" s="25">
        <v>17</v>
      </c>
      <c r="L122" s="158"/>
      <c r="M122" s="1"/>
      <c r="N122" s="1"/>
      <c r="P122" s="1">
        <f>D122/C121</f>
        <v>0.85</v>
      </c>
      <c r="Q122" s="21">
        <v>19</v>
      </c>
      <c r="R122" s="26">
        <f t="shared" si="12"/>
        <v>0.95</v>
      </c>
      <c r="S122" s="1">
        <f t="shared" si="13"/>
        <v>5.0000000000000044E-2</v>
      </c>
      <c r="U122" s="37"/>
      <c r="V122" s="38"/>
      <c r="W122" s="38"/>
      <c r="X122" s="38"/>
      <c r="Y122" s="38"/>
      <c r="Z122" s="38"/>
      <c r="AA122" s="38"/>
      <c r="AB122" s="38" t="s">
        <v>18</v>
      </c>
      <c r="AC122" s="38" t="s">
        <v>19</v>
      </c>
      <c r="AD122" s="38" t="s">
        <v>20</v>
      </c>
      <c r="AE122" s="38" t="s">
        <v>21</v>
      </c>
      <c r="AF122" s="38" t="s">
        <v>22</v>
      </c>
      <c r="AG122" s="38" t="s">
        <v>23</v>
      </c>
      <c r="AH122" s="38" t="s">
        <v>24</v>
      </c>
      <c r="AI122" s="38" t="s">
        <v>30</v>
      </c>
      <c r="AJ122" s="38" t="s">
        <v>31</v>
      </c>
      <c r="AM122" s="3"/>
      <c r="AN122" s="3"/>
    </row>
    <row r="123" spans="1:40" ht="12.75" customHeight="1" x14ac:dyDescent="0.3">
      <c r="A123" s="20" t="s">
        <v>21</v>
      </c>
      <c r="E123" s="25">
        <v>14</v>
      </c>
      <c r="L123" s="158"/>
      <c r="M123" s="1"/>
      <c r="N123" s="1"/>
      <c r="P123" s="1">
        <f>E123/D122</f>
        <v>0.82352941176470584</v>
      </c>
      <c r="Q123" s="21">
        <v>18</v>
      </c>
      <c r="R123" s="26">
        <f t="shared" si="12"/>
        <v>0.94736842105263153</v>
      </c>
      <c r="S123" s="1">
        <f t="shared" si="13"/>
        <v>5.2631578947368474E-2</v>
      </c>
      <c r="U123" s="39"/>
      <c r="V123" s="40"/>
      <c r="W123" s="40"/>
      <c r="X123" s="40"/>
      <c r="Y123" s="40"/>
      <c r="Z123" s="40"/>
      <c r="AA123" s="40"/>
      <c r="AB123" s="40">
        <f>Q122/Q120</f>
        <v>0.76</v>
      </c>
      <c r="AC123" s="40">
        <f>Q140/Q138</f>
        <v>0.76</v>
      </c>
      <c r="AD123" s="40">
        <f>Q162/Q160</f>
        <v>0.82352941176470584</v>
      </c>
      <c r="AE123" s="40">
        <f>Q181/Q179</f>
        <v>0.90476190476190477</v>
      </c>
      <c r="AF123" s="40">
        <f>Q200/Q198</f>
        <v>0.93333333333333335</v>
      </c>
      <c r="AG123" s="40">
        <f>Q219/Q217</f>
        <v>0.9</v>
      </c>
      <c r="AH123" s="40">
        <f>Q238/Q236</f>
        <v>1</v>
      </c>
      <c r="AI123" s="40">
        <f>Q257/Q255</f>
        <v>0.91666666666666663</v>
      </c>
      <c r="AJ123" s="40" t="e">
        <f>#REF!/#REF!</f>
        <v>#REF!</v>
      </c>
      <c r="AM123" s="3"/>
      <c r="AN123" s="3"/>
    </row>
    <row r="124" spans="1:40" ht="12.75" customHeight="1" x14ac:dyDescent="0.3">
      <c r="A124" s="20" t="s">
        <v>22</v>
      </c>
      <c r="F124" s="25">
        <v>12</v>
      </c>
      <c r="L124" s="158"/>
      <c r="M124" s="1"/>
      <c r="N124" s="1"/>
      <c r="P124" s="1">
        <f>F124/E123</f>
        <v>0.8571428571428571</v>
      </c>
      <c r="Q124" s="21">
        <v>16</v>
      </c>
      <c r="R124" s="26">
        <f t="shared" si="12"/>
        <v>0.88888888888888884</v>
      </c>
      <c r="S124" s="1">
        <f t="shared" si="13"/>
        <v>0.11111111111111116</v>
      </c>
      <c r="U124" s="39"/>
      <c r="V124" s="40"/>
      <c r="W124" s="40"/>
      <c r="X124" s="40"/>
      <c r="Y124" s="40"/>
      <c r="Z124" s="40"/>
      <c r="AA124" s="40"/>
      <c r="AB124" s="40"/>
      <c r="AC124" s="40"/>
      <c r="AD124" s="3"/>
      <c r="AE124" s="3"/>
      <c r="AM124" s="3"/>
      <c r="AN124" s="3"/>
    </row>
    <row r="125" spans="1:40" ht="12.75" customHeight="1" x14ac:dyDescent="0.3">
      <c r="A125" s="20" t="s">
        <v>23</v>
      </c>
      <c r="G125" s="25">
        <v>12</v>
      </c>
      <c r="L125" s="158"/>
      <c r="M125" s="1"/>
      <c r="N125" s="1"/>
      <c r="P125" s="1">
        <f>G125/F124</f>
        <v>1</v>
      </c>
      <c r="Q125" s="21">
        <v>16</v>
      </c>
      <c r="R125" s="26">
        <f t="shared" si="12"/>
        <v>1</v>
      </c>
      <c r="S125" s="1">
        <f t="shared" si="13"/>
        <v>0</v>
      </c>
      <c r="U125" s="39"/>
      <c r="V125" s="40"/>
      <c r="W125" s="40"/>
      <c r="X125" s="40"/>
      <c r="Y125" s="40"/>
      <c r="Z125" s="40"/>
      <c r="AA125" s="40"/>
      <c r="AB125" s="40"/>
      <c r="AC125" s="40"/>
      <c r="AD125" s="3"/>
      <c r="AE125" s="3"/>
      <c r="AM125" s="3"/>
      <c r="AN125" s="3"/>
    </row>
    <row r="126" spans="1:40" ht="12.75" customHeight="1" x14ac:dyDescent="0.3">
      <c r="A126" s="20" t="s">
        <v>24</v>
      </c>
      <c r="H126" s="25">
        <v>11</v>
      </c>
      <c r="L126" s="158"/>
      <c r="M126" s="1"/>
      <c r="N126" s="1"/>
      <c r="P126" s="1">
        <f>H126/G125</f>
        <v>0.91666666666666663</v>
      </c>
      <c r="Q126" s="21">
        <v>15</v>
      </c>
      <c r="R126" s="26">
        <f t="shared" si="12"/>
        <v>0.9375</v>
      </c>
      <c r="S126" s="1">
        <f t="shared" si="13"/>
        <v>6.25E-2</v>
      </c>
      <c r="U126" s="39"/>
      <c r="V126" s="40"/>
      <c r="W126" s="40"/>
      <c r="X126" s="40"/>
      <c r="Y126" s="40"/>
      <c r="Z126" s="40"/>
      <c r="AA126" s="40"/>
      <c r="AB126" s="40"/>
      <c r="AC126" s="40"/>
      <c r="AD126" s="3"/>
      <c r="AE126" s="3"/>
      <c r="AM126" s="3"/>
      <c r="AN126" s="3"/>
    </row>
    <row r="127" spans="1:40" ht="12.75" customHeight="1" x14ac:dyDescent="0.3">
      <c r="A127" s="20" t="s">
        <v>28</v>
      </c>
      <c r="I127" s="25">
        <v>9</v>
      </c>
      <c r="L127" s="158"/>
      <c r="M127" s="1"/>
      <c r="N127" s="1"/>
      <c r="P127" s="1">
        <f>I127/H126</f>
        <v>0.81818181818181823</v>
      </c>
      <c r="Q127" s="21">
        <v>12</v>
      </c>
      <c r="R127" s="26">
        <f t="shared" si="12"/>
        <v>0.8</v>
      </c>
      <c r="S127" s="1">
        <f t="shared" si="13"/>
        <v>0.19999999999999996</v>
      </c>
      <c r="U127" s="39"/>
      <c r="V127" s="40"/>
      <c r="W127" s="40"/>
      <c r="X127" s="40"/>
      <c r="Y127" s="40"/>
      <c r="Z127" s="40"/>
      <c r="AA127" s="40"/>
      <c r="AB127" s="40"/>
      <c r="AC127" s="40"/>
      <c r="AD127" s="3"/>
      <c r="AE127" s="3"/>
      <c r="AM127" s="3"/>
      <c r="AN127" s="3"/>
    </row>
    <row r="128" spans="1:40" ht="12.75" customHeight="1" x14ac:dyDescent="0.3">
      <c r="A128" s="20" t="s">
        <v>30</v>
      </c>
      <c r="J128" s="25">
        <v>7</v>
      </c>
      <c r="L128" s="158"/>
      <c r="M128" s="1"/>
      <c r="N128" s="1"/>
      <c r="P128" s="1">
        <f>J128/I127</f>
        <v>0.77777777777777779</v>
      </c>
      <c r="Q128" s="21">
        <v>13</v>
      </c>
      <c r="R128" s="26">
        <f t="shared" si="12"/>
        <v>1.0833333333333333</v>
      </c>
      <c r="S128" s="1">
        <f t="shared" si="13"/>
        <v>-8.3333333333333259E-2</v>
      </c>
      <c r="U128" s="39"/>
      <c r="V128" s="40"/>
      <c r="W128" s="40"/>
      <c r="X128" s="40"/>
      <c r="Y128" s="40"/>
      <c r="Z128" s="40"/>
      <c r="AA128" s="40"/>
      <c r="AB128" s="40"/>
      <c r="AC128" s="40"/>
      <c r="AD128" s="3"/>
      <c r="AE128" s="3"/>
      <c r="AM128" s="3"/>
      <c r="AN128" s="3"/>
    </row>
    <row r="129" spans="1:40" ht="12.75" customHeight="1" x14ac:dyDescent="0.3">
      <c r="A129" s="31" t="s">
        <v>31</v>
      </c>
      <c r="K129" s="25">
        <v>7</v>
      </c>
      <c r="L129" s="158">
        <v>6</v>
      </c>
      <c r="M129" s="1"/>
      <c r="N129" s="1"/>
      <c r="P129" s="1">
        <f>K129/J128</f>
        <v>1</v>
      </c>
      <c r="Q129" s="21">
        <v>10</v>
      </c>
      <c r="R129" s="26">
        <f t="shared" si="12"/>
        <v>0.76923076923076927</v>
      </c>
      <c r="S129" s="1">
        <f t="shared" si="13"/>
        <v>0.23076923076923073</v>
      </c>
      <c r="U129" s="39"/>
      <c r="V129" s="40"/>
      <c r="W129" s="40"/>
      <c r="X129" s="40"/>
      <c r="Y129" s="40"/>
      <c r="Z129" s="40"/>
      <c r="AA129" s="40"/>
      <c r="AB129" s="40"/>
      <c r="AC129" s="40"/>
      <c r="AD129" s="3"/>
      <c r="AE129" s="3"/>
      <c r="AM129" s="3"/>
      <c r="AN129" s="3"/>
    </row>
    <row r="130" spans="1:40" ht="12.75" customHeight="1" x14ac:dyDescent="0.3">
      <c r="A130" s="31" t="s">
        <v>32</v>
      </c>
      <c r="K130" s="25">
        <v>2</v>
      </c>
      <c r="L130" s="158">
        <v>1</v>
      </c>
      <c r="M130" s="1"/>
      <c r="N130" s="1"/>
      <c r="P130" s="1"/>
      <c r="Q130" s="21">
        <v>5</v>
      </c>
      <c r="R130" s="26"/>
      <c r="S130" s="1"/>
      <c r="U130" s="39"/>
      <c r="V130" s="40"/>
      <c r="W130" s="40"/>
      <c r="X130" s="40"/>
      <c r="Y130" s="40"/>
      <c r="Z130" s="40"/>
      <c r="AA130" s="40"/>
      <c r="AB130" s="40"/>
      <c r="AC130" s="40"/>
      <c r="AD130" s="3"/>
      <c r="AE130" s="3"/>
      <c r="AM130" s="3"/>
      <c r="AN130" s="3"/>
    </row>
    <row r="131" spans="1:40" ht="12.75" customHeight="1" x14ac:dyDescent="0.3">
      <c r="A131" s="31" t="s">
        <v>33</v>
      </c>
      <c r="K131" s="25">
        <v>1</v>
      </c>
      <c r="L131" s="158"/>
      <c r="M131" s="1"/>
      <c r="N131" s="1"/>
      <c r="P131" s="1"/>
      <c r="Q131" s="21">
        <v>4</v>
      </c>
      <c r="R131" s="26"/>
      <c r="S131" s="1"/>
      <c r="U131" s="39"/>
      <c r="V131" s="40"/>
      <c r="W131" s="40"/>
      <c r="X131" s="40"/>
      <c r="Y131" s="40"/>
      <c r="Z131" s="40"/>
      <c r="AA131" s="40"/>
      <c r="AB131" s="40"/>
      <c r="AC131" s="40"/>
      <c r="AD131" s="3"/>
      <c r="AE131" s="3"/>
      <c r="AM131" s="3"/>
      <c r="AN131" s="3"/>
    </row>
    <row r="132" spans="1:40" ht="12.75" customHeight="1" x14ac:dyDescent="0.3">
      <c r="A132" s="20" t="s">
        <v>38</v>
      </c>
      <c r="K132" s="25">
        <v>1</v>
      </c>
      <c r="L132" s="158"/>
      <c r="M132" s="1"/>
      <c r="N132" s="1"/>
      <c r="P132" s="1"/>
      <c r="Q132" s="21">
        <v>2</v>
      </c>
      <c r="R132" s="26"/>
      <c r="S132" s="1"/>
      <c r="U132" s="39"/>
      <c r="V132" s="40"/>
      <c r="W132" s="40"/>
      <c r="X132" s="40"/>
      <c r="Y132" s="40"/>
      <c r="Z132" s="40"/>
      <c r="AA132" s="40"/>
      <c r="AB132" s="40"/>
      <c r="AC132" s="40"/>
      <c r="AD132" s="3"/>
      <c r="AE132" s="3"/>
      <c r="AM132" s="3"/>
      <c r="AN132" s="3"/>
    </row>
    <row r="133" spans="1:40" ht="12.75" customHeight="1" x14ac:dyDescent="0.3">
      <c r="A133" s="31" t="s">
        <v>39</v>
      </c>
      <c r="K133" s="25">
        <v>1</v>
      </c>
      <c r="L133" s="158"/>
      <c r="M133" s="1"/>
      <c r="N133" s="1"/>
      <c r="P133" s="1"/>
      <c r="Q133" s="21">
        <v>1</v>
      </c>
      <c r="R133" s="26"/>
      <c r="S133" s="1"/>
      <c r="U133" s="39"/>
      <c r="V133" s="40"/>
      <c r="W133" s="40"/>
      <c r="X133" s="40"/>
      <c r="Y133" s="40"/>
      <c r="Z133" s="40"/>
      <c r="AA133" s="40"/>
      <c r="AB133" s="40"/>
      <c r="AC133" s="40"/>
      <c r="AD133" s="3"/>
      <c r="AE133" s="3"/>
      <c r="AM133" s="3"/>
      <c r="AN133" s="3"/>
    </row>
    <row r="134" spans="1:40" ht="12.75" customHeight="1" x14ac:dyDescent="0.2">
      <c r="L134" s="159">
        <f>SUM(L129:L130)</f>
        <v>7</v>
      </c>
      <c r="M134" s="1">
        <f>L129/B120</f>
        <v>0.24</v>
      </c>
      <c r="N134" s="1">
        <f>L134/B120</f>
        <v>0.28000000000000003</v>
      </c>
      <c r="O134" s="1">
        <f>N134-M134</f>
        <v>4.0000000000000036E-2</v>
      </c>
      <c r="P134" s="1"/>
      <c r="Q134" s="2"/>
      <c r="R134" s="2"/>
      <c r="S134" s="1"/>
      <c r="U134" s="34"/>
      <c r="AD134" s="3"/>
      <c r="AE134" s="3"/>
      <c r="AM134" s="3"/>
      <c r="AN134" s="3"/>
    </row>
    <row r="135" spans="1:40" ht="12.75" customHeight="1" x14ac:dyDescent="0.3">
      <c r="A135" s="4" t="s">
        <v>36</v>
      </c>
      <c r="M135" s="1"/>
      <c r="N135" s="1"/>
      <c r="P135" s="1"/>
      <c r="Q135" s="2"/>
      <c r="R135" s="2"/>
      <c r="S135" s="1"/>
      <c r="U135" s="34"/>
      <c r="V135" s="11"/>
      <c r="AD135" s="3"/>
      <c r="AE135" s="3"/>
      <c r="AM135" s="3"/>
      <c r="AN135" s="3"/>
    </row>
    <row r="136" spans="1:40" ht="25.5" customHeight="1" x14ac:dyDescent="0.2">
      <c r="B136" s="6" t="s">
        <v>1</v>
      </c>
      <c r="C136" s="6"/>
      <c r="D136" s="6"/>
      <c r="E136" s="6"/>
      <c r="F136" s="6"/>
      <c r="G136" s="6"/>
      <c r="H136" s="6"/>
      <c r="I136" s="6"/>
      <c r="J136" s="6"/>
      <c r="K136" s="6"/>
      <c r="M136" s="7" t="s">
        <v>2</v>
      </c>
      <c r="N136" s="7" t="s">
        <v>3</v>
      </c>
      <c r="O136" s="8" t="s">
        <v>4</v>
      </c>
      <c r="P136" s="7" t="s">
        <v>5</v>
      </c>
      <c r="Q136" s="9" t="s">
        <v>6</v>
      </c>
      <c r="R136" s="9" t="s">
        <v>7</v>
      </c>
      <c r="S136" s="10" t="s">
        <v>8</v>
      </c>
      <c r="U136" s="25"/>
      <c r="V136" s="3"/>
      <c r="AD136" s="3"/>
      <c r="AE136" s="3"/>
      <c r="AM136" s="3"/>
      <c r="AN136" s="3"/>
    </row>
    <row r="137" spans="1:40" ht="12.75" customHeight="1" x14ac:dyDescent="0.2">
      <c r="A137" s="12" t="s">
        <v>9</v>
      </c>
      <c r="B137" s="13">
        <v>1</v>
      </c>
      <c r="C137" s="13">
        <v>2</v>
      </c>
      <c r="D137" s="13">
        <v>3</v>
      </c>
      <c r="E137" s="13">
        <v>4</v>
      </c>
      <c r="F137" s="13">
        <v>5</v>
      </c>
      <c r="G137" s="13">
        <v>6</v>
      </c>
      <c r="H137" s="13">
        <v>7</v>
      </c>
      <c r="I137" s="13">
        <v>8</v>
      </c>
      <c r="J137" s="13">
        <v>9</v>
      </c>
      <c r="K137" s="13">
        <v>10</v>
      </c>
      <c r="L137" s="156" t="s">
        <v>10</v>
      </c>
      <c r="M137" s="15"/>
      <c r="N137" s="16"/>
      <c r="O137" s="17"/>
      <c r="P137" s="18"/>
      <c r="Q137" s="2"/>
      <c r="R137" s="2"/>
      <c r="S137" s="1"/>
      <c r="U137" s="25"/>
      <c r="AD137" s="3"/>
      <c r="AE137" s="3"/>
      <c r="AM137" s="3"/>
      <c r="AN137" s="3"/>
    </row>
    <row r="138" spans="1:40" ht="12.75" customHeight="1" x14ac:dyDescent="0.2">
      <c r="A138" s="20" t="s">
        <v>19</v>
      </c>
      <c r="B138" s="25">
        <v>25</v>
      </c>
      <c r="L138" s="158"/>
      <c r="M138" s="1"/>
      <c r="N138" s="1"/>
      <c r="P138" s="1"/>
      <c r="Q138" s="21">
        <f>B138</f>
        <v>25</v>
      </c>
      <c r="R138" s="2"/>
      <c r="S138" s="1"/>
      <c r="U138" s="25"/>
      <c r="AD138" s="3"/>
      <c r="AE138" s="3"/>
      <c r="AM138" s="3"/>
      <c r="AN138" s="3"/>
    </row>
    <row r="139" spans="1:40" ht="12.75" customHeight="1" x14ac:dyDescent="0.2">
      <c r="A139" s="20" t="s">
        <v>20</v>
      </c>
      <c r="C139" s="25">
        <v>22</v>
      </c>
      <c r="L139" s="158"/>
      <c r="M139" s="1"/>
      <c r="N139" s="1"/>
      <c r="P139" s="1">
        <f>C139/B138</f>
        <v>0.88</v>
      </c>
      <c r="Q139" s="21">
        <v>22</v>
      </c>
      <c r="R139" s="26">
        <f t="shared" ref="R139:R147" si="14">Q139/Q138</f>
        <v>0.88</v>
      </c>
      <c r="S139" s="1">
        <f t="shared" ref="S139:S147" si="15">100%-R139</f>
        <v>0.12</v>
      </c>
      <c r="U139" s="31"/>
      <c r="AD139" s="3"/>
      <c r="AE139" s="3"/>
      <c r="AM139" s="3"/>
      <c r="AN139" s="3"/>
    </row>
    <row r="140" spans="1:40" ht="12.75" customHeight="1" x14ac:dyDescent="0.2">
      <c r="A140" s="20" t="s">
        <v>21</v>
      </c>
      <c r="D140" s="25">
        <v>19</v>
      </c>
      <c r="L140" s="158"/>
      <c r="M140" s="1"/>
      <c r="N140" s="1"/>
      <c r="P140" s="1">
        <f>D140/C139</f>
        <v>0.86363636363636365</v>
      </c>
      <c r="Q140" s="21">
        <v>19</v>
      </c>
      <c r="R140" s="26">
        <f t="shared" si="14"/>
        <v>0.86363636363636365</v>
      </c>
      <c r="S140" s="1">
        <f t="shared" si="15"/>
        <v>0.13636363636363635</v>
      </c>
      <c r="AD140" s="3"/>
      <c r="AE140" s="3"/>
      <c r="AM140" s="3"/>
      <c r="AN140" s="3"/>
    </row>
    <row r="141" spans="1:40" ht="12.75" customHeight="1" x14ac:dyDescent="0.2">
      <c r="A141" s="20" t="s">
        <v>22</v>
      </c>
      <c r="E141" s="25">
        <v>18</v>
      </c>
      <c r="L141" s="158"/>
      <c r="M141" s="1"/>
      <c r="N141" s="1"/>
      <c r="P141" s="1">
        <f>E141/D140</f>
        <v>0.94736842105263153</v>
      </c>
      <c r="Q141" s="21">
        <v>20</v>
      </c>
      <c r="R141" s="26">
        <f t="shared" si="14"/>
        <v>1.0526315789473684</v>
      </c>
      <c r="S141" s="1">
        <f t="shared" si="15"/>
        <v>-5.2631578947368363E-2</v>
      </c>
      <c r="AD141" s="3"/>
      <c r="AE141" s="3"/>
      <c r="AM141" s="3"/>
      <c r="AN141" s="3"/>
    </row>
    <row r="142" spans="1:40" ht="12.75" customHeight="1" x14ac:dyDescent="0.2">
      <c r="A142" s="20" t="s">
        <v>23</v>
      </c>
      <c r="F142" s="25">
        <v>17</v>
      </c>
      <c r="L142" s="158"/>
      <c r="M142" s="1"/>
      <c r="N142" s="1"/>
      <c r="P142" s="1">
        <f>F142/E141</f>
        <v>0.94444444444444442</v>
      </c>
      <c r="Q142" s="21">
        <v>20</v>
      </c>
      <c r="R142" s="26">
        <f t="shared" si="14"/>
        <v>1</v>
      </c>
      <c r="S142" s="1">
        <f t="shared" si="15"/>
        <v>0</v>
      </c>
      <c r="AD142" s="3"/>
      <c r="AE142" s="3"/>
      <c r="AM142" s="3"/>
      <c r="AN142" s="3"/>
    </row>
    <row r="143" spans="1:40" ht="12.75" customHeight="1" x14ac:dyDescent="0.2">
      <c r="A143" s="20" t="s">
        <v>24</v>
      </c>
      <c r="G143" s="25">
        <v>13</v>
      </c>
      <c r="L143" s="158"/>
      <c r="M143" s="1"/>
      <c r="N143" s="1"/>
      <c r="P143" s="1">
        <f>G143/F142</f>
        <v>0.76470588235294112</v>
      </c>
      <c r="Q143" s="21">
        <v>15</v>
      </c>
      <c r="R143" s="26">
        <f t="shared" si="14"/>
        <v>0.75</v>
      </c>
      <c r="S143" s="1">
        <f t="shared" si="15"/>
        <v>0.25</v>
      </c>
      <c r="AD143" s="3"/>
      <c r="AE143" s="3"/>
      <c r="AM143" s="3"/>
      <c r="AN143" s="3"/>
    </row>
    <row r="144" spans="1:40" ht="12.75" customHeight="1" x14ac:dyDescent="0.2">
      <c r="A144" s="20" t="s">
        <v>28</v>
      </c>
      <c r="H144" s="25">
        <v>11</v>
      </c>
      <c r="L144" s="158"/>
      <c r="M144" s="1"/>
      <c r="N144" s="1"/>
      <c r="P144" s="1">
        <f>H144/G143</f>
        <v>0.84615384615384615</v>
      </c>
      <c r="Q144" s="21">
        <v>14</v>
      </c>
      <c r="R144" s="26">
        <f t="shared" si="14"/>
        <v>0.93333333333333335</v>
      </c>
      <c r="S144" s="1">
        <f t="shared" si="15"/>
        <v>6.6666666666666652E-2</v>
      </c>
      <c r="AD144" s="3"/>
      <c r="AE144" s="3"/>
      <c r="AM144" s="3"/>
      <c r="AN144" s="3"/>
    </row>
    <row r="145" spans="1:40" ht="12.75" customHeight="1" x14ac:dyDescent="0.2">
      <c r="A145" s="20" t="s">
        <v>30</v>
      </c>
      <c r="I145" s="25">
        <v>8</v>
      </c>
      <c r="L145" s="158"/>
      <c r="M145" s="1"/>
      <c r="N145" s="1"/>
      <c r="P145" s="1">
        <f>I145/H144</f>
        <v>0.72727272727272729</v>
      </c>
      <c r="Q145" s="21">
        <v>14</v>
      </c>
      <c r="R145" s="26">
        <f t="shared" si="14"/>
        <v>1</v>
      </c>
      <c r="S145" s="1">
        <f t="shared" si="15"/>
        <v>0</v>
      </c>
      <c r="AD145" s="3"/>
      <c r="AE145" s="3"/>
      <c r="AM145" s="3"/>
      <c r="AN145" s="3"/>
    </row>
    <row r="146" spans="1:40" ht="12.75" customHeight="1" x14ac:dyDescent="0.2">
      <c r="A146" s="31" t="s">
        <v>31</v>
      </c>
      <c r="J146" s="25">
        <v>6</v>
      </c>
      <c r="L146" s="158"/>
      <c r="M146" s="1"/>
      <c r="N146" s="1"/>
      <c r="P146" s="1">
        <f>J146/I145</f>
        <v>0.75</v>
      </c>
      <c r="Q146" s="21">
        <v>13</v>
      </c>
      <c r="R146" s="26">
        <f t="shared" si="14"/>
        <v>0.9285714285714286</v>
      </c>
      <c r="S146" s="1">
        <f t="shared" si="15"/>
        <v>7.1428571428571397E-2</v>
      </c>
      <c r="AD146" s="3"/>
      <c r="AE146" s="3"/>
      <c r="AM146" s="3"/>
      <c r="AN146" s="3"/>
    </row>
    <row r="147" spans="1:40" ht="12.75" customHeight="1" x14ac:dyDescent="0.2">
      <c r="A147" s="31" t="s">
        <v>32</v>
      </c>
      <c r="K147" s="25">
        <v>6</v>
      </c>
      <c r="L147" s="158">
        <v>2</v>
      </c>
      <c r="M147" s="1"/>
      <c r="N147" s="1"/>
      <c r="P147" s="1">
        <f>K147/J146</f>
        <v>1</v>
      </c>
      <c r="Q147" s="21">
        <v>13</v>
      </c>
      <c r="R147" s="26">
        <f t="shared" si="14"/>
        <v>1</v>
      </c>
      <c r="S147" s="1">
        <f t="shared" si="15"/>
        <v>0</v>
      </c>
      <c r="AD147" s="3"/>
      <c r="AE147" s="3"/>
      <c r="AM147" s="3"/>
      <c r="AN147" s="3"/>
    </row>
    <row r="148" spans="1:40" ht="12.75" customHeight="1" x14ac:dyDescent="0.2">
      <c r="A148" s="31" t="s">
        <v>33</v>
      </c>
      <c r="K148" s="25">
        <v>6</v>
      </c>
      <c r="L148" s="158">
        <v>2</v>
      </c>
      <c r="M148" s="1"/>
      <c r="N148" s="1"/>
      <c r="P148" s="1"/>
      <c r="Q148" s="21">
        <v>8</v>
      </c>
      <c r="R148" s="26"/>
      <c r="S148" s="1"/>
      <c r="AD148" s="3"/>
      <c r="AE148" s="3"/>
      <c r="AM148" s="3"/>
      <c r="AN148" s="3"/>
    </row>
    <row r="149" spans="1:40" ht="12.75" customHeight="1" x14ac:dyDescent="0.2">
      <c r="A149" s="20" t="s">
        <v>38</v>
      </c>
      <c r="K149" s="25">
        <v>3</v>
      </c>
      <c r="L149" s="158"/>
      <c r="M149" s="1"/>
      <c r="N149" s="1"/>
      <c r="P149" s="1"/>
      <c r="Q149" s="21">
        <v>5</v>
      </c>
      <c r="R149" s="26"/>
      <c r="S149" s="1"/>
      <c r="AD149" s="3"/>
      <c r="AE149" s="3"/>
      <c r="AM149" s="3"/>
      <c r="AN149" s="3"/>
    </row>
    <row r="150" spans="1:40" ht="12.75" customHeight="1" x14ac:dyDescent="0.2">
      <c r="A150" s="31" t="s">
        <v>39</v>
      </c>
      <c r="K150" s="25">
        <v>2</v>
      </c>
      <c r="L150" s="158"/>
      <c r="M150" s="1"/>
      <c r="N150" s="1"/>
      <c r="P150" s="1"/>
      <c r="Q150" s="21">
        <v>4</v>
      </c>
      <c r="R150" s="26"/>
      <c r="S150" s="1"/>
      <c r="AD150" s="3"/>
      <c r="AE150" s="3"/>
      <c r="AM150" s="3"/>
      <c r="AN150" s="3"/>
    </row>
    <row r="151" spans="1:40" ht="12.75" customHeight="1" x14ac:dyDescent="0.2">
      <c r="A151" s="31" t="s">
        <v>46</v>
      </c>
      <c r="K151" s="25">
        <v>2</v>
      </c>
      <c r="L151" s="158"/>
      <c r="M151" s="1"/>
      <c r="N151" s="1"/>
      <c r="P151" s="1"/>
      <c r="Q151" s="21">
        <v>3</v>
      </c>
      <c r="R151" s="26"/>
      <c r="S151" s="1"/>
      <c r="AD151" s="3"/>
      <c r="AE151" s="3"/>
      <c r="AM151" s="3"/>
      <c r="AN151" s="3"/>
    </row>
    <row r="152" spans="1:40" ht="12.75" customHeight="1" x14ac:dyDescent="0.2">
      <c r="A152" s="31" t="s">
        <v>47</v>
      </c>
      <c r="K152" s="25">
        <v>2</v>
      </c>
      <c r="L152" s="158"/>
      <c r="M152" s="1"/>
      <c r="N152" s="1"/>
      <c r="P152" s="1"/>
      <c r="Q152" s="21">
        <v>2</v>
      </c>
      <c r="R152" s="26"/>
      <c r="S152" s="1"/>
      <c r="AD152" s="3"/>
      <c r="AE152" s="3"/>
      <c r="AM152" s="3"/>
      <c r="AN152" s="3"/>
    </row>
    <row r="153" spans="1:40" ht="12.75" customHeight="1" x14ac:dyDescent="0.2">
      <c r="A153" s="31" t="s">
        <v>48</v>
      </c>
      <c r="K153" s="25">
        <v>1</v>
      </c>
      <c r="L153" s="158"/>
      <c r="M153" s="1"/>
      <c r="N153" s="1"/>
      <c r="P153" s="1"/>
      <c r="Q153" s="21">
        <v>1</v>
      </c>
      <c r="R153" s="26"/>
      <c r="S153" s="1"/>
      <c r="AD153" s="3"/>
      <c r="AE153" s="3"/>
      <c r="AM153" s="3"/>
      <c r="AN153" s="3"/>
    </row>
    <row r="154" spans="1:40" ht="12.75" customHeight="1" x14ac:dyDescent="0.2">
      <c r="A154" s="31" t="s">
        <v>49</v>
      </c>
      <c r="K154" s="25">
        <v>1</v>
      </c>
      <c r="L154" s="158"/>
      <c r="M154" s="1"/>
      <c r="N154" s="1"/>
      <c r="P154" s="1"/>
      <c r="Q154" s="21">
        <v>1</v>
      </c>
      <c r="R154" s="26"/>
      <c r="S154" s="1"/>
      <c r="AD154" s="3"/>
      <c r="AE154" s="3"/>
      <c r="AM154" s="3"/>
      <c r="AN154" s="3"/>
    </row>
    <row r="155" spans="1:40" ht="12.75" customHeight="1" x14ac:dyDescent="0.2">
      <c r="A155" s="31" t="s">
        <v>64</v>
      </c>
      <c r="K155" s="25">
        <v>1</v>
      </c>
      <c r="L155" s="158">
        <v>1</v>
      </c>
      <c r="M155" s="1"/>
      <c r="N155" s="1"/>
      <c r="P155" s="1"/>
      <c r="Q155" s="21"/>
      <c r="R155" s="26"/>
      <c r="S155" s="1"/>
      <c r="AD155" s="3"/>
      <c r="AE155" s="3"/>
      <c r="AM155" s="3"/>
      <c r="AN155" s="3"/>
    </row>
    <row r="156" spans="1:40" ht="12.75" customHeight="1" x14ac:dyDescent="0.2">
      <c r="L156" s="159">
        <f>SUM(L147:L155)</f>
        <v>5</v>
      </c>
      <c r="M156" s="1">
        <f>L147/B138</f>
        <v>0.08</v>
      </c>
      <c r="N156" s="1">
        <f>L156/B138</f>
        <v>0.2</v>
      </c>
      <c r="O156" s="1">
        <f>N156-M156</f>
        <v>0.12000000000000001</v>
      </c>
      <c r="P156" s="1"/>
      <c r="Q156" s="2"/>
      <c r="R156" s="2"/>
      <c r="S156" s="1"/>
      <c r="AD156" s="3"/>
      <c r="AE156" s="3"/>
      <c r="AM156" s="3"/>
      <c r="AN156" s="3"/>
    </row>
    <row r="157" spans="1:40" ht="12.75" customHeight="1" x14ac:dyDescent="0.3">
      <c r="A157" s="4" t="s">
        <v>37</v>
      </c>
      <c r="M157" s="1"/>
      <c r="N157" s="1"/>
      <c r="P157" s="1"/>
      <c r="Q157" s="2"/>
      <c r="R157" s="2"/>
      <c r="S157" s="1"/>
      <c r="AD157" s="3"/>
      <c r="AE157" s="3"/>
      <c r="AM157" s="3"/>
      <c r="AN157" s="3"/>
    </row>
    <row r="158" spans="1:40" ht="25.5" customHeight="1" x14ac:dyDescent="0.2">
      <c r="B158" s="6" t="s">
        <v>1</v>
      </c>
      <c r="C158" s="6"/>
      <c r="D158" s="6"/>
      <c r="E158" s="6"/>
      <c r="F158" s="6"/>
      <c r="G158" s="6"/>
      <c r="H158" s="6"/>
      <c r="I158" s="6"/>
      <c r="J158" s="6"/>
      <c r="K158" s="6"/>
      <c r="M158" s="7" t="s">
        <v>2</v>
      </c>
      <c r="N158" s="7" t="s">
        <v>3</v>
      </c>
      <c r="O158" s="8" t="s">
        <v>4</v>
      </c>
      <c r="P158" s="7" t="s">
        <v>5</v>
      </c>
      <c r="Q158" s="9" t="s">
        <v>6</v>
      </c>
      <c r="R158" s="9" t="s">
        <v>7</v>
      </c>
      <c r="S158" s="10" t="s">
        <v>8</v>
      </c>
      <c r="AD158" s="3"/>
      <c r="AE158" s="3"/>
      <c r="AM158" s="3"/>
      <c r="AN158" s="3"/>
    </row>
    <row r="159" spans="1:40" ht="12.75" customHeight="1" x14ac:dyDescent="0.2">
      <c r="A159" s="12" t="s">
        <v>9</v>
      </c>
      <c r="B159" s="13">
        <v>1</v>
      </c>
      <c r="C159" s="13">
        <v>2</v>
      </c>
      <c r="D159" s="13">
        <v>3</v>
      </c>
      <c r="E159" s="13">
        <v>4</v>
      </c>
      <c r="F159" s="13">
        <v>5</v>
      </c>
      <c r="G159" s="13">
        <v>6</v>
      </c>
      <c r="H159" s="13">
        <v>7</v>
      </c>
      <c r="I159" s="13">
        <v>8</v>
      </c>
      <c r="J159" s="13">
        <v>9</v>
      </c>
      <c r="K159" s="13">
        <v>10</v>
      </c>
      <c r="L159" s="156" t="s">
        <v>10</v>
      </c>
      <c r="M159" s="15"/>
      <c r="N159" s="16"/>
      <c r="O159" s="17"/>
      <c r="P159" s="18"/>
      <c r="Q159" s="2"/>
      <c r="R159" s="2"/>
      <c r="S159" s="1"/>
      <c r="AD159" s="3"/>
      <c r="AE159" s="3"/>
      <c r="AM159" s="3"/>
      <c r="AN159" s="3"/>
    </row>
    <row r="160" spans="1:40" ht="12.75" customHeight="1" x14ac:dyDescent="0.2">
      <c r="A160" s="20" t="s">
        <v>20</v>
      </c>
      <c r="B160" s="25">
        <v>17</v>
      </c>
      <c r="L160" s="158"/>
      <c r="M160" s="1"/>
      <c r="N160" s="1"/>
      <c r="P160" s="1"/>
      <c r="Q160" s="21">
        <f>B160</f>
        <v>17</v>
      </c>
      <c r="R160" s="2"/>
      <c r="S160" s="1"/>
      <c r="AD160" s="3"/>
      <c r="AE160" s="3"/>
      <c r="AM160" s="3"/>
      <c r="AN160" s="3"/>
    </row>
    <row r="161" spans="1:40" ht="12.75" customHeight="1" x14ac:dyDescent="0.2">
      <c r="A161" s="20" t="s">
        <v>21</v>
      </c>
      <c r="C161" s="25">
        <v>16</v>
      </c>
      <c r="L161" s="158"/>
      <c r="M161" s="1"/>
      <c r="N161" s="1"/>
      <c r="P161" s="1">
        <f>C161/B160</f>
        <v>0.94117647058823528</v>
      </c>
      <c r="Q161" s="21">
        <v>16</v>
      </c>
      <c r="R161" s="26">
        <f t="shared" ref="R161:R169" si="16">Q161/Q160</f>
        <v>0.94117647058823528</v>
      </c>
      <c r="S161" s="1">
        <f t="shared" ref="S161:S169" si="17">100%-R161</f>
        <v>5.8823529411764719E-2</v>
      </c>
      <c r="AD161" s="3"/>
      <c r="AE161" s="3"/>
      <c r="AM161" s="3"/>
      <c r="AN161" s="3"/>
    </row>
    <row r="162" spans="1:40" ht="12.75" customHeight="1" x14ac:dyDescent="0.2">
      <c r="A162" s="20" t="s">
        <v>22</v>
      </c>
      <c r="D162" s="25">
        <v>12</v>
      </c>
      <c r="L162" s="158"/>
      <c r="M162" s="1"/>
      <c r="N162" s="1"/>
      <c r="P162" s="1">
        <f>D162/C161</f>
        <v>0.75</v>
      </c>
      <c r="Q162" s="21">
        <v>14</v>
      </c>
      <c r="R162" s="26">
        <f t="shared" si="16"/>
        <v>0.875</v>
      </c>
      <c r="S162" s="1">
        <f t="shared" si="17"/>
        <v>0.125</v>
      </c>
      <c r="AD162" s="3"/>
      <c r="AE162" s="3"/>
      <c r="AM162" s="3"/>
      <c r="AN162" s="3"/>
    </row>
    <row r="163" spans="1:40" ht="12.75" customHeight="1" x14ac:dyDescent="0.2">
      <c r="A163" s="20" t="s">
        <v>23</v>
      </c>
      <c r="E163" s="25">
        <v>12</v>
      </c>
      <c r="L163" s="158"/>
      <c r="M163" s="1"/>
      <c r="N163" s="1"/>
      <c r="P163" s="1">
        <f>E163/D162</f>
        <v>1</v>
      </c>
      <c r="Q163" s="21">
        <v>13</v>
      </c>
      <c r="R163" s="26">
        <f t="shared" si="16"/>
        <v>0.9285714285714286</v>
      </c>
      <c r="S163" s="1">
        <f t="shared" si="17"/>
        <v>7.1428571428571397E-2</v>
      </c>
      <c r="AD163" s="3"/>
      <c r="AE163" s="3"/>
      <c r="AM163" s="3"/>
      <c r="AN163" s="3"/>
    </row>
    <row r="164" spans="1:40" ht="12.75" customHeight="1" x14ac:dyDescent="0.2">
      <c r="A164" s="20" t="s">
        <v>24</v>
      </c>
      <c r="F164" s="25">
        <v>10</v>
      </c>
      <c r="L164" s="158"/>
      <c r="M164" s="1"/>
      <c r="N164" s="1"/>
      <c r="P164" s="1">
        <f>F164/E163</f>
        <v>0.83333333333333337</v>
      </c>
      <c r="Q164" s="21">
        <v>12</v>
      </c>
      <c r="R164" s="26">
        <f t="shared" si="16"/>
        <v>0.92307692307692313</v>
      </c>
      <c r="S164" s="1">
        <f t="shared" si="17"/>
        <v>7.6923076923076872E-2</v>
      </c>
      <c r="AD164" s="3"/>
      <c r="AE164" s="3"/>
      <c r="AM164" s="3"/>
      <c r="AN164" s="3"/>
    </row>
    <row r="165" spans="1:40" ht="12.75" customHeight="1" x14ac:dyDescent="0.2">
      <c r="A165" s="20" t="s">
        <v>28</v>
      </c>
      <c r="G165" s="25">
        <v>10</v>
      </c>
      <c r="L165" s="158"/>
      <c r="M165" s="1"/>
      <c r="N165" s="1"/>
      <c r="P165" s="1">
        <f>G165/F164</f>
        <v>1</v>
      </c>
      <c r="Q165" s="21">
        <v>11</v>
      </c>
      <c r="R165" s="26">
        <f t="shared" si="16"/>
        <v>0.91666666666666663</v>
      </c>
      <c r="S165" s="1">
        <f t="shared" si="17"/>
        <v>8.333333333333337E-2</v>
      </c>
      <c r="AD165" s="3"/>
      <c r="AE165" s="3"/>
      <c r="AM165" s="3"/>
      <c r="AN165" s="3"/>
    </row>
    <row r="166" spans="1:40" ht="12.75" customHeight="1" x14ac:dyDescent="0.2">
      <c r="A166" s="20" t="s">
        <v>30</v>
      </c>
      <c r="H166" s="25">
        <v>8</v>
      </c>
      <c r="L166" s="158"/>
      <c r="M166" s="1"/>
      <c r="N166" s="1"/>
      <c r="P166" s="1">
        <f>H166/G165</f>
        <v>0.8</v>
      </c>
      <c r="Q166" s="21">
        <v>10</v>
      </c>
      <c r="R166" s="26">
        <f t="shared" si="16"/>
        <v>0.90909090909090906</v>
      </c>
      <c r="S166" s="1">
        <f t="shared" si="17"/>
        <v>9.0909090909090939E-2</v>
      </c>
      <c r="AD166" s="3"/>
      <c r="AE166" s="3"/>
      <c r="AM166" s="3"/>
      <c r="AN166" s="3"/>
    </row>
    <row r="167" spans="1:40" ht="12.75" customHeight="1" x14ac:dyDescent="0.2">
      <c r="A167" s="31" t="s">
        <v>31</v>
      </c>
      <c r="I167" s="25">
        <v>8</v>
      </c>
      <c r="L167" s="158"/>
      <c r="M167" s="1"/>
      <c r="N167" s="1"/>
      <c r="P167" s="1">
        <f>I167/H166</f>
        <v>1</v>
      </c>
      <c r="Q167" s="21">
        <v>9</v>
      </c>
      <c r="R167" s="26">
        <f t="shared" si="16"/>
        <v>0.9</v>
      </c>
      <c r="S167" s="1">
        <f t="shared" si="17"/>
        <v>9.9999999999999978E-2</v>
      </c>
      <c r="AD167" s="3"/>
      <c r="AE167" s="3"/>
      <c r="AM167" s="3"/>
      <c r="AN167" s="3"/>
    </row>
    <row r="168" spans="1:40" ht="12.75" customHeight="1" x14ac:dyDescent="0.2">
      <c r="A168" s="31" t="s">
        <v>32</v>
      </c>
      <c r="J168" s="25">
        <v>8</v>
      </c>
      <c r="L168" s="158"/>
      <c r="M168" s="1"/>
      <c r="N168" s="1"/>
      <c r="P168" s="1">
        <f>J168/I167</f>
        <v>1</v>
      </c>
      <c r="Q168" s="21">
        <v>8</v>
      </c>
      <c r="R168" s="26">
        <f t="shared" si="16"/>
        <v>0.88888888888888884</v>
      </c>
      <c r="S168" s="1">
        <f t="shared" si="17"/>
        <v>0.11111111111111116</v>
      </c>
      <c r="AD168" s="3"/>
      <c r="AE168" s="3"/>
      <c r="AM168" s="3"/>
      <c r="AN168" s="3"/>
    </row>
    <row r="169" spans="1:40" ht="12.75" customHeight="1" x14ac:dyDescent="0.2">
      <c r="A169" s="31" t="s">
        <v>33</v>
      </c>
      <c r="K169" s="25">
        <v>4</v>
      </c>
      <c r="L169" s="158">
        <v>3</v>
      </c>
      <c r="M169" s="1"/>
      <c r="N169" s="1"/>
      <c r="P169" s="1">
        <f>K169/J168</f>
        <v>0.5</v>
      </c>
      <c r="Q169" s="21">
        <v>8</v>
      </c>
      <c r="R169" s="26">
        <f t="shared" si="16"/>
        <v>1</v>
      </c>
      <c r="S169" s="1">
        <f t="shared" si="17"/>
        <v>0</v>
      </c>
      <c r="AD169" s="3"/>
      <c r="AE169" s="3"/>
      <c r="AM169" s="3"/>
      <c r="AN169" s="3"/>
    </row>
    <row r="170" spans="1:40" ht="12.75" customHeight="1" x14ac:dyDescent="0.2">
      <c r="A170" s="20" t="s">
        <v>38</v>
      </c>
      <c r="K170" s="25">
        <v>4</v>
      </c>
      <c r="L170" s="158"/>
      <c r="M170" s="1"/>
      <c r="N170" s="1"/>
      <c r="P170" s="1"/>
      <c r="Q170" s="21">
        <v>6</v>
      </c>
      <c r="R170" s="26"/>
      <c r="S170" s="1"/>
      <c r="AD170" s="3"/>
      <c r="AE170" s="3"/>
      <c r="AM170" s="3"/>
      <c r="AN170" s="3"/>
    </row>
    <row r="171" spans="1:40" ht="12.75" customHeight="1" x14ac:dyDescent="0.2">
      <c r="A171" s="31" t="s">
        <v>39</v>
      </c>
      <c r="K171" s="25">
        <v>4</v>
      </c>
      <c r="L171" s="158"/>
      <c r="M171" s="1"/>
      <c r="N171" s="1"/>
      <c r="P171" s="1"/>
      <c r="Q171" s="21">
        <v>7</v>
      </c>
      <c r="R171" s="26"/>
      <c r="S171" s="1"/>
      <c r="AD171" s="3"/>
      <c r="AE171" s="3"/>
      <c r="AM171" s="3"/>
      <c r="AN171" s="3"/>
    </row>
    <row r="172" spans="1:40" ht="12.75" customHeight="1" x14ac:dyDescent="0.2">
      <c r="A172" s="31" t="s">
        <v>46</v>
      </c>
      <c r="K172" s="25">
        <v>1</v>
      </c>
      <c r="L172" s="158"/>
      <c r="M172" s="1"/>
      <c r="N172" s="1"/>
      <c r="P172" s="1"/>
      <c r="Q172" s="21">
        <v>2</v>
      </c>
      <c r="R172" s="26"/>
      <c r="S172" s="1"/>
      <c r="T172" s="43" t="s">
        <v>42</v>
      </c>
      <c r="U172" s="43"/>
      <c r="V172" s="43"/>
      <c r="W172" s="43"/>
      <c r="AD172" s="3"/>
      <c r="AE172" s="3"/>
      <c r="AM172" s="3"/>
      <c r="AN172" s="3"/>
    </row>
    <row r="173" spans="1:40" ht="12.75" customHeight="1" x14ac:dyDescent="0.2">
      <c r="A173" s="31" t="s">
        <v>47</v>
      </c>
      <c r="K173" s="25">
        <v>1</v>
      </c>
      <c r="L173" s="158"/>
      <c r="M173" s="1"/>
      <c r="N173" s="1"/>
      <c r="P173" s="1"/>
      <c r="Q173" s="21">
        <v>1</v>
      </c>
      <c r="R173" s="26"/>
      <c r="S173" s="1"/>
      <c r="T173" s="43" t="s">
        <v>43</v>
      </c>
      <c r="U173" s="44"/>
      <c r="V173" s="44"/>
      <c r="W173" s="43"/>
      <c r="AD173" s="3"/>
      <c r="AE173" s="3"/>
      <c r="AM173" s="3"/>
      <c r="AN173" s="3"/>
    </row>
    <row r="174" spans="1:40" ht="12.75" customHeight="1" x14ac:dyDescent="0.2">
      <c r="A174" s="31" t="s">
        <v>48</v>
      </c>
      <c r="L174" s="158"/>
      <c r="M174" s="1"/>
      <c r="N174" s="1"/>
      <c r="P174" s="1"/>
      <c r="Q174" s="21"/>
      <c r="R174" s="26"/>
      <c r="S174" s="1"/>
      <c r="AD174" s="3"/>
      <c r="AE174" s="3"/>
      <c r="AM174" s="3"/>
      <c r="AN174" s="3"/>
    </row>
    <row r="175" spans="1:40" ht="12.75" customHeight="1" x14ac:dyDescent="0.2">
      <c r="L175" s="159">
        <f>SUM(L169)</f>
        <v>3</v>
      </c>
      <c r="M175" s="1">
        <f>L169/B160</f>
        <v>0.17647058823529413</v>
      </c>
      <c r="N175" s="1">
        <f>L175/B160</f>
        <v>0.17647058823529413</v>
      </c>
      <c r="O175" s="1">
        <f>N175-M175</f>
        <v>0</v>
      </c>
      <c r="P175" s="1"/>
      <c r="Q175" s="2"/>
      <c r="R175" s="2"/>
      <c r="S175" s="1"/>
      <c r="AD175" s="3"/>
      <c r="AE175" s="3"/>
      <c r="AM175" s="3"/>
      <c r="AN175" s="3"/>
    </row>
    <row r="176" spans="1:40" ht="12.75" customHeight="1" x14ac:dyDescent="0.3">
      <c r="A176" s="4" t="s">
        <v>40</v>
      </c>
      <c r="M176" s="1"/>
      <c r="N176" s="1"/>
      <c r="P176" s="1"/>
      <c r="Q176" s="2"/>
      <c r="R176" s="2"/>
      <c r="S176" s="1"/>
      <c r="AD176" s="3"/>
      <c r="AE176" s="3"/>
      <c r="AM176" s="3"/>
      <c r="AN176" s="3"/>
    </row>
    <row r="177" spans="1:40" ht="25.5" customHeight="1" x14ac:dyDescent="0.2">
      <c r="B177" s="6" t="s">
        <v>1</v>
      </c>
      <c r="C177" s="6"/>
      <c r="D177" s="6"/>
      <c r="E177" s="6"/>
      <c r="F177" s="6"/>
      <c r="G177" s="6"/>
      <c r="H177" s="6"/>
      <c r="I177" s="6"/>
      <c r="J177" s="6"/>
      <c r="K177" s="6"/>
      <c r="M177" s="7" t="s">
        <v>2</v>
      </c>
      <c r="N177" s="7" t="s">
        <v>3</v>
      </c>
      <c r="O177" s="8" t="s">
        <v>4</v>
      </c>
      <c r="P177" s="7" t="s">
        <v>5</v>
      </c>
      <c r="Q177" s="9" t="s">
        <v>6</v>
      </c>
      <c r="R177" s="9" t="s">
        <v>7</v>
      </c>
      <c r="S177" s="10" t="s">
        <v>8</v>
      </c>
      <c r="AD177" s="3"/>
      <c r="AE177" s="3"/>
      <c r="AM177" s="3"/>
      <c r="AN177" s="3"/>
    </row>
    <row r="178" spans="1:40" ht="12.75" customHeight="1" x14ac:dyDescent="0.2">
      <c r="A178" s="12" t="s">
        <v>9</v>
      </c>
      <c r="B178" s="13">
        <v>1</v>
      </c>
      <c r="C178" s="13">
        <v>2</v>
      </c>
      <c r="D178" s="13">
        <v>3</v>
      </c>
      <c r="E178" s="13">
        <v>4</v>
      </c>
      <c r="F178" s="13">
        <v>5</v>
      </c>
      <c r="G178" s="13">
        <v>6</v>
      </c>
      <c r="H178" s="13">
        <v>7</v>
      </c>
      <c r="I178" s="13">
        <v>8</v>
      </c>
      <c r="J178" s="13">
        <v>9</v>
      </c>
      <c r="K178" s="13">
        <v>10</v>
      </c>
      <c r="L178" s="156" t="s">
        <v>10</v>
      </c>
      <c r="M178" s="15"/>
      <c r="N178" s="16"/>
      <c r="O178" s="17"/>
      <c r="P178" s="18"/>
      <c r="Q178" s="2"/>
      <c r="R178" s="2"/>
      <c r="S178" s="1"/>
      <c r="AD178" s="3"/>
      <c r="AE178" s="3"/>
      <c r="AM178" s="3"/>
      <c r="AN178" s="3"/>
    </row>
    <row r="179" spans="1:40" ht="12.75" customHeight="1" x14ac:dyDescent="0.2">
      <c r="A179" s="20" t="s">
        <v>21</v>
      </c>
      <c r="B179" s="25">
        <v>21</v>
      </c>
      <c r="L179" s="158"/>
      <c r="M179" s="1"/>
      <c r="N179" s="1"/>
      <c r="P179" s="1"/>
      <c r="Q179" s="21">
        <f>B179</f>
        <v>21</v>
      </c>
      <c r="R179" s="2"/>
      <c r="S179" s="1"/>
      <c r="AD179" s="3"/>
      <c r="AE179" s="3"/>
      <c r="AM179" s="3"/>
      <c r="AN179" s="3"/>
    </row>
    <row r="180" spans="1:40" ht="12.75" customHeight="1" x14ac:dyDescent="0.2">
      <c r="A180" s="20" t="s">
        <v>22</v>
      </c>
      <c r="C180" s="25">
        <v>20</v>
      </c>
      <c r="L180" s="158"/>
      <c r="M180" s="1"/>
      <c r="N180" s="1"/>
      <c r="P180" s="1">
        <f>C180/B179</f>
        <v>0.95238095238095233</v>
      </c>
      <c r="Q180" s="21">
        <v>20</v>
      </c>
      <c r="R180" s="26">
        <f t="shared" ref="R180:R188" si="18">Q180/Q179</f>
        <v>0.95238095238095233</v>
      </c>
      <c r="S180" s="1">
        <f t="shared" ref="S180:S188" si="19">100%-R180</f>
        <v>4.7619047619047672E-2</v>
      </c>
      <c r="AM180" s="3"/>
      <c r="AN180" s="3"/>
    </row>
    <row r="181" spans="1:40" ht="12.75" customHeight="1" x14ac:dyDescent="0.2">
      <c r="A181" s="20" t="s">
        <v>23</v>
      </c>
      <c r="D181" s="25">
        <v>19</v>
      </c>
      <c r="L181" s="158"/>
      <c r="M181" s="1"/>
      <c r="N181" s="1"/>
      <c r="P181" s="1">
        <f>D181/C180</f>
        <v>0.95</v>
      </c>
      <c r="Q181" s="21">
        <v>19</v>
      </c>
      <c r="R181" s="26">
        <f t="shared" si="18"/>
        <v>0.95</v>
      </c>
      <c r="S181" s="1">
        <f t="shared" si="19"/>
        <v>5.0000000000000044E-2</v>
      </c>
      <c r="AM181" s="3"/>
      <c r="AN181" s="3"/>
    </row>
    <row r="182" spans="1:40" ht="12.75" customHeight="1" x14ac:dyDescent="0.2">
      <c r="A182" s="20" t="s">
        <v>24</v>
      </c>
      <c r="E182" s="25">
        <v>18</v>
      </c>
      <c r="L182" s="158"/>
      <c r="M182" s="1"/>
      <c r="N182" s="1"/>
      <c r="P182" s="1">
        <f>E182/D181</f>
        <v>0.94736842105263153</v>
      </c>
      <c r="Q182" s="21">
        <v>18</v>
      </c>
      <c r="R182" s="26">
        <f t="shared" si="18"/>
        <v>0.94736842105263153</v>
      </c>
      <c r="S182" s="1">
        <f t="shared" si="19"/>
        <v>5.2631578947368474E-2</v>
      </c>
      <c r="AM182" s="3"/>
      <c r="AN182" s="3"/>
    </row>
    <row r="183" spans="1:40" ht="12.75" customHeight="1" x14ac:dyDescent="0.2">
      <c r="A183" s="20" t="s">
        <v>28</v>
      </c>
      <c r="F183" s="25">
        <v>14</v>
      </c>
      <c r="L183" s="158"/>
      <c r="M183" s="1"/>
      <c r="N183" s="1"/>
      <c r="P183" s="1">
        <f>F183/E182</f>
        <v>0.77777777777777779</v>
      </c>
      <c r="Q183" s="21">
        <v>17</v>
      </c>
      <c r="R183" s="26">
        <f t="shared" si="18"/>
        <v>0.94444444444444442</v>
      </c>
      <c r="S183" s="1">
        <f t="shared" si="19"/>
        <v>5.555555555555558E-2</v>
      </c>
      <c r="AM183" s="3"/>
      <c r="AN183" s="3"/>
    </row>
    <row r="184" spans="1:40" ht="12.75" customHeight="1" x14ac:dyDescent="0.2">
      <c r="A184" s="20" t="s">
        <v>30</v>
      </c>
      <c r="G184" s="25">
        <v>9</v>
      </c>
      <c r="L184" s="158"/>
      <c r="M184" s="1"/>
      <c r="N184" s="1"/>
      <c r="P184" s="1">
        <f>G184/F183</f>
        <v>0.6428571428571429</v>
      </c>
      <c r="Q184" s="21">
        <v>14</v>
      </c>
      <c r="R184" s="26">
        <f t="shared" si="18"/>
        <v>0.82352941176470584</v>
      </c>
      <c r="S184" s="1">
        <f t="shared" si="19"/>
        <v>0.17647058823529416</v>
      </c>
      <c r="AM184" s="3"/>
      <c r="AN184" s="3"/>
    </row>
    <row r="185" spans="1:40" ht="12.75" customHeight="1" x14ac:dyDescent="0.2">
      <c r="A185" s="31" t="s">
        <v>31</v>
      </c>
      <c r="H185" s="25">
        <v>8</v>
      </c>
      <c r="L185" s="158"/>
      <c r="M185" s="1"/>
      <c r="N185" s="1"/>
      <c r="P185" s="1">
        <f>H185/G184</f>
        <v>0.88888888888888884</v>
      </c>
      <c r="Q185" s="21">
        <v>13</v>
      </c>
      <c r="R185" s="26">
        <f t="shared" si="18"/>
        <v>0.9285714285714286</v>
      </c>
      <c r="S185" s="1">
        <f t="shared" si="19"/>
        <v>7.1428571428571397E-2</v>
      </c>
      <c r="AM185" s="3"/>
      <c r="AN185" s="3"/>
    </row>
    <row r="186" spans="1:40" ht="12.75" customHeight="1" x14ac:dyDescent="0.2">
      <c r="A186" s="31" t="s">
        <v>32</v>
      </c>
      <c r="I186" s="25">
        <v>8</v>
      </c>
      <c r="L186" s="158"/>
      <c r="M186" s="1"/>
      <c r="N186" s="1"/>
      <c r="P186" s="1">
        <f>I186/H185</f>
        <v>1</v>
      </c>
      <c r="Q186" s="21">
        <v>13</v>
      </c>
      <c r="R186" s="26">
        <f t="shared" si="18"/>
        <v>1</v>
      </c>
      <c r="S186" s="1">
        <f t="shared" si="19"/>
        <v>0</v>
      </c>
      <c r="AM186" s="3"/>
      <c r="AN186" s="3"/>
    </row>
    <row r="187" spans="1:40" ht="12.75" customHeight="1" x14ac:dyDescent="0.2">
      <c r="A187" s="31" t="s">
        <v>33</v>
      </c>
      <c r="J187" s="25">
        <v>6</v>
      </c>
      <c r="L187" s="158"/>
      <c r="M187" s="1"/>
      <c r="N187" s="1"/>
      <c r="P187" s="1">
        <f>J187/I186</f>
        <v>0.75</v>
      </c>
      <c r="Q187" s="21">
        <v>12</v>
      </c>
      <c r="R187" s="26">
        <f t="shared" si="18"/>
        <v>0.92307692307692313</v>
      </c>
      <c r="S187" s="1">
        <f t="shared" si="19"/>
        <v>7.6923076923076872E-2</v>
      </c>
      <c r="AM187" s="3"/>
      <c r="AN187" s="3"/>
    </row>
    <row r="188" spans="1:40" ht="12.75" customHeight="1" x14ac:dyDescent="0.2">
      <c r="A188" s="20" t="s">
        <v>38</v>
      </c>
      <c r="K188" s="25">
        <v>3</v>
      </c>
      <c r="L188" s="158">
        <v>2</v>
      </c>
      <c r="M188" s="1"/>
      <c r="N188" s="1"/>
      <c r="P188" s="1">
        <f>K188/J187</f>
        <v>0.5</v>
      </c>
      <c r="Q188" s="21">
        <v>12</v>
      </c>
      <c r="R188" s="26">
        <f t="shared" si="18"/>
        <v>1</v>
      </c>
      <c r="S188" s="1">
        <f t="shared" si="19"/>
        <v>0</v>
      </c>
      <c r="AM188" s="3"/>
      <c r="AN188" s="3"/>
    </row>
    <row r="189" spans="1:40" ht="12.75" customHeight="1" x14ac:dyDescent="0.2">
      <c r="A189" s="31" t="s">
        <v>39</v>
      </c>
      <c r="K189" s="25">
        <v>4</v>
      </c>
      <c r="L189" s="158">
        <v>1</v>
      </c>
      <c r="M189" s="1"/>
      <c r="N189" s="1"/>
      <c r="P189" s="1"/>
      <c r="Q189" s="21">
        <v>7</v>
      </c>
      <c r="R189" s="26"/>
      <c r="S189" s="1"/>
      <c r="AM189" s="3"/>
      <c r="AN189" s="3"/>
    </row>
    <row r="190" spans="1:40" ht="12.75" customHeight="1" x14ac:dyDescent="0.2">
      <c r="A190" s="31" t="s">
        <v>46</v>
      </c>
      <c r="K190" s="25">
        <v>6</v>
      </c>
      <c r="L190" s="158"/>
      <c r="M190" s="1"/>
      <c r="N190" s="1"/>
      <c r="P190" s="1"/>
      <c r="Q190" s="21">
        <v>6</v>
      </c>
      <c r="R190" s="26"/>
      <c r="S190" s="1"/>
      <c r="AM190" s="3"/>
      <c r="AN190" s="3"/>
    </row>
    <row r="191" spans="1:40" ht="12.75" customHeight="1" x14ac:dyDescent="0.2">
      <c r="A191" s="31" t="s">
        <v>47</v>
      </c>
      <c r="K191" s="25">
        <v>2</v>
      </c>
      <c r="L191" s="158"/>
      <c r="M191" s="1"/>
      <c r="N191" s="1"/>
      <c r="P191" s="1"/>
      <c r="Q191" s="21">
        <v>3</v>
      </c>
      <c r="R191" s="26"/>
      <c r="S191" s="1"/>
      <c r="T191" s="43" t="s">
        <v>42</v>
      </c>
      <c r="U191" s="43"/>
      <c r="V191" s="43"/>
      <c r="W191" s="43"/>
      <c r="AM191" s="3"/>
      <c r="AN191" s="3"/>
    </row>
    <row r="192" spans="1:40" ht="12.75" customHeight="1" x14ac:dyDescent="0.2">
      <c r="A192" s="31" t="s">
        <v>48</v>
      </c>
      <c r="K192" s="25">
        <v>1</v>
      </c>
      <c r="L192" s="158"/>
      <c r="M192" s="1"/>
      <c r="N192" s="1"/>
      <c r="P192" s="1"/>
      <c r="Q192" s="21">
        <v>1</v>
      </c>
      <c r="R192" s="26"/>
      <c r="S192" s="1"/>
      <c r="T192" s="43" t="s">
        <v>43</v>
      </c>
      <c r="U192" s="44"/>
      <c r="V192" s="44"/>
      <c r="W192" s="43"/>
      <c r="AM192" s="3"/>
      <c r="AN192" s="3"/>
    </row>
    <row r="193" spans="1:40" ht="12.75" customHeight="1" x14ac:dyDescent="0.2">
      <c r="A193" s="31"/>
      <c r="L193" s="159">
        <f>SUM(L188:L189)</f>
        <v>3</v>
      </c>
      <c r="M193" s="1">
        <f>L188/B179</f>
        <v>9.5238095238095233E-2</v>
      </c>
      <c r="N193" s="1">
        <f>L193/B179</f>
        <v>0.14285714285714285</v>
      </c>
      <c r="O193" s="1">
        <f>N193-M193</f>
        <v>4.7619047619047616E-2</v>
      </c>
      <c r="P193" s="1"/>
      <c r="Q193" s="21"/>
      <c r="R193" s="26"/>
      <c r="S193" s="1"/>
      <c r="AM193" s="3"/>
      <c r="AN193" s="3"/>
    </row>
    <row r="194" spans="1:40" ht="12.75" customHeight="1" x14ac:dyDescent="0.2">
      <c r="M194" s="1"/>
      <c r="N194" s="1"/>
      <c r="P194" s="1"/>
      <c r="Q194" s="2"/>
      <c r="R194" s="2"/>
      <c r="S194" s="1"/>
      <c r="AM194" s="3"/>
      <c r="AN194" s="3"/>
    </row>
    <row r="195" spans="1:40" ht="12.75" customHeight="1" x14ac:dyDescent="0.3">
      <c r="A195" s="4" t="s">
        <v>41</v>
      </c>
      <c r="M195" s="1"/>
      <c r="N195" s="1"/>
      <c r="P195" s="1"/>
      <c r="Q195" s="2"/>
      <c r="R195" s="2"/>
      <c r="S195" s="1"/>
      <c r="AM195" s="3"/>
      <c r="AN195" s="3"/>
    </row>
    <row r="196" spans="1:40" ht="25.5" customHeight="1" x14ac:dyDescent="0.2">
      <c r="B196" s="6" t="s">
        <v>1</v>
      </c>
      <c r="C196" s="6"/>
      <c r="D196" s="6"/>
      <c r="E196" s="6"/>
      <c r="F196" s="6"/>
      <c r="G196" s="6"/>
      <c r="H196" s="6"/>
      <c r="I196" s="6"/>
      <c r="J196" s="6"/>
      <c r="K196" s="6"/>
      <c r="M196" s="7" t="s">
        <v>2</v>
      </c>
      <c r="N196" s="7" t="s">
        <v>3</v>
      </c>
      <c r="O196" s="8" t="s">
        <v>4</v>
      </c>
      <c r="P196" s="7" t="s">
        <v>5</v>
      </c>
      <c r="Q196" s="9" t="s">
        <v>6</v>
      </c>
      <c r="R196" s="9" t="s">
        <v>7</v>
      </c>
      <c r="S196" s="10" t="s">
        <v>8</v>
      </c>
      <c r="AM196" s="3"/>
      <c r="AN196" s="3"/>
    </row>
    <row r="197" spans="1:40" ht="12.75" customHeight="1" x14ac:dyDescent="0.2">
      <c r="A197" s="12" t="s">
        <v>9</v>
      </c>
      <c r="B197" s="13">
        <v>1</v>
      </c>
      <c r="C197" s="13">
        <v>2</v>
      </c>
      <c r="D197" s="13">
        <v>3</v>
      </c>
      <c r="E197" s="13">
        <v>4</v>
      </c>
      <c r="F197" s="13">
        <v>5</v>
      </c>
      <c r="G197" s="13">
        <v>6</v>
      </c>
      <c r="H197" s="13">
        <v>7</v>
      </c>
      <c r="I197" s="13">
        <v>8</v>
      </c>
      <c r="J197" s="13">
        <v>9</v>
      </c>
      <c r="K197" s="13">
        <v>10</v>
      </c>
      <c r="L197" s="156" t="s">
        <v>10</v>
      </c>
      <c r="M197" s="15"/>
      <c r="N197" s="16"/>
      <c r="O197" s="17"/>
      <c r="P197" s="18"/>
      <c r="Q197" s="2"/>
      <c r="R197" s="2"/>
      <c r="S197" s="1"/>
      <c r="AM197" s="3"/>
      <c r="AN197" s="3"/>
    </row>
    <row r="198" spans="1:40" ht="12.75" customHeight="1" x14ac:dyDescent="0.2">
      <c r="A198" s="20" t="s">
        <v>22</v>
      </c>
      <c r="B198" s="25">
        <v>30</v>
      </c>
      <c r="L198" s="158"/>
      <c r="M198" s="1"/>
      <c r="N198" s="1"/>
      <c r="P198" s="1"/>
      <c r="Q198" s="21">
        <f>B198</f>
        <v>30</v>
      </c>
      <c r="R198" s="2"/>
      <c r="S198" s="1"/>
      <c r="AM198" s="3"/>
      <c r="AN198" s="3"/>
    </row>
    <row r="199" spans="1:40" ht="12.75" customHeight="1" x14ac:dyDescent="0.2">
      <c r="A199" s="20" t="s">
        <v>23</v>
      </c>
      <c r="C199" s="25">
        <v>29</v>
      </c>
      <c r="L199" s="158"/>
      <c r="M199" s="1"/>
      <c r="N199" s="1"/>
      <c r="P199" s="1">
        <f>C199/B198</f>
        <v>0.96666666666666667</v>
      </c>
      <c r="Q199" s="21">
        <v>29</v>
      </c>
      <c r="R199" s="26">
        <f t="shared" ref="R199:R207" si="20">Q199/Q198</f>
        <v>0.96666666666666667</v>
      </c>
      <c r="S199" s="1">
        <f t="shared" ref="S199:S207" si="21">100%-R199</f>
        <v>3.3333333333333326E-2</v>
      </c>
      <c r="AM199" s="3"/>
      <c r="AN199" s="3"/>
    </row>
    <row r="200" spans="1:40" ht="12.75" customHeight="1" x14ac:dyDescent="0.2">
      <c r="A200" s="20" t="s">
        <v>24</v>
      </c>
      <c r="D200" s="25">
        <v>27</v>
      </c>
      <c r="L200" s="158"/>
      <c r="M200" s="1"/>
      <c r="N200" s="1"/>
      <c r="P200" s="1">
        <f>D200/C199</f>
        <v>0.93103448275862066</v>
      </c>
      <c r="Q200" s="21">
        <v>28</v>
      </c>
      <c r="R200" s="26">
        <f t="shared" si="20"/>
        <v>0.96551724137931039</v>
      </c>
      <c r="S200" s="1">
        <f t="shared" si="21"/>
        <v>3.4482758620689613E-2</v>
      </c>
      <c r="AM200" s="3"/>
      <c r="AN200" s="3"/>
    </row>
    <row r="201" spans="1:40" ht="12.75" customHeight="1" x14ac:dyDescent="0.2">
      <c r="A201" s="20" t="s">
        <v>28</v>
      </c>
      <c r="E201" s="25">
        <v>23</v>
      </c>
      <c r="L201" s="158"/>
      <c r="M201" s="1"/>
      <c r="N201" s="1"/>
      <c r="P201" s="1">
        <f>E201/D200</f>
        <v>0.85185185185185186</v>
      </c>
      <c r="Q201" s="21">
        <v>25</v>
      </c>
      <c r="R201" s="26">
        <f t="shared" si="20"/>
        <v>0.8928571428571429</v>
      </c>
      <c r="S201" s="1">
        <f t="shared" si="21"/>
        <v>0.1071428571428571</v>
      </c>
      <c r="AM201" s="3"/>
      <c r="AN201" s="3"/>
    </row>
    <row r="202" spans="1:40" ht="12.75" customHeight="1" x14ac:dyDescent="0.2">
      <c r="A202" s="20" t="s">
        <v>30</v>
      </c>
      <c r="F202" s="25">
        <v>21</v>
      </c>
      <c r="L202" s="158"/>
      <c r="M202" s="1"/>
      <c r="N202" s="1"/>
      <c r="P202" s="1">
        <f>F202/E201</f>
        <v>0.91304347826086951</v>
      </c>
      <c r="Q202" s="21">
        <v>22</v>
      </c>
      <c r="R202" s="26">
        <f t="shared" si="20"/>
        <v>0.88</v>
      </c>
      <c r="S202" s="1">
        <f t="shared" si="21"/>
        <v>0.12</v>
      </c>
      <c r="AM202" s="3"/>
      <c r="AN202" s="3"/>
    </row>
    <row r="203" spans="1:40" ht="12.75" customHeight="1" x14ac:dyDescent="0.2">
      <c r="A203" s="31" t="s">
        <v>31</v>
      </c>
      <c r="G203" s="25">
        <v>20</v>
      </c>
      <c r="L203" s="158"/>
      <c r="M203" s="1"/>
      <c r="N203" s="1"/>
      <c r="P203" s="1">
        <f>G203/F202</f>
        <v>0.95238095238095233</v>
      </c>
      <c r="Q203" s="21">
        <v>22</v>
      </c>
      <c r="R203" s="26">
        <f t="shared" si="20"/>
        <v>1</v>
      </c>
      <c r="S203" s="1">
        <f t="shared" si="21"/>
        <v>0</v>
      </c>
      <c r="AM203" s="3"/>
      <c r="AN203" s="3"/>
    </row>
    <row r="204" spans="1:40" ht="12.75" customHeight="1" x14ac:dyDescent="0.2">
      <c r="A204" s="25">
        <v>1002</v>
      </c>
      <c r="H204" s="25">
        <v>16</v>
      </c>
      <c r="L204" s="158"/>
      <c r="M204" s="1"/>
      <c r="N204" s="1"/>
      <c r="P204" s="1">
        <f>H204/G203</f>
        <v>0.8</v>
      </c>
      <c r="Q204" s="21">
        <v>20</v>
      </c>
      <c r="R204" s="26">
        <f t="shared" si="20"/>
        <v>0.90909090909090906</v>
      </c>
      <c r="S204" s="1">
        <f t="shared" si="21"/>
        <v>9.0909090909090939E-2</v>
      </c>
      <c r="AM204" s="3"/>
      <c r="AN204" s="3"/>
    </row>
    <row r="205" spans="1:40" ht="12.75" customHeight="1" x14ac:dyDescent="0.2">
      <c r="A205" s="25">
        <v>1101</v>
      </c>
      <c r="I205" s="25">
        <v>15</v>
      </c>
      <c r="L205" s="158"/>
      <c r="M205" s="1"/>
      <c r="N205" s="1"/>
      <c r="P205" s="1">
        <f>I205/H204</f>
        <v>0.9375</v>
      </c>
      <c r="Q205" s="21">
        <v>20</v>
      </c>
      <c r="R205" s="26">
        <f t="shared" si="20"/>
        <v>1</v>
      </c>
      <c r="S205" s="1">
        <f t="shared" si="21"/>
        <v>0</v>
      </c>
      <c r="AM205" s="3"/>
      <c r="AN205" s="3"/>
    </row>
    <row r="206" spans="1:40" ht="12.75" customHeight="1" x14ac:dyDescent="0.2">
      <c r="A206" s="20" t="s">
        <v>38</v>
      </c>
      <c r="J206" s="25">
        <v>9</v>
      </c>
      <c r="L206" s="158"/>
      <c r="M206" s="1"/>
      <c r="N206" s="1"/>
      <c r="P206" s="1">
        <f>J206/I205</f>
        <v>0.6</v>
      </c>
      <c r="Q206" s="21">
        <v>19</v>
      </c>
      <c r="R206" s="26">
        <f t="shared" si="20"/>
        <v>0.95</v>
      </c>
      <c r="S206" s="1">
        <f t="shared" si="21"/>
        <v>5.0000000000000044E-2</v>
      </c>
      <c r="AM206" s="3"/>
      <c r="AN206" s="3"/>
    </row>
    <row r="207" spans="1:40" ht="12.75" customHeight="1" x14ac:dyDescent="0.2">
      <c r="A207" s="31" t="s">
        <v>39</v>
      </c>
      <c r="K207" s="25">
        <v>9</v>
      </c>
      <c r="L207" s="158">
        <v>5</v>
      </c>
      <c r="M207" s="1"/>
      <c r="N207" s="1"/>
      <c r="P207" s="1">
        <f>K207/J206</f>
        <v>1</v>
      </c>
      <c r="Q207" s="21">
        <v>18</v>
      </c>
      <c r="R207" s="26">
        <f t="shared" si="20"/>
        <v>0.94736842105263153</v>
      </c>
      <c r="S207" s="1">
        <f t="shared" si="21"/>
        <v>5.2631578947368474E-2</v>
      </c>
      <c r="AM207" s="3"/>
      <c r="AN207" s="3"/>
    </row>
    <row r="208" spans="1:40" ht="12.75" customHeight="1" x14ac:dyDescent="0.2">
      <c r="A208" s="31" t="s">
        <v>46</v>
      </c>
      <c r="K208" s="25">
        <v>9</v>
      </c>
      <c r="L208" s="158">
        <v>1</v>
      </c>
      <c r="M208" s="1"/>
      <c r="N208" s="1"/>
      <c r="P208" s="1"/>
      <c r="Q208" s="21">
        <v>14</v>
      </c>
      <c r="R208" s="26"/>
      <c r="S208" s="1"/>
      <c r="AM208" s="3"/>
      <c r="AN208" s="3"/>
    </row>
    <row r="209" spans="1:40" ht="12.75" customHeight="1" x14ac:dyDescent="0.2">
      <c r="A209" s="31" t="s">
        <v>47</v>
      </c>
      <c r="K209" s="25">
        <v>3</v>
      </c>
      <c r="L209" s="158"/>
      <c r="M209" s="1"/>
      <c r="N209" s="1"/>
      <c r="P209" s="1"/>
      <c r="Q209" s="21">
        <v>7</v>
      </c>
      <c r="R209" s="26"/>
      <c r="S209" s="1"/>
      <c r="AM209" s="3"/>
      <c r="AN209" s="3"/>
    </row>
    <row r="210" spans="1:40" ht="12.75" customHeight="1" x14ac:dyDescent="0.2">
      <c r="A210" s="31" t="s">
        <v>48</v>
      </c>
      <c r="K210" s="25">
        <v>1</v>
      </c>
      <c r="L210" s="158"/>
      <c r="M210" s="1"/>
      <c r="N210" s="1"/>
      <c r="P210" s="1"/>
      <c r="Q210" s="21">
        <v>7</v>
      </c>
      <c r="R210" s="26"/>
      <c r="S210" s="1"/>
      <c r="T210" s="43" t="s">
        <v>42</v>
      </c>
      <c r="U210" s="43"/>
      <c r="V210" s="43"/>
      <c r="W210" s="43"/>
      <c r="AM210" s="3"/>
      <c r="AN210" s="3"/>
    </row>
    <row r="211" spans="1:40" ht="12.75" customHeight="1" x14ac:dyDescent="0.2">
      <c r="A211" s="31" t="s">
        <v>49</v>
      </c>
      <c r="K211" s="25">
        <v>2</v>
      </c>
      <c r="L211" s="158">
        <v>1</v>
      </c>
      <c r="M211" s="1"/>
      <c r="N211" s="1"/>
      <c r="P211" s="1"/>
      <c r="Q211" s="21">
        <v>3</v>
      </c>
      <c r="R211" s="26"/>
      <c r="S211" s="1"/>
      <c r="T211" s="43" t="s">
        <v>43</v>
      </c>
      <c r="U211" s="44"/>
      <c r="V211" s="44"/>
      <c r="W211" s="43"/>
      <c r="AM211" s="3"/>
      <c r="AN211" s="3"/>
    </row>
    <row r="212" spans="1:40" ht="12.75" customHeight="1" x14ac:dyDescent="0.2">
      <c r="A212" s="31" t="s">
        <v>64</v>
      </c>
      <c r="K212" s="25">
        <v>1</v>
      </c>
      <c r="L212" s="158">
        <v>1</v>
      </c>
      <c r="M212" s="1"/>
      <c r="N212" s="1"/>
      <c r="P212" s="1"/>
      <c r="Q212" s="21">
        <v>2</v>
      </c>
      <c r="R212" s="26"/>
      <c r="S212" s="1"/>
      <c r="AM212" s="3"/>
      <c r="AN212" s="3"/>
    </row>
    <row r="213" spans="1:40" ht="12.75" customHeight="1" x14ac:dyDescent="0.2">
      <c r="L213" s="159">
        <f>SUM(L207:L212)</f>
        <v>8</v>
      </c>
      <c r="M213" s="1">
        <f>L207/B198</f>
        <v>0.16666666666666666</v>
      </c>
      <c r="N213" s="1">
        <f>L213/B198</f>
        <v>0.26666666666666666</v>
      </c>
      <c r="O213" s="1">
        <f>N213-M213</f>
        <v>0.1</v>
      </c>
      <c r="P213" s="1"/>
      <c r="Q213" s="2"/>
      <c r="R213" s="2"/>
      <c r="S213" s="1"/>
      <c r="AM213" s="3"/>
      <c r="AN213" s="3"/>
    </row>
    <row r="214" spans="1:40" ht="12.75" customHeight="1" x14ac:dyDescent="0.3">
      <c r="A214" s="4" t="s">
        <v>45</v>
      </c>
      <c r="M214" s="1"/>
      <c r="N214" s="1"/>
      <c r="P214" s="1"/>
      <c r="Q214" s="2"/>
      <c r="R214" s="2"/>
      <c r="S214" s="1"/>
      <c r="AM214" s="3"/>
      <c r="AN214" s="3"/>
    </row>
    <row r="215" spans="1:40" ht="25.5" customHeight="1" x14ac:dyDescent="0.2">
      <c r="B215" s="6" t="s">
        <v>1</v>
      </c>
      <c r="C215" s="6"/>
      <c r="D215" s="6"/>
      <c r="E215" s="6"/>
      <c r="F215" s="6"/>
      <c r="G215" s="6"/>
      <c r="H215" s="6"/>
      <c r="I215" s="6"/>
      <c r="J215" s="6"/>
      <c r="K215" s="6"/>
      <c r="M215" s="7" t="s">
        <v>2</v>
      </c>
      <c r="N215" s="7" t="s">
        <v>3</v>
      </c>
      <c r="O215" s="8" t="s">
        <v>4</v>
      </c>
      <c r="P215" s="7" t="s">
        <v>5</v>
      </c>
      <c r="Q215" s="9" t="s">
        <v>6</v>
      </c>
      <c r="R215" s="9" t="s">
        <v>7</v>
      </c>
      <c r="S215" s="10" t="s">
        <v>8</v>
      </c>
      <c r="AM215" s="3"/>
      <c r="AN215" s="3"/>
    </row>
    <row r="216" spans="1:40" ht="12.75" customHeight="1" x14ac:dyDescent="0.2">
      <c r="A216" s="12" t="s">
        <v>9</v>
      </c>
      <c r="B216" s="13">
        <v>1</v>
      </c>
      <c r="C216" s="13">
        <v>2</v>
      </c>
      <c r="D216" s="13">
        <v>3</v>
      </c>
      <c r="E216" s="13">
        <v>4</v>
      </c>
      <c r="F216" s="13">
        <v>5</v>
      </c>
      <c r="G216" s="13">
        <v>6</v>
      </c>
      <c r="H216" s="13">
        <v>7</v>
      </c>
      <c r="I216" s="13">
        <v>8</v>
      </c>
      <c r="J216" s="13">
        <v>9</v>
      </c>
      <c r="K216" s="13">
        <v>10</v>
      </c>
      <c r="L216" s="156" t="s">
        <v>10</v>
      </c>
      <c r="M216" s="15"/>
      <c r="N216" s="16"/>
      <c r="O216" s="17"/>
      <c r="P216" s="18"/>
      <c r="Q216" s="2"/>
      <c r="R216" s="2"/>
      <c r="S216" s="1"/>
      <c r="AM216" s="3"/>
      <c r="AN216" s="3"/>
    </row>
    <row r="217" spans="1:40" ht="12.75" customHeight="1" x14ac:dyDescent="0.2">
      <c r="A217" s="20" t="s">
        <v>23</v>
      </c>
      <c r="B217" s="25">
        <v>30</v>
      </c>
      <c r="L217" s="158"/>
      <c r="M217" s="1"/>
      <c r="N217" s="1"/>
      <c r="P217" s="1"/>
      <c r="Q217" s="21">
        <f>B217</f>
        <v>30</v>
      </c>
      <c r="R217" s="2"/>
      <c r="S217" s="1"/>
      <c r="AM217" s="3"/>
      <c r="AN217" s="3"/>
    </row>
    <row r="218" spans="1:40" ht="12.75" customHeight="1" x14ac:dyDescent="0.2">
      <c r="A218" s="20" t="s">
        <v>24</v>
      </c>
      <c r="C218" s="25">
        <v>28</v>
      </c>
      <c r="L218" s="158"/>
      <c r="M218" s="1"/>
      <c r="N218" s="1"/>
      <c r="P218" s="1">
        <f>C218/B217</f>
        <v>0.93333333333333335</v>
      </c>
      <c r="Q218" s="21">
        <v>28</v>
      </c>
      <c r="R218" s="26">
        <f t="shared" ref="R218:R226" si="22">Q218/Q217</f>
        <v>0.93333333333333335</v>
      </c>
      <c r="S218" s="1">
        <f t="shared" ref="S218:S226" si="23">100%-R218</f>
        <v>6.6666666666666652E-2</v>
      </c>
      <c r="AM218" s="3"/>
      <c r="AN218" s="3"/>
    </row>
    <row r="219" spans="1:40" ht="12.75" customHeight="1" x14ac:dyDescent="0.2">
      <c r="A219" s="20" t="s">
        <v>28</v>
      </c>
      <c r="D219" s="25">
        <v>23</v>
      </c>
      <c r="L219" s="158"/>
      <c r="M219" s="1"/>
      <c r="N219" s="1"/>
      <c r="P219" s="1">
        <f>D219/C218</f>
        <v>0.8214285714285714</v>
      </c>
      <c r="Q219" s="21">
        <v>27</v>
      </c>
      <c r="R219" s="26">
        <f t="shared" si="22"/>
        <v>0.9642857142857143</v>
      </c>
      <c r="S219" s="1">
        <f t="shared" si="23"/>
        <v>3.5714285714285698E-2</v>
      </c>
      <c r="AM219" s="3"/>
      <c r="AN219" s="3"/>
    </row>
    <row r="220" spans="1:40" ht="12.75" customHeight="1" x14ac:dyDescent="0.2">
      <c r="A220" s="20" t="s">
        <v>30</v>
      </c>
      <c r="E220" s="25">
        <v>17</v>
      </c>
      <c r="L220" s="158"/>
      <c r="M220" s="1"/>
      <c r="N220" s="1"/>
      <c r="P220" s="1">
        <f>E220/D219</f>
        <v>0.73913043478260865</v>
      </c>
      <c r="Q220" s="21">
        <v>21</v>
      </c>
      <c r="R220" s="26">
        <f t="shared" si="22"/>
        <v>0.77777777777777779</v>
      </c>
      <c r="S220" s="1">
        <f t="shared" si="23"/>
        <v>0.22222222222222221</v>
      </c>
      <c r="AM220" s="3"/>
      <c r="AN220" s="3"/>
    </row>
    <row r="221" spans="1:40" ht="12.75" customHeight="1" x14ac:dyDescent="0.2">
      <c r="A221" s="31" t="s">
        <v>31</v>
      </c>
      <c r="F221" s="25">
        <v>16</v>
      </c>
      <c r="L221" s="158"/>
      <c r="M221" s="1"/>
      <c r="N221" s="1"/>
      <c r="P221" s="1">
        <f>F221/E220</f>
        <v>0.94117647058823528</v>
      </c>
      <c r="Q221" s="21">
        <v>17</v>
      </c>
      <c r="R221" s="26">
        <f t="shared" si="22"/>
        <v>0.80952380952380953</v>
      </c>
      <c r="S221" s="1">
        <f t="shared" si="23"/>
        <v>0.19047619047619047</v>
      </c>
      <c r="AM221" s="3"/>
      <c r="AN221" s="3"/>
    </row>
    <row r="222" spans="1:40" ht="12.75" customHeight="1" x14ac:dyDescent="0.2">
      <c r="A222" s="31" t="s">
        <v>32</v>
      </c>
      <c r="G222" s="25">
        <v>14</v>
      </c>
      <c r="L222" s="158"/>
      <c r="M222" s="1"/>
      <c r="N222" s="1"/>
      <c r="P222" s="1">
        <f>G222/F221</f>
        <v>0.875</v>
      </c>
      <c r="Q222" s="21">
        <v>18</v>
      </c>
      <c r="R222" s="26">
        <f t="shared" si="22"/>
        <v>1.0588235294117647</v>
      </c>
      <c r="S222" s="1">
        <f t="shared" si="23"/>
        <v>-5.8823529411764719E-2</v>
      </c>
      <c r="AM222" s="3"/>
      <c r="AN222" s="3"/>
    </row>
    <row r="223" spans="1:40" ht="12.75" customHeight="1" x14ac:dyDescent="0.2">
      <c r="A223" s="31" t="s">
        <v>33</v>
      </c>
      <c r="H223" s="25">
        <v>12</v>
      </c>
      <c r="L223" s="158"/>
      <c r="M223" s="1"/>
      <c r="N223" s="1"/>
      <c r="P223" s="1">
        <f>H223/G222</f>
        <v>0.8571428571428571</v>
      </c>
      <c r="Q223" s="21">
        <v>17</v>
      </c>
      <c r="R223" s="26">
        <f t="shared" si="22"/>
        <v>0.94444444444444442</v>
      </c>
      <c r="S223" s="1">
        <f t="shared" si="23"/>
        <v>5.555555555555558E-2</v>
      </c>
      <c r="AM223" s="3"/>
      <c r="AN223" s="3"/>
    </row>
    <row r="224" spans="1:40" ht="12.75" customHeight="1" x14ac:dyDescent="0.2">
      <c r="A224" s="20" t="s">
        <v>38</v>
      </c>
      <c r="I224" s="25">
        <v>12</v>
      </c>
      <c r="L224" s="158"/>
      <c r="M224" s="1"/>
      <c r="N224" s="1"/>
      <c r="P224" s="1">
        <f>I224/H223</f>
        <v>1</v>
      </c>
      <c r="Q224" s="21">
        <v>15</v>
      </c>
      <c r="R224" s="26">
        <f t="shared" si="22"/>
        <v>0.88235294117647056</v>
      </c>
      <c r="S224" s="1">
        <f t="shared" si="23"/>
        <v>0.11764705882352944</v>
      </c>
      <c r="AM224" s="3"/>
      <c r="AN224" s="3"/>
    </row>
    <row r="225" spans="1:40" ht="12.75" customHeight="1" x14ac:dyDescent="0.2">
      <c r="A225" s="31" t="s">
        <v>39</v>
      </c>
      <c r="J225" s="25">
        <v>9</v>
      </c>
      <c r="L225" s="158"/>
      <c r="M225" s="1"/>
      <c r="N225" s="1"/>
      <c r="P225" s="1">
        <f>J225/I224</f>
        <v>0.75</v>
      </c>
      <c r="Q225" s="21">
        <v>15</v>
      </c>
      <c r="R225" s="26">
        <f t="shared" si="22"/>
        <v>1</v>
      </c>
      <c r="S225" s="1">
        <f t="shared" si="23"/>
        <v>0</v>
      </c>
      <c r="AM225" s="3"/>
      <c r="AN225" s="3"/>
    </row>
    <row r="226" spans="1:40" ht="12.75" customHeight="1" x14ac:dyDescent="0.2">
      <c r="A226" s="31" t="s">
        <v>46</v>
      </c>
      <c r="K226" s="25">
        <v>9</v>
      </c>
      <c r="L226" s="158">
        <v>3</v>
      </c>
      <c r="M226" s="1"/>
      <c r="N226" s="1"/>
      <c r="P226" s="1">
        <f>K226/J225</f>
        <v>1</v>
      </c>
      <c r="Q226" s="21">
        <v>14</v>
      </c>
      <c r="R226" s="26">
        <f t="shared" si="22"/>
        <v>0.93333333333333335</v>
      </c>
      <c r="S226" s="1">
        <f t="shared" si="23"/>
        <v>6.6666666666666652E-2</v>
      </c>
      <c r="AM226" s="3"/>
      <c r="AN226" s="3"/>
    </row>
    <row r="227" spans="1:40" ht="12.75" customHeight="1" x14ac:dyDescent="0.2">
      <c r="A227" s="31" t="s">
        <v>47</v>
      </c>
      <c r="K227" s="25">
        <v>9</v>
      </c>
      <c r="L227" s="158"/>
      <c r="M227" s="1"/>
      <c r="N227" s="1"/>
      <c r="P227" s="1"/>
      <c r="Q227" s="21">
        <v>10</v>
      </c>
      <c r="R227" s="26"/>
      <c r="S227" s="1"/>
      <c r="AM227" s="3"/>
      <c r="AN227" s="3"/>
    </row>
    <row r="228" spans="1:40" ht="12.75" customHeight="1" x14ac:dyDescent="0.2">
      <c r="A228" s="31" t="s">
        <v>48</v>
      </c>
      <c r="K228" s="25">
        <v>8</v>
      </c>
      <c r="L228" s="158">
        <v>1</v>
      </c>
      <c r="M228" s="1"/>
      <c r="N228" s="1"/>
      <c r="P228" s="1"/>
      <c r="Q228" s="21">
        <v>10</v>
      </c>
      <c r="R228" s="26"/>
      <c r="S228" s="1"/>
      <c r="AM228" s="3"/>
      <c r="AN228" s="3"/>
    </row>
    <row r="229" spans="1:40" ht="12.75" customHeight="1" x14ac:dyDescent="0.2">
      <c r="A229" s="31" t="s">
        <v>49</v>
      </c>
      <c r="K229" s="25">
        <v>2</v>
      </c>
      <c r="L229" s="158"/>
      <c r="M229" s="1"/>
      <c r="N229" s="1"/>
      <c r="P229" s="1"/>
      <c r="Q229" s="21">
        <v>2</v>
      </c>
      <c r="R229" s="26"/>
      <c r="S229" s="1"/>
      <c r="T229" s="43" t="s">
        <v>42</v>
      </c>
      <c r="U229" s="43"/>
      <c r="V229" s="43"/>
      <c r="W229" s="43"/>
      <c r="AM229" s="3"/>
      <c r="AN229" s="3"/>
    </row>
    <row r="230" spans="1:40" ht="12.75" customHeight="1" x14ac:dyDescent="0.2">
      <c r="A230" s="31" t="s">
        <v>64</v>
      </c>
      <c r="K230" s="25">
        <v>2</v>
      </c>
      <c r="L230" s="158">
        <v>1</v>
      </c>
      <c r="M230" s="1"/>
      <c r="N230" s="1"/>
      <c r="P230" s="1"/>
      <c r="Q230" s="21">
        <v>2</v>
      </c>
      <c r="R230" s="26"/>
      <c r="S230" s="1"/>
      <c r="T230" s="43" t="s">
        <v>43</v>
      </c>
      <c r="U230" s="44"/>
      <c r="V230" s="44"/>
      <c r="W230" s="43"/>
      <c r="AM230" s="3"/>
      <c r="AN230" s="3"/>
    </row>
    <row r="231" spans="1:40" ht="12.75" customHeight="1" x14ac:dyDescent="0.2">
      <c r="A231" s="31"/>
      <c r="L231" s="158">
        <v>1</v>
      </c>
      <c r="M231" s="1"/>
      <c r="N231" s="1"/>
      <c r="P231" s="1"/>
      <c r="Q231" s="21"/>
      <c r="R231" s="26"/>
      <c r="S231" s="1"/>
      <c r="AM231" s="3"/>
      <c r="AN231" s="3"/>
    </row>
    <row r="232" spans="1:40" ht="12.75" customHeight="1" x14ac:dyDescent="0.2">
      <c r="L232" s="159">
        <f>SUM(L226:L231)</f>
        <v>6</v>
      </c>
      <c r="M232" s="1">
        <f>L226/B217</f>
        <v>0.1</v>
      </c>
      <c r="N232" s="1">
        <f>L232/B217</f>
        <v>0.2</v>
      </c>
      <c r="O232" s="1">
        <f>N232-M232</f>
        <v>0.1</v>
      </c>
      <c r="P232" s="1"/>
      <c r="Q232" s="2"/>
      <c r="R232" s="2"/>
      <c r="S232" s="1"/>
      <c r="AM232" s="3"/>
      <c r="AN232" s="3"/>
    </row>
    <row r="233" spans="1:40" ht="12.75" customHeight="1" x14ac:dyDescent="0.3">
      <c r="A233" s="4" t="s">
        <v>50</v>
      </c>
      <c r="M233" s="1"/>
      <c r="N233" s="1"/>
      <c r="P233" s="1"/>
      <c r="Q233" s="2"/>
      <c r="R233" s="2"/>
      <c r="S233" s="1"/>
      <c r="AM233" s="3"/>
      <c r="AN233" s="3"/>
    </row>
    <row r="234" spans="1:40" ht="25.5" customHeight="1" x14ac:dyDescent="0.2">
      <c r="B234" s="6" t="s">
        <v>1</v>
      </c>
      <c r="C234" s="6"/>
      <c r="D234" s="6"/>
      <c r="E234" s="6"/>
      <c r="F234" s="6"/>
      <c r="G234" s="6"/>
      <c r="H234" s="6"/>
      <c r="I234" s="6"/>
      <c r="J234" s="6"/>
      <c r="K234" s="6"/>
      <c r="M234" s="7" t="s">
        <v>2</v>
      </c>
      <c r="N234" s="7" t="s">
        <v>3</v>
      </c>
      <c r="O234" s="8" t="s">
        <v>4</v>
      </c>
      <c r="P234" s="7" t="s">
        <v>5</v>
      </c>
      <c r="Q234" s="9" t="s">
        <v>6</v>
      </c>
      <c r="R234" s="9" t="s">
        <v>7</v>
      </c>
      <c r="S234" s="10" t="s">
        <v>8</v>
      </c>
      <c r="AM234" s="3"/>
      <c r="AN234" s="3"/>
    </row>
    <row r="235" spans="1:40" ht="12.75" customHeight="1" x14ac:dyDescent="0.2">
      <c r="A235" s="12" t="s">
        <v>9</v>
      </c>
      <c r="B235" s="13">
        <v>1</v>
      </c>
      <c r="C235" s="13">
        <v>2</v>
      </c>
      <c r="D235" s="13">
        <v>3</v>
      </c>
      <c r="E235" s="13">
        <v>4</v>
      </c>
      <c r="F235" s="13">
        <v>5</v>
      </c>
      <c r="G235" s="13">
        <v>6</v>
      </c>
      <c r="H235" s="13">
        <v>7</v>
      </c>
      <c r="I235" s="13">
        <v>8</v>
      </c>
      <c r="J235" s="13">
        <v>9</v>
      </c>
      <c r="K235" s="13">
        <v>10</v>
      </c>
      <c r="L235" s="156" t="s">
        <v>10</v>
      </c>
      <c r="M235" s="15"/>
      <c r="N235" s="16"/>
      <c r="O235" s="17"/>
      <c r="P235" s="18"/>
      <c r="Q235" s="2"/>
      <c r="R235" s="2"/>
      <c r="S235" s="1"/>
      <c r="AM235" s="3"/>
      <c r="AN235" s="3"/>
    </row>
    <row r="236" spans="1:40" ht="12.75" customHeight="1" x14ac:dyDescent="0.2">
      <c r="A236" s="20" t="s">
        <v>24</v>
      </c>
      <c r="B236" s="25">
        <v>19</v>
      </c>
      <c r="L236" s="158"/>
      <c r="M236" s="1"/>
      <c r="N236" s="1"/>
      <c r="P236" s="1"/>
      <c r="Q236" s="21">
        <f>B236</f>
        <v>19</v>
      </c>
      <c r="R236" s="2"/>
      <c r="S236" s="1"/>
      <c r="AM236" s="3"/>
      <c r="AN236" s="3"/>
    </row>
    <row r="237" spans="1:40" ht="12.75" customHeight="1" x14ac:dyDescent="0.2">
      <c r="A237" s="20" t="s">
        <v>28</v>
      </c>
      <c r="C237" s="25">
        <v>19</v>
      </c>
      <c r="L237" s="158"/>
      <c r="M237" s="1"/>
      <c r="N237" s="1"/>
      <c r="P237" s="1">
        <f>C237/B236</f>
        <v>1</v>
      </c>
      <c r="Q237" s="21">
        <v>19</v>
      </c>
      <c r="R237" s="26">
        <f t="shared" ref="R237:R245" si="24">Q237/Q236</f>
        <v>1</v>
      </c>
      <c r="S237" s="1">
        <f t="shared" ref="S237:S245" si="25">100%-R237</f>
        <v>0</v>
      </c>
      <c r="AM237" s="3"/>
      <c r="AN237" s="3"/>
    </row>
    <row r="238" spans="1:40" ht="12.75" customHeight="1" x14ac:dyDescent="0.2">
      <c r="A238" s="20" t="s">
        <v>30</v>
      </c>
      <c r="D238" s="25">
        <v>19</v>
      </c>
      <c r="L238" s="158"/>
      <c r="M238" s="1"/>
      <c r="N238" s="1"/>
      <c r="P238" s="1">
        <f>D238/C237</f>
        <v>1</v>
      </c>
      <c r="Q238" s="21">
        <v>19</v>
      </c>
      <c r="R238" s="26">
        <f t="shared" si="24"/>
        <v>1</v>
      </c>
      <c r="S238" s="1">
        <f t="shared" si="25"/>
        <v>0</v>
      </c>
      <c r="AM238" s="3"/>
      <c r="AN238" s="3"/>
    </row>
    <row r="239" spans="1:40" ht="12.75" customHeight="1" x14ac:dyDescent="0.2">
      <c r="A239" s="25">
        <v>1001</v>
      </c>
      <c r="E239" s="25">
        <v>18</v>
      </c>
      <c r="L239" s="158"/>
      <c r="M239" s="1"/>
      <c r="N239" s="1"/>
      <c r="P239" s="1">
        <f>E239/D238</f>
        <v>0.94736842105263153</v>
      </c>
      <c r="Q239" s="21">
        <v>19</v>
      </c>
      <c r="R239" s="26">
        <f t="shared" si="24"/>
        <v>1</v>
      </c>
      <c r="S239" s="1">
        <f t="shared" si="25"/>
        <v>0</v>
      </c>
      <c r="AM239" s="3"/>
      <c r="AN239" s="3"/>
    </row>
    <row r="240" spans="1:40" ht="12.75" customHeight="1" x14ac:dyDescent="0.2">
      <c r="A240" s="25">
        <v>1002</v>
      </c>
      <c r="F240" s="25">
        <v>14</v>
      </c>
      <c r="L240" s="158"/>
      <c r="M240" s="1"/>
      <c r="N240" s="1"/>
      <c r="P240" s="1">
        <f>F240/E239</f>
        <v>0.77777777777777779</v>
      </c>
      <c r="Q240" s="21">
        <v>18</v>
      </c>
      <c r="R240" s="26">
        <f t="shared" si="24"/>
        <v>0.94736842105263153</v>
      </c>
      <c r="S240" s="1">
        <f t="shared" si="25"/>
        <v>5.2631578947368474E-2</v>
      </c>
      <c r="AM240" s="3"/>
      <c r="AN240" s="3"/>
    </row>
    <row r="241" spans="1:40" ht="12.75" customHeight="1" x14ac:dyDescent="0.2">
      <c r="A241" s="25">
        <v>1101</v>
      </c>
      <c r="G241" s="25">
        <v>12</v>
      </c>
      <c r="L241" s="158"/>
      <c r="M241" s="1"/>
      <c r="N241" s="1"/>
      <c r="P241" s="1">
        <f>G241/F240</f>
        <v>0.8571428571428571</v>
      </c>
      <c r="Q241" s="21">
        <v>17</v>
      </c>
      <c r="R241" s="26">
        <f t="shared" si="24"/>
        <v>0.94444444444444442</v>
      </c>
      <c r="S241" s="1">
        <f t="shared" si="25"/>
        <v>5.555555555555558E-2</v>
      </c>
      <c r="AM241" s="3"/>
      <c r="AN241" s="3"/>
    </row>
    <row r="242" spans="1:40" ht="12.75" customHeight="1" x14ac:dyDescent="0.2">
      <c r="A242" s="20" t="s">
        <v>38</v>
      </c>
      <c r="H242" s="25">
        <v>11</v>
      </c>
      <c r="L242" s="158"/>
      <c r="M242" s="1"/>
      <c r="N242" s="1"/>
      <c r="P242" s="1">
        <f>H242/G241</f>
        <v>0.91666666666666663</v>
      </c>
      <c r="Q242" s="21">
        <v>15</v>
      </c>
      <c r="R242" s="26">
        <f t="shared" si="24"/>
        <v>0.88235294117647056</v>
      </c>
      <c r="S242" s="1">
        <f t="shared" si="25"/>
        <v>0.11764705882352944</v>
      </c>
      <c r="AM242" s="3"/>
      <c r="AN242" s="3"/>
    </row>
    <row r="243" spans="1:40" ht="12.75" customHeight="1" x14ac:dyDescent="0.2">
      <c r="A243" s="31" t="s">
        <v>39</v>
      </c>
      <c r="I243" s="25">
        <v>11</v>
      </c>
      <c r="L243" s="158"/>
      <c r="M243" s="1"/>
      <c r="N243" s="1"/>
      <c r="P243" s="1">
        <f>I243/H242</f>
        <v>1</v>
      </c>
      <c r="Q243" s="21">
        <v>14</v>
      </c>
      <c r="R243" s="26">
        <f t="shared" si="24"/>
        <v>0.93333333333333335</v>
      </c>
      <c r="S243" s="1">
        <f t="shared" si="25"/>
        <v>6.6666666666666652E-2</v>
      </c>
      <c r="AM243" s="3"/>
      <c r="AN243" s="3"/>
    </row>
    <row r="244" spans="1:40" ht="12.75" customHeight="1" x14ac:dyDescent="0.2">
      <c r="A244" s="31" t="s">
        <v>46</v>
      </c>
      <c r="J244" s="25">
        <v>9</v>
      </c>
      <c r="L244" s="158"/>
      <c r="M244" s="1"/>
      <c r="N244" s="1"/>
      <c r="P244" s="1">
        <f>J244/I243</f>
        <v>0.81818181818181823</v>
      </c>
      <c r="Q244" s="21">
        <v>14</v>
      </c>
      <c r="R244" s="26">
        <f t="shared" si="24"/>
        <v>1</v>
      </c>
      <c r="S244" s="1">
        <f t="shared" si="25"/>
        <v>0</v>
      </c>
      <c r="AM244" s="3"/>
      <c r="AN244" s="3"/>
    </row>
    <row r="245" spans="1:40" ht="12.75" customHeight="1" x14ac:dyDescent="0.2">
      <c r="A245" s="31" t="s">
        <v>47</v>
      </c>
      <c r="K245" s="25">
        <v>9</v>
      </c>
      <c r="L245" s="158">
        <v>2</v>
      </c>
      <c r="M245" s="1"/>
      <c r="N245" s="1"/>
      <c r="P245" s="1">
        <f>K245/J244</f>
        <v>1</v>
      </c>
      <c r="Q245" s="21">
        <v>13</v>
      </c>
      <c r="R245" s="26">
        <f t="shared" si="24"/>
        <v>0.9285714285714286</v>
      </c>
      <c r="S245" s="1">
        <f t="shared" si="25"/>
        <v>7.1428571428571397E-2</v>
      </c>
      <c r="AM245" s="3"/>
      <c r="AN245" s="3"/>
    </row>
    <row r="246" spans="1:40" ht="12.75" customHeight="1" x14ac:dyDescent="0.2">
      <c r="A246" s="31" t="s">
        <v>48</v>
      </c>
      <c r="K246" s="25">
        <v>5</v>
      </c>
      <c r="L246" s="158">
        <v>1</v>
      </c>
      <c r="M246" s="1"/>
      <c r="N246" s="1"/>
      <c r="P246" s="1"/>
      <c r="Q246" s="21">
        <v>9</v>
      </c>
      <c r="R246" s="26"/>
      <c r="S246" s="1"/>
      <c r="AM246" s="3"/>
      <c r="AN246" s="3"/>
    </row>
    <row r="247" spans="1:40" ht="12.75" customHeight="1" x14ac:dyDescent="0.2">
      <c r="A247" s="31" t="s">
        <v>49</v>
      </c>
      <c r="K247" s="25">
        <v>4</v>
      </c>
      <c r="L247" s="158">
        <v>2</v>
      </c>
      <c r="M247" s="1"/>
      <c r="N247" s="1"/>
      <c r="P247" s="1"/>
      <c r="Q247" s="21">
        <v>5</v>
      </c>
      <c r="R247" s="26"/>
      <c r="S247" s="1"/>
      <c r="AM247" s="3"/>
      <c r="AN247" s="3"/>
    </row>
    <row r="248" spans="1:40" ht="12.75" customHeight="1" x14ac:dyDescent="0.2">
      <c r="A248" s="31" t="s">
        <v>64</v>
      </c>
      <c r="K248" s="25">
        <v>2</v>
      </c>
      <c r="L248" s="158">
        <v>1</v>
      </c>
      <c r="M248" s="1"/>
      <c r="N248" s="1"/>
      <c r="P248" s="1"/>
      <c r="Q248" s="21">
        <v>3</v>
      </c>
      <c r="R248" s="26"/>
      <c r="S248" s="1"/>
      <c r="T248" s="43" t="s">
        <v>42</v>
      </c>
      <c r="U248" s="43"/>
      <c r="V248" s="43"/>
      <c r="W248" s="43"/>
      <c r="AM248" s="3"/>
      <c r="AN248" s="3"/>
    </row>
    <row r="249" spans="1:40" ht="12.75" customHeight="1" x14ac:dyDescent="0.2">
      <c r="A249" s="31" t="s">
        <v>65</v>
      </c>
      <c r="K249" s="25">
        <v>1</v>
      </c>
      <c r="L249" s="158">
        <v>1</v>
      </c>
      <c r="M249" s="1"/>
      <c r="N249" s="1"/>
      <c r="P249" s="1"/>
      <c r="Q249" s="21">
        <v>2</v>
      </c>
      <c r="R249" s="26"/>
      <c r="S249" s="1"/>
      <c r="T249" s="43" t="s">
        <v>43</v>
      </c>
      <c r="U249" s="44"/>
      <c r="V249" s="44"/>
      <c r="W249" s="43"/>
      <c r="AM249" s="3"/>
      <c r="AN249" s="3"/>
    </row>
    <row r="250" spans="1:40" ht="12.75" customHeight="1" x14ac:dyDescent="0.2">
      <c r="L250" s="159">
        <f>SUM(L245:L249)</f>
        <v>7</v>
      </c>
      <c r="M250" s="1">
        <f>L245/B236</f>
        <v>0.10526315789473684</v>
      </c>
      <c r="N250" s="1">
        <f>L250/B236</f>
        <v>0.36842105263157893</v>
      </c>
      <c r="O250" s="26">
        <f>N250/M250</f>
        <v>3.5</v>
      </c>
      <c r="P250" s="1"/>
      <c r="Q250" s="2"/>
      <c r="R250" s="2"/>
      <c r="S250" s="1"/>
      <c r="AM250" s="3"/>
      <c r="AN250" s="3"/>
    </row>
    <row r="251" spans="1:40" ht="12.75" customHeight="1" x14ac:dyDescent="0.2">
      <c r="M251" s="1"/>
      <c r="N251" s="1"/>
      <c r="O251" s="26"/>
      <c r="P251" s="1"/>
      <c r="Q251" s="2"/>
      <c r="R251" s="2"/>
      <c r="S251" s="1"/>
      <c r="AM251" s="3"/>
      <c r="AN251" s="3"/>
    </row>
    <row r="252" spans="1:40" ht="12.75" customHeight="1" x14ac:dyDescent="0.3">
      <c r="A252" s="4" t="s">
        <v>52</v>
      </c>
      <c r="M252" s="1"/>
      <c r="N252" s="1"/>
      <c r="P252" s="1"/>
      <c r="Q252" s="2"/>
      <c r="R252" s="2"/>
      <c r="S252" s="1"/>
      <c r="AM252" s="3"/>
      <c r="AN252" s="3"/>
    </row>
    <row r="253" spans="1:40" ht="25.5" customHeight="1" x14ac:dyDescent="0.2">
      <c r="B253" s="6" t="s">
        <v>1</v>
      </c>
      <c r="C253" s="6"/>
      <c r="D253" s="6"/>
      <c r="E253" s="6"/>
      <c r="F253" s="6"/>
      <c r="G253" s="6"/>
      <c r="H253" s="6"/>
      <c r="I253" s="6"/>
      <c r="J253" s="6"/>
      <c r="K253" s="6"/>
      <c r="M253" s="7" t="s">
        <v>2</v>
      </c>
      <c r="N253" s="7" t="s">
        <v>3</v>
      </c>
      <c r="O253" s="8" t="s">
        <v>4</v>
      </c>
      <c r="P253" s="7" t="s">
        <v>5</v>
      </c>
      <c r="Q253" s="9" t="s">
        <v>6</v>
      </c>
      <c r="R253" s="9" t="s">
        <v>7</v>
      </c>
      <c r="S253" s="10" t="s">
        <v>8</v>
      </c>
      <c r="AM253" s="3"/>
      <c r="AN253" s="3"/>
    </row>
    <row r="254" spans="1:40" ht="12.75" customHeight="1" x14ac:dyDescent="0.2">
      <c r="A254" s="12" t="s">
        <v>9</v>
      </c>
      <c r="B254" s="13">
        <v>1</v>
      </c>
      <c r="C254" s="13">
        <v>2</v>
      </c>
      <c r="D254" s="13">
        <v>3</v>
      </c>
      <c r="E254" s="13">
        <v>4</v>
      </c>
      <c r="F254" s="13">
        <v>5</v>
      </c>
      <c r="G254" s="13">
        <v>6</v>
      </c>
      <c r="H254" s="13">
        <v>7</v>
      </c>
      <c r="I254" s="13">
        <v>8</v>
      </c>
      <c r="J254" s="13">
        <v>9</v>
      </c>
      <c r="K254" s="13">
        <v>10</v>
      </c>
      <c r="L254" s="156" t="s">
        <v>10</v>
      </c>
      <c r="M254" s="15"/>
      <c r="N254" s="16"/>
      <c r="O254" s="17"/>
      <c r="P254" s="18"/>
      <c r="Q254" s="2"/>
      <c r="R254" s="2"/>
      <c r="S254" s="1"/>
      <c r="AM254" s="3"/>
      <c r="AN254" s="3"/>
    </row>
    <row r="255" spans="1:40" ht="12.75" customHeight="1" x14ac:dyDescent="0.2">
      <c r="A255" s="20" t="s">
        <v>30</v>
      </c>
      <c r="B255" s="25">
        <v>24</v>
      </c>
      <c r="L255" s="158"/>
      <c r="M255" s="1"/>
      <c r="N255" s="1"/>
      <c r="P255" s="1"/>
      <c r="Q255" s="21">
        <f>B255</f>
        <v>24</v>
      </c>
      <c r="R255" s="2"/>
      <c r="S255" s="1"/>
      <c r="AM255" s="3"/>
      <c r="AN255" s="3"/>
    </row>
    <row r="256" spans="1:40" ht="12.75" customHeight="1" x14ac:dyDescent="0.2">
      <c r="A256" s="20" t="s">
        <v>31</v>
      </c>
      <c r="C256" s="25">
        <v>22</v>
      </c>
      <c r="L256" s="158"/>
      <c r="M256" s="1"/>
      <c r="N256" s="1"/>
      <c r="P256" s="1">
        <f>C256/B255</f>
        <v>0.91666666666666663</v>
      </c>
      <c r="Q256" s="21">
        <v>22</v>
      </c>
      <c r="R256" s="26">
        <f t="shared" ref="R256:R264" si="26">Q256/Q255</f>
        <v>0.91666666666666663</v>
      </c>
      <c r="S256" s="1">
        <f t="shared" ref="S256:S264" si="27">100%-R256</f>
        <v>8.333333333333337E-2</v>
      </c>
      <c r="AM256" s="3"/>
      <c r="AN256" s="3"/>
    </row>
    <row r="257" spans="1:40" ht="12.75" customHeight="1" x14ac:dyDescent="0.2">
      <c r="A257" s="25">
        <v>1002</v>
      </c>
      <c r="D257" s="25">
        <v>22</v>
      </c>
      <c r="L257" s="158"/>
      <c r="M257" s="1"/>
      <c r="N257" s="1"/>
      <c r="P257" s="1">
        <f>D257/C256</f>
        <v>1</v>
      </c>
      <c r="Q257" s="21">
        <v>22</v>
      </c>
      <c r="R257" s="26">
        <f t="shared" si="26"/>
        <v>1</v>
      </c>
      <c r="S257" s="1">
        <f t="shared" si="27"/>
        <v>0</v>
      </c>
      <c r="AM257" s="3"/>
      <c r="AN257" s="3"/>
    </row>
    <row r="258" spans="1:40" ht="12.75" customHeight="1" x14ac:dyDescent="0.2">
      <c r="A258" s="25">
        <v>1101</v>
      </c>
      <c r="E258" s="25">
        <v>20</v>
      </c>
      <c r="L258" s="158"/>
      <c r="M258" s="1"/>
      <c r="N258" s="1"/>
      <c r="P258" s="1">
        <f>E258/D257</f>
        <v>0.90909090909090906</v>
      </c>
      <c r="Q258" s="21">
        <v>20</v>
      </c>
      <c r="R258" s="26">
        <f t="shared" si="26"/>
        <v>0.90909090909090906</v>
      </c>
      <c r="S258" s="1">
        <f t="shared" si="27"/>
        <v>9.0909090909090939E-2</v>
      </c>
      <c r="AM258" s="3"/>
      <c r="AN258" s="3"/>
    </row>
    <row r="259" spans="1:40" ht="12.75" customHeight="1" x14ac:dyDescent="0.2">
      <c r="A259" s="20" t="s">
        <v>38</v>
      </c>
      <c r="F259" s="25">
        <v>18</v>
      </c>
      <c r="L259" s="158"/>
      <c r="M259" s="1"/>
      <c r="N259" s="1"/>
      <c r="P259" s="1">
        <f>F259/E258</f>
        <v>0.9</v>
      </c>
      <c r="Q259" s="21">
        <v>20</v>
      </c>
      <c r="R259" s="26">
        <f t="shared" si="26"/>
        <v>1</v>
      </c>
      <c r="S259" s="1">
        <f t="shared" si="27"/>
        <v>0</v>
      </c>
      <c r="AM259" s="3"/>
      <c r="AN259" s="3"/>
    </row>
    <row r="260" spans="1:40" ht="12.75" customHeight="1" x14ac:dyDescent="0.2">
      <c r="A260" s="31" t="s">
        <v>39</v>
      </c>
      <c r="G260" s="25">
        <v>16</v>
      </c>
      <c r="L260" s="158"/>
      <c r="M260" s="1"/>
      <c r="N260" s="1"/>
      <c r="P260" s="1">
        <f>G260/F259</f>
        <v>0.88888888888888884</v>
      </c>
      <c r="Q260" s="21">
        <v>20</v>
      </c>
      <c r="R260" s="26">
        <f t="shared" si="26"/>
        <v>1</v>
      </c>
      <c r="S260" s="1">
        <f t="shared" si="27"/>
        <v>0</v>
      </c>
      <c r="AM260" s="3"/>
      <c r="AN260" s="3"/>
    </row>
    <row r="261" spans="1:40" ht="12.75" customHeight="1" x14ac:dyDescent="0.2">
      <c r="A261" s="31" t="s">
        <v>46</v>
      </c>
      <c r="H261" s="25">
        <v>15</v>
      </c>
      <c r="L261" s="158"/>
      <c r="M261" s="1"/>
      <c r="N261" s="1"/>
      <c r="P261" s="1">
        <f>H261/G260</f>
        <v>0.9375</v>
      </c>
      <c r="Q261" s="21">
        <v>20</v>
      </c>
      <c r="R261" s="26">
        <f t="shared" si="26"/>
        <v>1</v>
      </c>
      <c r="S261" s="1">
        <f t="shared" si="27"/>
        <v>0</v>
      </c>
      <c r="AM261" s="3"/>
      <c r="AN261" s="3"/>
    </row>
    <row r="262" spans="1:40" ht="12.75" customHeight="1" x14ac:dyDescent="0.2">
      <c r="A262" s="31" t="s">
        <v>47</v>
      </c>
      <c r="I262" s="25">
        <v>14</v>
      </c>
      <c r="L262" s="158"/>
      <c r="M262" s="1"/>
      <c r="N262" s="1"/>
      <c r="P262" s="1">
        <f>I262/H261</f>
        <v>0.93333333333333335</v>
      </c>
      <c r="Q262" s="21">
        <v>20</v>
      </c>
      <c r="R262" s="26">
        <f t="shared" si="26"/>
        <v>1</v>
      </c>
      <c r="S262" s="1">
        <f t="shared" si="27"/>
        <v>0</v>
      </c>
      <c r="AM262" s="3"/>
      <c r="AN262" s="3"/>
    </row>
    <row r="263" spans="1:40" ht="12.75" customHeight="1" x14ac:dyDescent="0.2">
      <c r="A263" s="31" t="s">
        <v>48</v>
      </c>
      <c r="J263" s="25">
        <v>10</v>
      </c>
      <c r="L263" s="158"/>
      <c r="M263" s="1"/>
      <c r="N263" s="1"/>
      <c r="P263" s="1">
        <f>J263/I262</f>
        <v>0.7142857142857143</v>
      </c>
      <c r="Q263" s="21">
        <v>20</v>
      </c>
      <c r="R263" s="26">
        <f t="shared" si="26"/>
        <v>1</v>
      </c>
      <c r="S263" s="1">
        <f t="shared" si="27"/>
        <v>0</v>
      </c>
      <c r="V263" s="25"/>
      <c r="AM263" s="3"/>
      <c r="AN263" s="3"/>
    </row>
    <row r="264" spans="1:40" ht="12.75" customHeight="1" x14ac:dyDescent="0.2">
      <c r="A264" s="31" t="s">
        <v>49</v>
      </c>
      <c r="K264" s="25">
        <v>10</v>
      </c>
      <c r="L264" s="158">
        <v>6</v>
      </c>
      <c r="M264" s="1"/>
      <c r="N264" s="1"/>
      <c r="P264" s="1">
        <f>K264/J263</f>
        <v>1</v>
      </c>
      <c r="Q264" s="21">
        <v>20</v>
      </c>
      <c r="R264" s="26">
        <f t="shared" si="26"/>
        <v>1</v>
      </c>
      <c r="S264" s="1">
        <f t="shared" si="27"/>
        <v>0</v>
      </c>
      <c r="T264" s="43" t="s">
        <v>42</v>
      </c>
      <c r="U264" s="43"/>
      <c r="V264" s="43"/>
      <c r="W264" s="43"/>
      <c r="AM264" s="3"/>
      <c r="AN264" s="3"/>
    </row>
    <row r="265" spans="1:40" ht="12.75" customHeight="1" x14ac:dyDescent="0.2">
      <c r="A265" s="31" t="s">
        <v>64</v>
      </c>
      <c r="K265" s="25">
        <v>7</v>
      </c>
      <c r="L265" s="158">
        <v>2</v>
      </c>
      <c r="M265" s="1"/>
      <c r="N265" s="1"/>
      <c r="P265" s="1"/>
      <c r="Q265" s="21">
        <v>14</v>
      </c>
      <c r="R265" s="26"/>
      <c r="S265" s="1"/>
      <c r="T265" s="43" t="s">
        <v>43</v>
      </c>
      <c r="U265" s="44"/>
      <c r="V265" s="44"/>
      <c r="W265" s="43"/>
      <c r="AM265" s="3"/>
      <c r="AN265" s="3"/>
    </row>
    <row r="266" spans="1:40" ht="12.75" customHeight="1" x14ac:dyDescent="0.2">
      <c r="A266" s="31" t="s">
        <v>65</v>
      </c>
      <c r="L266" s="158">
        <v>6</v>
      </c>
      <c r="M266" s="1"/>
      <c r="N266" s="1"/>
      <c r="P266" s="1"/>
      <c r="Q266" s="21">
        <v>10</v>
      </c>
      <c r="R266" s="26"/>
      <c r="S266" s="1"/>
    </row>
    <row r="267" spans="1:40" ht="12.75" customHeight="1" x14ac:dyDescent="0.2">
      <c r="A267" s="31" t="s">
        <v>66</v>
      </c>
      <c r="K267" s="25">
        <v>4</v>
      </c>
      <c r="L267" s="158">
        <v>2</v>
      </c>
      <c r="M267" s="1"/>
      <c r="N267" s="1"/>
      <c r="P267" s="1"/>
      <c r="Q267" s="21">
        <v>6</v>
      </c>
      <c r="R267" s="26"/>
      <c r="S267" s="1"/>
    </row>
    <row r="268" spans="1:40" ht="12.75" customHeight="1" x14ac:dyDescent="0.2">
      <c r="A268" s="31" t="s">
        <v>67</v>
      </c>
      <c r="K268" s="25">
        <v>4</v>
      </c>
      <c r="L268" s="158">
        <v>1</v>
      </c>
      <c r="M268" s="1"/>
      <c r="N268" s="1"/>
      <c r="P268" s="1"/>
      <c r="Q268" s="21">
        <v>5</v>
      </c>
      <c r="R268" s="26"/>
      <c r="S268" s="1"/>
    </row>
    <row r="269" spans="1:40" ht="12.75" customHeight="1" x14ac:dyDescent="0.2">
      <c r="A269" s="25">
        <v>1602</v>
      </c>
      <c r="K269" s="25">
        <v>4</v>
      </c>
      <c r="L269" s="158">
        <v>1</v>
      </c>
      <c r="M269" s="1"/>
      <c r="N269" s="1"/>
      <c r="P269" s="1"/>
      <c r="Q269" s="21">
        <v>4</v>
      </c>
      <c r="R269" s="26"/>
      <c r="S269" s="1"/>
    </row>
    <row r="270" spans="1:40" ht="12.75" customHeight="1" x14ac:dyDescent="0.2">
      <c r="A270" s="105">
        <v>1701</v>
      </c>
      <c r="K270" s="25">
        <v>2</v>
      </c>
      <c r="L270" s="158">
        <v>2</v>
      </c>
      <c r="M270" s="1"/>
      <c r="N270" s="1"/>
      <c r="P270" s="1"/>
      <c r="Q270" s="21"/>
      <c r="R270" s="26"/>
      <c r="S270" s="1"/>
    </row>
    <row r="271" spans="1:40" ht="12.75" customHeight="1" x14ac:dyDescent="0.2">
      <c r="L271" s="159">
        <f>SUM(L264:L270)</f>
        <v>20</v>
      </c>
      <c r="M271" s="1">
        <f>L264/B255</f>
        <v>0.25</v>
      </c>
      <c r="N271" s="1">
        <f>L271/B255</f>
        <v>0.83333333333333337</v>
      </c>
      <c r="O271" s="1">
        <f>N271-M271</f>
        <v>0.58333333333333337</v>
      </c>
      <c r="P271" s="1"/>
      <c r="Q271" s="2"/>
      <c r="R271" s="2"/>
      <c r="S271" s="1"/>
    </row>
    <row r="272" spans="1:40" ht="12.75" customHeight="1" x14ac:dyDescent="0.2">
      <c r="M272" s="1"/>
      <c r="N272" s="1"/>
      <c r="O272" s="1"/>
      <c r="P272" s="1"/>
      <c r="Q272" s="2"/>
      <c r="R272" s="2"/>
      <c r="S272" s="1"/>
    </row>
    <row r="273" spans="1:21" ht="12.75" customHeight="1" x14ac:dyDescent="0.2">
      <c r="M273" s="1"/>
      <c r="N273" s="1"/>
      <c r="O273" s="1"/>
      <c r="P273" s="1"/>
      <c r="Q273" s="2"/>
      <c r="R273" s="2"/>
      <c r="S273" s="1"/>
      <c r="U273" s="3"/>
    </row>
    <row r="274" spans="1:21" ht="26.25" x14ac:dyDescent="0.4">
      <c r="B274" s="184" t="s">
        <v>53</v>
      </c>
      <c r="C274" s="184"/>
      <c r="D274" s="184"/>
      <c r="E274" s="184"/>
      <c r="F274" s="184"/>
      <c r="G274" s="184"/>
      <c r="H274" s="184"/>
      <c r="I274" s="184"/>
      <c r="J274" s="184"/>
      <c r="K274" s="184"/>
      <c r="L274" s="153" t="s">
        <v>31</v>
      </c>
      <c r="M274" s="1"/>
      <c r="N274" s="1"/>
      <c r="O274" s="25"/>
      <c r="P274" s="1"/>
      <c r="Q274" s="25"/>
      <c r="R274" s="25"/>
      <c r="S274" s="25"/>
      <c r="U274" s="3"/>
    </row>
    <row r="275" spans="1:21" ht="20.25" x14ac:dyDescent="0.2">
      <c r="A275" s="172" t="s">
        <v>9</v>
      </c>
      <c r="B275" s="173" t="s">
        <v>54</v>
      </c>
      <c r="C275" s="174"/>
      <c r="D275" s="174"/>
      <c r="E275" s="174"/>
      <c r="F275" s="174"/>
      <c r="G275" s="174"/>
      <c r="H275" s="174"/>
      <c r="I275" s="174"/>
      <c r="J275" s="174"/>
      <c r="K275" s="175"/>
      <c r="L275" s="176" t="s">
        <v>10</v>
      </c>
      <c r="M275" s="171" t="s">
        <v>2</v>
      </c>
      <c r="N275" s="171" t="s">
        <v>3</v>
      </c>
      <c r="O275" s="178" t="s">
        <v>4</v>
      </c>
      <c r="P275" s="171" t="s">
        <v>5</v>
      </c>
      <c r="Q275" s="169" t="s">
        <v>6</v>
      </c>
      <c r="R275" s="169" t="s">
        <v>7</v>
      </c>
      <c r="S275" s="171" t="s">
        <v>8</v>
      </c>
      <c r="U275" s="3"/>
    </row>
    <row r="276" spans="1:21" ht="15.75" x14ac:dyDescent="0.25">
      <c r="A276" s="170"/>
      <c r="B276" s="49" t="s">
        <v>55</v>
      </c>
      <c r="C276" s="49" t="s">
        <v>56</v>
      </c>
      <c r="D276" s="49" t="s">
        <v>57</v>
      </c>
      <c r="E276" s="49" t="s">
        <v>58</v>
      </c>
      <c r="F276" s="49" t="s">
        <v>59</v>
      </c>
      <c r="G276" s="49" t="s">
        <v>60</v>
      </c>
      <c r="H276" s="49" t="s">
        <v>61</v>
      </c>
      <c r="I276" s="49" t="s">
        <v>62</v>
      </c>
      <c r="J276" s="49" t="s">
        <v>83</v>
      </c>
      <c r="K276" s="49" t="s">
        <v>84</v>
      </c>
      <c r="L276" s="177"/>
      <c r="M276" s="170"/>
      <c r="N276" s="170"/>
      <c r="O276" s="170"/>
      <c r="P276" s="170"/>
      <c r="Q276" s="170"/>
      <c r="R276" s="170"/>
      <c r="S276" s="170"/>
      <c r="U276" s="3"/>
    </row>
    <row r="277" spans="1:21" ht="15.75" x14ac:dyDescent="0.25">
      <c r="A277" s="49">
        <v>1001</v>
      </c>
      <c r="B277" s="50">
        <v>16</v>
      </c>
      <c r="C277" s="50"/>
      <c r="D277" s="50"/>
      <c r="E277" s="50"/>
      <c r="F277" s="50"/>
      <c r="G277" s="50"/>
      <c r="H277" s="50"/>
      <c r="I277" s="50"/>
      <c r="J277" s="50"/>
      <c r="K277" s="50"/>
      <c r="L277" s="91"/>
      <c r="M277" s="51"/>
      <c r="N277" s="52"/>
      <c r="O277" s="53"/>
      <c r="P277" s="54"/>
      <c r="Q277" s="55">
        <f>B277</f>
        <v>16</v>
      </c>
      <c r="R277" s="56"/>
      <c r="S277" s="54"/>
      <c r="U277" s="3"/>
    </row>
    <row r="278" spans="1:21" ht="15.75" x14ac:dyDescent="0.25">
      <c r="A278" s="49">
        <v>1002</v>
      </c>
      <c r="B278" s="50"/>
      <c r="C278" s="50">
        <v>12</v>
      </c>
      <c r="D278" s="50"/>
      <c r="E278" s="50"/>
      <c r="F278" s="50"/>
      <c r="G278" s="50"/>
      <c r="H278" s="50"/>
      <c r="I278" s="50"/>
      <c r="J278" s="50"/>
      <c r="K278" s="50"/>
      <c r="L278" s="91"/>
      <c r="M278" s="57"/>
      <c r="N278" s="58"/>
      <c r="O278" s="59"/>
      <c r="P278" s="60">
        <f>IF(C278=0,"",C278/B277)</f>
        <v>0.75</v>
      </c>
      <c r="Q278" s="61">
        <v>12</v>
      </c>
      <c r="R278" s="62">
        <f t="shared" ref="R278:R286" si="28">IF(Q278=0,"",Q278/Q277)</f>
        <v>0.75</v>
      </c>
      <c r="S278" s="62">
        <f t="shared" ref="S278:S286" si="29">IF(Q278=0,"",100%-R278)</f>
        <v>0.25</v>
      </c>
      <c r="U278" s="3"/>
    </row>
    <row r="279" spans="1:21" ht="15.75" customHeight="1" x14ac:dyDescent="0.25">
      <c r="A279" s="49">
        <v>1101</v>
      </c>
      <c r="B279" s="50"/>
      <c r="C279" s="50"/>
      <c r="D279" s="50">
        <v>12</v>
      </c>
      <c r="E279" s="50"/>
      <c r="F279" s="50"/>
      <c r="G279" s="50"/>
      <c r="H279" s="50"/>
      <c r="I279" s="50"/>
      <c r="J279" s="50"/>
      <c r="K279" s="50"/>
      <c r="L279" s="91"/>
      <c r="M279" s="57"/>
      <c r="N279" s="58"/>
      <c r="O279" s="59"/>
      <c r="P279" s="60">
        <f>IF(D279=0,"",D279/C278)</f>
        <v>1</v>
      </c>
      <c r="Q279" s="61">
        <v>12</v>
      </c>
      <c r="R279" s="62">
        <f t="shared" si="28"/>
        <v>1</v>
      </c>
      <c r="S279" s="62">
        <f t="shared" si="29"/>
        <v>0</v>
      </c>
      <c r="T279" s="63">
        <f>Q279/Q277</f>
        <v>0.75</v>
      </c>
      <c r="U279" s="3"/>
    </row>
    <row r="280" spans="1:21" ht="15.75" customHeight="1" x14ac:dyDescent="0.25">
      <c r="A280" s="49">
        <v>1102</v>
      </c>
      <c r="B280" s="50"/>
      <c r="C280" s="50"/>
      <c r="D280" s="50"/>
      <c r="E280" s="50">
        <v>11</v>
      </c>
      <c r="F280" s="50"/>
      <c r="G280" s="50"/>
      <c r="H280" s="50"/>
      <c r="I280" s="50"/>
      <c r="J280" s="50"/>
      <c r="K280" s="50"/>
      <c r="L280" s="91"/>
      <c r="M280" s="57"/>
      <c r="N280" s="58"/>
      <c r="O280" s="59"/>
      <c r="P280" s="60">
        <f>IF(E280=0,"",E280/D279)</f>
        <v>0.91666666666666663</v>
      </c>
      <c r="Q280" s="61">
        <v>11</v>
      </c>
      <c r="R280" s="62">
        <f t="shared" si="28"/>
        <v>0.91666666666666663</v>
      </c>
      <c r="S280" s="62">
        <f t="shared" si="29"/>
        <v>8.333333333333337E-2</v>
      </c>
      <c r="U280" s="3"/>
    </row>
    <row r="281" spans="1:21" ht="15.75" customHeight="1" x14ac:dyDescent="0.25">
      <c r="A281" s="49">
        <v>1201</v>
      </c>
      <c r="B281" s="50"/>
      <c r="C281" s="50"/>
      <c r="D281" s="50"/>
      <c r="E281" s="50"/>
      <c r="F281" s="50">
        <v>10</v>
      </c>
      <c r="G281" s="50"/>
      <c r="H281" s="50"/>
      <c r="I281" s="50"/>
      <c r="J281" s="50"/>
      <c r="K281" s="50"/>
      <c r="L281" s="91"/>
      <c r="M281" s="57"/>
      <c r="N281" s="58"/>
      <c r="O281" s="59"/>
      <c r="P281" s="60">
        <f>IF(F281=0,"",F281/E280)</f>
        <v>0.90909090909090906</v>
      </c>
      <c r="Q281" s="61">
        <v>11</v>
      </c>
      <c r="R281" s="62">
        <f t="shared" si="28"/>
        <v>1</v>
      </c>
      <c r="S281" s="62">
        <f t="shared" si="29"/>
        <v>0</v>
      </c>
      <c r="U281" s="3"/>
    </row>
    <row r="282" spans="1:21" ht="15.75" customHeight="1" x14ac:dyDescent="0.25">
      <c r="A282" s="49">
        <v>1202</v>
      </c>
      <c r="B282" s="50"/>
      <c r="C282" s="50"/>
      <c r="D282" s="50"/>
      <c r="E282" s="50"/>
      <c r="F282" s="50"/>
      <c r="G282" s="50">
        <v>7</v>
      </c>
      <c r="H282" s="50"/>
      <c r="I282" s="50"/>
      <c r="J282" s="50"/>
      <c r="K282" s="50"/>
      <c r="L282" s="91"/>
      <c r="M282" s="57"/>
      <c r="N282" s="58"/>
      <c r="O282" s="59"/>
      <c r="P282" s="60">
        <f>IF(G282=0,"",G282/F281)</f>
        <v>0.7</v>
      </c>
      <c r="Q282" s="61">
        <v>11</v>
      </c>
      <c r="R282" s="62">
        <f t="shared" si="28"/>
        <v>1</v>
      </c>
      <c r="S282" s="62">
        <f t="shared" si="29"/>
        <v>0</v>
      </c>
      <c r="U282" s="3"/>
    </row>
    <row r="283" spans="1:21" ht="15.75" customHeight="1" x14ac:dyDescent="0.25">
      <c r="A283" s="49">
        <v>1301</v>
      </c>
      <c r="B283" s="50"/>
      <c r="C283" s="50"/>
      <c r="D283" s="50"/>
      <c r="E283" s="50"/>
      <c r="F283" s="50"/>
      <c r="G283" s="50"/>
      <c r="H283" s="50">
        <v>5</v>
      </c>
      <c r="I283" s="50"/>
      <c r="J283" s="50"/>
      <c r="K283" s="50"/>
      <c r="L283" s="91"/>
      <c r="M283" s="57"/>
      <c r="N283" s="58"/>
      <c r="O283" s="59"/>
      <c r="P283" s="60">
        <f>IF(H283=0,"",H283/G282)</f>
        <v>0.7142857142857143</v>
      </c>
      <c r="Q283" s="61">
        <v>11</v>
      </c>
      <c r="R283" s="62">
        <f t="shared" si="28"/>
        <v>1</v>
      </c>
      <c r="S283" s="62">
        <f t="shared" si="29"/>
        <v>0</v>
      </c>
      <c r="U283" s="3"/>
    </row>
    <row r="284" spans="1:21" ht="15.75" customHeight="1" x14ac:dyDescent="0.25">
      <c r="A284" s="49">
        <v>1302</v>
      </c>
      <c r="B284" s="50"/>
      <c r="C284" s="50"/>
      <c r="D284" s="50"/>
      <c r="E284" s="50"/>
      <c r="F284" s="50"/>
      <c r="G284" s="50"/>
      <c r="H284" s="50"/>
      <c r="I284" s="50">
        <v>5</v>
      </c>
      <c r="J284" s="50"/>
      <c r="K284" s="50"/>
      <c r="L284" s="91"/>
      <c r="M284" s="57"/>
      <c r="N284" s="58"/>
      <c r="O284" s="59"/>
      <c r="P284" s="60">
        <f>IF(I284=0,"",I284/H283)</f>
        <v>1</v>
      </c>
      <c r="Q284" s="61">
        <v>11</v>
      </c>
      <c r="R284" s="62">
        <f t="shared" si="28"/>
        <v>1</v>
      </c>
      <c r="S284" s="62">
        <f t="shared" si="29"/>
        <v>0</v>
      </c>
      <c r="U284" s="3"/>
    </row>
    <row r="285" spans="1:21" ht="15.75" customHeight="1" x14ac:dyDescent="0.25">
      <c r="A285" s="49">
        <v>1401</v>
      </c>
      <c r="B285" s="50"/>
      <c r="C285" s="50"/>
      <c r="D285" s="50"/>
      <c r="E285" s="50"/>
      <c r="F285" s="50"/>
      <c r="G285" s="50"/>
      <c r="H285" s="50"/>
      <c r="I285" s="50"/>
      <c r="J285" s="50">
        <v>4</v>
      </c>
      <c r="K285" s="50"/>
      <c r="L285" s="91"/>
      <c r="M285" s="57"/>
      <c r="N285" s="58"/>
      <c r="O285" s="59"/>
      <c r="P285" s="60">
        <f>IF(J285=0,"",J285/I284)</f>
        <v>0.8</v>
      </c>
      <c r="Q285" s="61">
        <v>9</v>
      </c>
      <c r="R285" s="62">
        <f t="shared" si="28"/>
        <v>0.81818181818181823</v>
      </c>
      <c r="S285" s="62">
        <f t="shared" si="29"/>
        <v>0.18181818181818177</v>
      </c>
      <c r="U285" s="3"/>
    </row>
    <row r="286" spans="1:21" ht="15.75" customHeight="1" x14ac:dyDescent="0.25">
      <c r="A286" s="49">
        <v>1402</v>
      </c>
      <c r="B286" s="50"/>
      <c r="C286" s="50"/>
      <c r="D286" s="50"/>
      <c r="E286" s="50"/>
      <c r="F286" s="50"/>
      <c r="G286" s="50"/>
      <c r="H286" s="50"/>
      <c r="I286" s="50"/>
      <c r="J286" s="50"/>
      <c r="K286" s="50">
        <v>4</v>
      </c>
      <c r="L286" s="91">
        <v>1</v>
      </c>
      <c r="M286" s="57"/>
      <c r="N286" s="58"/>
      <c r="O286" s="59"/>
      <c r="P286" s="60">
        <f>IF(K286=0,"",K286/J285)</f>
        <v>1</v>
      </c>
      <c r="Q286" s="61">
        <v>9</v>
      </c>
      <c r="R286" s="62">
        <f t="shared" si="28"/>
        <v>1</v>
      </c>
      <c r="S286" s="62">
        <f t="shared" si="29"/>
        <v>0</v>
      </c>
      <c r="U286" s="3"/>
    </row>
    <row r="287" spans="1:21" ht="15.75" customHeight="1" x14ac:dyDescent="0.25">
      <c r="A287" s="49">
        <v>1501</v>
      </c>
      <c r="B287" s="50"/>
      <c r="C287" s="50"/>
      <c r="D287" s="50"/>
      <c r="E287" s="50"/>
      <c r="F287" s="50"/>
      <c r="G287" s="50"/>
      <c r="H287" s="50"/>
      <c r="I287" s="50"/>
      <c r="J287" s="50"/>
      <c r="K287" s="50">
        <v>4</v>
      </c>
      <c r="L287" s="91">
        <v>3</v>
      </c>
      <c r="M287" s="57"/>
      <c r="N287" s="58"/>
      <c r="O287" s="64"/>
      <c r="P287" s="65"/>
      <c r="Q287" s="66">
        <v>6</v>
      </c>
      <c r="R287" s="67"/>
      <c r="S287" s="65"/>
      <c r="U287" s="3"/>
    </row>
    <row r="288" spans="1:21" ht="15.75" customHeight="1" x14ac:dyDescent="0.25">
      <c r="A288" s="49">
        <v>1502</v>
      </c>
      <c r="B288" s="50"/>
      <c r="C288" s="50"/>
      <c r="D288" s="50"/>
      <c r="E288" s="50"/>
      <c r="F288" s="50"/>
      <c r="G288" s="50"/>
      <c r="H288" s="50"/>
      <c r="I288" s="50"/>
      <c r="J288" s="50"/>
      <c r="K288" s="50">
        <v>2</v>
      </c>
      <c r="L288" s="91">
        <v>1</v>
      </c>
      <c r="M288" s="57"/>
      <c r="N288" s="58"/>
      <c r="O288" s="64"/>
      <c r="P288" s="68"/>
      <c r="Q288" s="66">
        <v>3</v>
      </c>
      <c r="R288" s="69"/>
      <c r="S288" s="68"/>
      <c r="U288" s="3"/>
    </row>
    <row r="289" spans="1:21" ht="15.75" customHeight="1" x14ac:dyDescent="0.25">
      <c r="A289" s="49">
        <v>1601</v>
      </c>
      <c r="B289" s="50"/>
      <c r="C289" s="50"/>
      <c r="D289" s="50"/>
      <c r="E289" s="50"/>
      <c r="F289" s="50"/>
      <c r="G289" s="50"/>
      <c r="H289" s="50"/>
      <c r="I289" s="50"/>
      <c r="J289" s="50"/>
      <c r="K289" s="50">
        <v>2</v>
      </c>
      <c r="L289" s="91"/>
      <c r="M289" s="57"/>
      <c r="N289" s="58"/>
      <c r="O289" s="64"/>
      <c r="P289" s="68"/>
      <c r="Q289" s="66">
        <v>2</v>
      </c>
      <c r="R289" s="69"/>
      <c r="S289" s="68"/>
      <c r="U289" s="3"/>
    </row>
    <row r="290" spans="1:21" ht="15.75" customHeight="1" x14ac:dyDescent="0.25">
      <c r="A290" s="49">
        <v>1602</v>
      </c>
      <c r="B290" s="50"/>
      <c r="C290" s="50"/>
      <c r="D290" s="50"/>
      <c r="E290" s="50"/>
      <c r="F290" s="50"/>
      <c r="G290" s="50"/>
      <c r="H290" s="50"/>
      <c r="I290" s="50"/>
      <c r="J290" s="50"/>
      <c r="K290" s="50">
        <v>2</v>
      </c>
      <c r="L290" s="91"/>
      <c r="M290" s="57"/>
      <c r="N290" s="58"/>
      <c r="O290" s="64"/>
      <c r="P290" s="68"/>
      <c r="Q290" s="66">
        <v>2</v>
      </c>
      <c r="R290" s="69"/>
      <c r="S290" s="68"/>
      <c r="U290" s="3"/>
    </row>
    <row r="291" spans="1:21" ht="15.75" customHeight="1" x14ac:dyDescent="0.25">
      <c r="A291" s="49">
        <v>1701</v>
      </c>
      <c r="B291" s="50"/>
      <c r="C291" s="50"/>
      <c r="D291" s="50"/>
      <c r="E291" s="50"/>
      <c r="F291" s="50"/>
      <c r="G291" s="50"/>
      <c r="H291" s="50"/>
      <c r="I291" s="50"/>
      <c r="J291" s="50"/>
      <c r="K291" s="50">
        <v>2</v>
      </c>
      <c r="L291" s="91">
        <v>1</v>
      </c>
      <c r="M291" s="57"/>
      <c r="N291" s="58"/>
      <c r="O291" s="64"/>
      <c r="P291" s="68"/>
      <c r="Q291" s="66">
        <v>2</v>
      </c>
      <c r="R291" s="69"/>
      <c r="S291" s="68"/>
      <c r="U291" s="3"/>
    </row>
    <row r="292" spans="1:21" ht="15.75" customHeight="1" x14ac:dyDescent="0.25">
      <c r="A292" s="49">
        <v>1702</v>
      </c>
      <c r="B292" s="50"/>
      <c r="C292" s="50"/>
      <c r="D292" s="50"/>
      <c r="E292" s="50"/>
      <c r="F292" s="50"/>
      <c r="G292" s="50"/>
      <c r="H292" s="50"/>
      <c r="I292" s="50"/>
      <c r="J292" s="50"/>
      <c r="K292" s="50"/>
      <c r="L292" s="91"/>
      <c r="M292" s="57"/>
      <c r="N292" s="58"/>
      <c r="O292" s="64"/>
      <c r="P292" s="58"/>
      <c r="Q292" s="64"/>
      <c r="R292" s="106"/>
      <c r="S292" s="68"/>
      <c r="U292" s="3"/>
    </row>
    <row r="293" spans="1:21" ht="15.75" customHeight="1" x14ac:dyDescent="0.25">
      <c r="A293" s="49">
        <v>1801</v>
      </c>
      <c r="B293" s="50"/>
      <c r="C293" s="50"/>
      <c r="D293" s="50"/>
      <c r="E293" s="50"/>
      <c r="F293" s="50"/>
      <c r="G293" s="50"/>
      <c r="H293" s="50"/>
      <c r="I293" s="50"/>
      <c r="J293" s="50"/>
      <c r="K293" s="50"/>
      <c r="L293" s="91"/>
      <c r="M293" s="57"/>
      <c r="N293" s="58"/>
      <c r="O293" s="64"/>
      <c r="P293" s="137" t="s">
        <v>42</v>
      </c>
      <c r="Q293" s="72">
        <v>6</v>
      </c>
      <c r="R293" s="87">
        <f>L296</f>
        <v>6</v>
      </c>
      <c r="S293" s="139" t="s">
        <v>10</v>
      </c>
      <c r="U293" s="3"/>
    </row>
    <row r="294" spans="1:21" ht="15.75" customHeight="1" x14ac:dyDescent="0.25">
      <c r="A294" s="49">
        <v>1802</v>
      </c>
      <c r="B294" s="50"/>
      <c r="C294" s="50"/>
      <c r="D294" s="50"/>
      <c r="E294" s="50"/>
      <c r="F294" s="50"/>
      <c r="G294" s="50"/>
      <c r="H294" s="50"/>
      <c r="I294" s="50"/>
      <c r="J294" s="50"/>
      <c r="K294" s="50"/>
      <c r="L294" s="91"/>
      <c r="M294" s="57"/>
      <c r="N294" s="58"/>
      <c r="O294" s="64"/>
      <c r="P294" s="138" t="s">
        <v>43</v>
      </c>
      <c r="Q294" s="76">
        <f>IF(Q293/B277=0,"0%",Q293/B277)</f>
        <v>0.375</v>
      </c>
      <c r="R294" s="89">
        <f>IF(Q293/R293=0,"",Q293/R293)</f>
        <v>1</v>
      </c>
      <c r="S294" s="140" t="s">
        <v>44</v>
      </c>
      <c r="U294" s="3"/>
    </row>
    <row r="295" spans="1:21" ht="15.75" customHeight="1" x14ac:dyDescent="0.25">
      <c r="A295" s="49">
        <v>1901</v>
      </c>
      <c r="B295" s="142"/>
      <c r="C295" s="142"/>
      <c r="D295" s="142"/>
      <c r="E295" s="142"/>
      <c r="F295" s="142"/>
      <c r="G295" s="142"/>
      <c r="H295" s="142"/>
      <c r="I295" s="142"/>
      <c r="J295" s="142"/>
      <c r="K295" s="142"/>
      <c r="L295" s="91"/>
      <c r="M295" s="79"/>
      <c r="N295" s="80"/>
      <c r="O295" s="81"/>
      <c r="P295" s="82"/>
      <c r="Q295" s="83"/>
      <c r="R295" s="83"/>
      <c r="S295" s="84"/>
      <c r="U295" s="3"/>
    </row>
    <row r="296" spans="1:21" ht="18" customHeight="1" x14ac:dyDescent="0.25">
      <c r="A296" s="31"/>
      <c r="B296" s="182" t="s">
        <v>63</v>
      </c>
      <c r="C296" s="182"/>
      <c r="D296" s="182"/>
      <c r="E296" s="182"/>
      <c r="F296" s="182"/>
      <c r="G296" s="182"/>
      <c r="H296" s="182"/>
      <c r="I296" s="182"/>
      <c r="J296" s="182"/>
      <c r="K296" s="182"/>
      <c r="L296" s="141">
        <f>SUM(L286:L291)</f>
        <v>6</v>
      </c>
      <c r="M296" s="86">
        <f>IF(L286=0,"",L286/B277)</f>
        <v>6.25E-2</v>
      </c>
      <c r="N296" s="86">
        <f>IF(L296=0,"",L296/B277)</f>
        <v>0.375</v>
      </c>
      <c r="O296" s="86">
        <f>IF(L286=0,"",N296-M296)</f>
        <v>0.3125</v>
      </c>
      <c r="P296" s="1"/>
      <c r="Q296" s="25"/>
      <c r="R296" s="26"/>
      <c r="S296" s="1"/>
      <c r="U296" s="3"/>
    </row>
    <row r="297" spans="1:21" ht="12.75" customHeight="1" x14ac:dyDescent="0.2">
      <c r="M297" s="1"/>
      <c r="N297" s="1"/>
      <c r="O297" s="1"/>
      <c r="P297" s="1"/>
      <c r="Q297" s="2"/>
      <c r="R297" s="2"/>
      <c r="S297" s="1"/>
      <c r="U297" s="3"/>
    </row>
    <row r="298" spans="1:21" ht="12.75" customHeight="1" x14ac:dyDescent="0.2">
      <c r="M298" s="1"/>
      <c r="N298" s="1"/>
      <c r="P298" s="1"/>
      <c r="Q298" s="2"/>
      <c r="R298" s="2"/>
      <c r="S298" s="1"/>
      <c r="U298" s="3"/>
    </row>
    <row r="299" spans="1:21" ht="26.25" customHeight="1" x14ac:dyDescent="0.4">
      <c r="B299" s="184" t="s">
        <v>53</v>
      </c>
      <c r="C299" s="184"/>
      <c r="D299" s="184"/>
      <c r="E299" s="184"/>
      <c r="F299" s="184"/>
      <c r="G299" s="184"/>
      <c r="H299" s="184"/>
      <c r="I299" s="184"/>
      <c r="J299" s="184"/>
      <c r="K299" s="184"/>
      <c r="L299" s="153" t="s">
        <v>32</v>
      </c>
      <c r="M299" s="1"/>
      <c r="N299" s="1"/>
      <c r="O299" s="25"/>
      <c r="P299" s="1"/>
      <c r="Q299" s="25"/>
      <c r="R299" s="25"/>
      <c r="S299" s="25"/>
      <c r="U299" s="3"/>
    </row>
    <row r="300" spans="1:21" ht="20.25" x14ac:dyDescent="0.2">
      <c r="A300" s="172" t="s">
        <v>9</v>
      </c>
      <c r="B300" s="173" t="s">
        <v>54</v>
      </c>
      <c r="C300" s="174"/>
      <c r="D300" s="174"/>
      <c r="E300" s="174"/>
      <c r="F300" s="174"/>
      <c r="G300" s="174"/>
      <c r="H300" s="174"/>
      <c r="I300" s="174"/>
      <c r="J300" s="174"/>
      <c r="K300" s="175"/>
      <c r="L300" s="176" t="s">
        <v>10</v>
      </c>
      <c r="M300" s="171" t="s">
        <v>2</v>
      </c>
      <c r="N300" s="171" t="s">
        <v>3</v>
      </c>
      <c r="O300" s="178" t="s">
        <v>4</v>
      </c>
      <c r="P300" s="171" t="s">
        <v>5</v>
      </c>
      <c r="Q300" s="169" t="s">
        <v>6</v>
      </c>
      <c r="R300" s="169" t="s">
        <v>7</v>
      </c>
      <c r="S300" s="171" t="s">
        <v>8</v>
      </c>
      <c r="U300" s="3"/>
    </row>
    <row r="301" spans="1:21" ht="15.75" customHeight="1" x14ac:dyDescent="0.25">
      <c r="A301" s="170"/>
      <c r="B301" s="49" t="s">
        <v>55</v>
      </c>
      <c r="C301" s="49" t="s">
        <v>56</v>
      </c>
      <c r="D301" s="49" t="s">
        <v>57</v>
      </c>
      <c r="E301" s="49" t="s">
        <v>58</v>
      </c>
      <c r="F301" s="49" t="s">
        <v>59</v>
      </c>
      <c r="G301" s="49" t="s">
        <v>60</v>
      </c>
      <c r="H301" s="49" t="s">
        <v>61</v>
      </c>
      <c r="I301" s="49" t="s">
        <v>62</v>
      </c>
      <c r="J301" s="49" t="s">
        <v>83</v>
      </c>
      <c r="K301" s="49" t="s">
        <v>84</v>
      </c>
      <c r="L301" s="177"/>
      <c r="M301" s="170"/>
      <c r="N301" s="170"/>
      <c r="O301" s="170"/>
      <c r="P301" s="170"/>
      <c r="Q301" s="170"/>
      <c r="R301" s="170"/>
      <c r="S301" s="170"/>
      <c r="U301" s="3"/>
    </row>
    <row r="302" spans="1:21" ht="15.75" customHeight="1" x14ac:dyDescent="0.25">
      <c r="A302" s="49">
        <v>1002</v>
      </c>
      <c r="B302" s="50">
        <v>24</v>
      </c>
      <c r="C302" s="50"/>
      <c r="D302" s="50"/>
      <c r="E302" s="50"/>
      <c r="F302" s="50"/>
      <c r="G302" s="50"/>
      <c r="H302" s="50"/>
      <c r="I302" s="50"/>
      <c r="J302" s="50"/>
      <c r="K302" s="50"/>
      <c r="L302" s="91"/>
      <c r="M302" s="51"/>
      <c r="N302" s="52"/>
      <c r="O302" s="53"/>
      <c r="P302" s="54"/>
      <c r="Q302" s="55">
        <f>B302</f>
        <v>24</v>
      </c>
      <c r="R302" s="56"/>
      <c r="S302" s="54"/>
      <c r="U302" s="3"/>
    </row>
    <row r="303" spans="1:21" ht="15.75" customHeight="1" x14ac:dyDescent="0.25">
      <c r="A303" s="49">
        <v>1101</v>
      </c>
      <c r="B303" s="50"/>
      <c r="C303" s="50">
        <v>22</v>
      </c>
      <c r="D303" s="50"/>
      <c r="E303" s="50"/>
      <c r="F303" s="50"/>
      <c r="G303" s="50"/>
      <c r="H303" s="50"/>
      <c r="I303" s="50"/>
      <c r="J303" s="50"/>
      <c r="K303" s="50"/>
      <c r="L303" s="91"/>
      <c r="M303" s="57"/>
      <c r="N303" s="58"/>
      <c r="O303" s="59"/>
      <c r="P303" s="60">
        <f>IF(C303=0,"",C303/B302)</f>
        <v>0.91666666666666663</v>
      </c>
      <c r="Q303" s="61">
        <v>22</v>
      </c>
      <c r="R303" s="62">
        <f t="shared" ref="R303:R311" si="30">IF(Q303=0,"",Q303/Q302)</f>
        <v>0.91666666666666663</v>
      </c>
      <c r="S303" s="62">
        <f t="shared" ref="S303:S311" si="31">IF(Q303=0,"",100%-R303)</f>
        <v>8.333333333333337E-2</v>
      </c>
      <c r="U303" s="3"/>
    </row>
    <row r="304" spans="1:21" ht="15.75" customHeight="1" x14ac:dyDescent="0.25">
      <c r="A304" s="49">
        <v>1102</v>
      </c>
      <c r="B304" s="50"/>
      <c r="C304" s="50"/>
      <c r="D304" s="50">
        <v>21</v>
      </c>
      <c r="E304" s="50"/>
      <c r="F304" s="50"/>
      <c r="G304" s="50"/>
      <c r="H304" s="50"/>
      <c r="I304" s="50"/>
      <c r="J304" s="50"/>
      <c r="K304" s="50"/>
      <c r="L304" s="91"/>
      <c r="M304" s="57"/>
      <c r="N304" s="58"/>
      <c r="O304" s="59"/>
      <c r="P304" s="60">
        <f>IF(D304=0,"",D304/C303)</f>
        <v>0.95454545454545459</v>
      </c>
      <c r="Q304" s="61">
        <v>22</v>
      </c>
      <c r="R304" s="62">
        <f t="shared" si="30"/>
        <v>1</v>
      </c>
      <c r="S304" s="62">
        <f t="shared" si="31"/>
        <v>0</v>
      </c>
      <c r="T304" s="63">
        <f>Q304/Q302</f>
        <v>0.91666666666666663</v>
      </c>
      <c r="U304" s="3"/>
    </row>
    <row r="305" spans="1:21" ht="15.75" customHeight="1" x14ac:dyDescent="0.25">
      <c r="A305" s="49">
        <v>1201</v>
      </c>
      <c r="B305" s="50"/>
      <c r="C305" s="50"/>
      <c r="D305" s="50"/>
      <c r="E305" s="50">
        <v>21</v>
      </c>
      <c r="F305" s="50"/>
      <c r="G305" s="50"/>
      <c r="H305" s="50"/>
      <c r="I305" s="50"/>
      <c r="J305" s="50"/>
      <c r="K305" s="50"/>
      <c r="L305" s="91"/>
      <c r="M305" s="57"/>
      <c r="N305" s="58"/>
      <c r="O305" s="59"/>
      <c r="P305" s="60">
        <f>IF(E305=0,"",E305/D304)</f>
        <v>1</v>
      </c>
      <c r="Q305" s="61">
        <v>22</v>
      </c>
      <c r="R305" s="62">
        <f t="shared" si="30"/>
        <v>1</v>
      </c>
      <c r="S305" s="62">
        <f t="shared" si="31"/>
        <v>0</v>
      </c>
      <c r="U305" s="3"/>
    </row>
    <row r="306" spans="1:21" ht="15.75" customHeight="1" x14ac:dyDescent="0.25">
      <c r="A306" s="49">
        <v>1202</v>
      </c>
      <c r="B306" s="50"/>
      <c r="C306" s="50"/>
      <c r="D306" s="50"/>
      <c r="E306" s="50"/>
      <c r="F306" s="50">
        <v>16</v>
      </c>
      <c r="G306" s="50"/>
      <c r="H306" s="50"/>
      <c r="I306" s="50"/>
      <c r="J306" s="50"/>
      <c r="K306" s="50"/>
      <c r="L306" s="91"/>
      <c r="M306" s="57"/>
      <c r="N306" s="58"/>
      <c r="O306" s="59"/>
      <c r="P306" s="60">
        <f>IF(F306=0,"",F306/E305)</f>
        <v>0.76190476190476186</v>
      </c>
      <c r="Q306" s="61">
        <v>21</v>
      </c>
      <c r="R306" s="62">
        <f t="shared" si="30"/>
        <v>0.95454545454545459</v>
      </c>
      <c r="S306" s="62">
        <f t="shared" si="31"/>
        <v>4.5454545454545414E-2</v>
      </c>
      <c r="U306" s="3"/>
    </row>
    <row r="307" spans="1:21" ht="15.75" customHeight="1" x14ac:dyDescent="0.25">
      <c r="A307" s="49">
        <v>1301</v>
      </c>
      <c r="B307" s="50"/>
      <c r="C307" s="50"/>
      <c r="D307" s="50"/>
      <c r="E307" s="50"/>
      <c r="F307" s="50"/>
      <c r="G307" s="50">
        <v>15</v>
      </c>
      <c r="H307" s="50"/>
      <c r="I307" s="50"/>
      <c r="J307" s="50"/>
      <c r="K307" s="50"/>
      <c r="L307" s="91"/>
      <c r="M307" s="57"/>
      <c r="N307" s="58"/>
      <c r="O307" s="59"/>
      <c r="P307" s="60">
        <f>IF(G307=0,"",G307/F306)</f>
        <v>0.9375</v>
      </c>
      <c r="Q307" s="61">
        <v>21</v>
      </c>
      <c r="R307" s="62">
        <f t="shared" si="30"/>
        <v>1</v>
      </c>
      <c r="S307" s="62">
        <f t="shared" si="31"/>
        <v>0</v>
      </c>
      <c r="U307" s="3"/>
    </row>
    <row r="308" spans="1:21" ht="15.75" customHeight="1" x14ac:dyDescent="0.25">
      <c r="A308" s="49">
        <v>1302</v>
      </c>
      <c r="B308" s="50"/>
      <c r="C308" s="50"/>
      <c r="D308" s="50"/>
      <c r="E308" s="50"/>
      <c r="F308" s="50"/>
      <c r="G308" s="50"/>
      <c r="H308" s="50">
        <v>12</v>
      </c>
      <c r="I308" s="50"/>
      <c r="J308" s="50"/>
      <c r="K308" s="50"/>
      <c r="L308" s="91"/>
      <c r="M308" s="57"/>
      <c r="N308" s="58"/>
      <c r="O308" s="59"/>
      <c r="P308" s="60">
        <f>IF(H308=0,"",H308/G307)</f>
        <v>0.8</v>
      </c>
      <c r="Q308" s="61">
        <v>20</v>
      </c>
      <c r="R308" s="62">
        <f t="shared" si="30"/>
        <v>0.95238095238095233</v>
      </c>
      <c r="S308" s="62">
        <f t="shared" si="31"/>
        <v>4.7619047619047672E-2</v>
      </c>
      <c r="U308" s="3"/>
    </row>
    <row r="309" spans="1:21" ht="15.75" customHeight="1" x14ac:dyDescent="0.25">
      <c r="A309" s="49">
        <v>1401</v>
      </c>
      <c r="B309" s="50"/>
      <c r="C309" s="50"/>
      <c r="D309" s="50"/>
      <c r="E309" s="50"/>
      <c r="F309" s="50"/>
      <c r="G309" s="50"/>
      <c r="H309" s="50"/>
      <c r="I309" s="50">
        <v>9</v>
      </c>
      <c r="J309" s="50"/>
      <c r="K309" s="50"/>
      <c r="L309" s="91"/>
      <c r="M309" s="57"/>
      <c r="N309" s="58"/>
      <c r="O309" s="59"/>
      <c r="P309" s="60">
        <f>IF(I309=0,"",I309/H308)</f>
        <v>0.75</v>
      </c>
      <c r="Q309" s="61">
        <v>18</v>
      </c>
      <c r="R309" s="62">
        <f t="shared" si="30"/>
        <v>0.9</v>
      </c>
      <c r="S309" s="62">
        <f t="shared" si="31"/>
        <v>9.9999999999999978E-2</v>
      </c>
      <c r="U309" s="3"/>
    </row>
    <row r="310" spans="1:21" ht="15.75" customHeight="1" x14ac:dyDescent="0.25">
      <c r="A310" s="49">
        <v>1402</v>
      </c>
      <c r="B310" s="50"/>
      <c r="C310" s="50"/>
      <c r="D310" s="50"/>
      <c r="E310" s="50"/>
      <c r="F310" s="50"/>
      <c r="G310" s="50"/>
      <c r="H310" s="50"/>
      <c r="I310" s="50"/>
      <c r="J310" s="50">
        <v>7</v>
      </c>
      <c r="K310" s="50"/>
      <c r="L310" s="91"/>
      <c r="M310" s="57"/>
      <c r="N310" s="58"/>
      <c r="O310" s="59"/>
      <c r="P310" s="60">
        <f>IF(J310=0,"",J310/I309)</f>
        <v>0.77777777777777779</v>
      </c>
      <c r="Q310" s="61">
        <v>18</v>
      </c>
      <c r="R310" s="62">
        <f t="shared" si="30"/>
        <v>1</v>
      </c>
      <c r="S310" s="62">
        <f t="shared" si="31"/>
        <v>0</v>
      </c>
      <c r="U310" s="3"/>
    </row>
    <row r="311" spans="1:21" ht="15.75" customHeight="1" x14ac:dyDescent="0.25">
      <c r="A311" s="49">
        <v>1501</v>
      </c>
      <c r="B311" s="50"/>
      <c r="C311" s="50"/>
      <c r="D311" s="50"/>
      <c r="E311" s="50"/>
      <c r="F311" s="50"/>
      <c r="G311" s="50"/>
      <c r="H311" s="50"/>
      <c r="I311" s="50"/>
      <c r="J311" s="50"/>
      <c r="K311" s="50">
        <v>6</v>
      </c>
      <c r="L311" s="91">
        <v>3</v>
      </c>
      <c r="M311" s="57"/>
      <c r="N311" s="58"/>
      <c r="O311" s="59"/>
      <c r="P311" s="60">
        <f>IF(K311=0,"",K311/J310)</f>
        <v>0.8571428571428571</v>
      </c>
      <c r="Q311" s="61">
        <v>18</v>
      </c>
      <c r="R311" s="62">
        <f t="shared" si="30"/>
        <v>1</v>
      </c>
      <c r="S311" s="62">
        <f t="shared" si="31"/>
        <v>0</v>
      </c>
      <c r="U311" s="3"/>
    </row>
    <row r="312" spans="1:21" ht="15.75" customHeight="1" x14ac:dyDescent="0.25">
      <c r="A312" s="49">
        <v>1502</v>
      </c>
      <c r="B312" s="50"/>
      <c r="C312" s="50"/>
      <c r="D312" s="50"/>
      <c r="E312" s="50"/>
      <c r="F312" s="50"/>
      <c r="G312" s="50"/>
      <c r="H312" s="50"/>
      <c r="I312" s="50"/>
      <c r="J312" s="50"/>
      <c r="K312" s="50">
        <v>9</v>
      </c>
      <c r="L312" s="91">
        <v>1</v>
      </c>
      <c r="M312" s="57"/>
      <c r="N312" s="58"/>
      <c r="O312" s="64"/>
      <c r="P312" s="65"/>
      <c r="Q312" s="66">
        <v>16</v>
      </c>
      <c r="R312" s="67"/>
      <c r="S312" s="65"/>
      <c r="U312" s="3"/>
    </row>
    <row r="313" spans="1:21" ht="15.75" customHeight="1" x14ac:dyDescent="0.25">
      <c r="A313" s="49">
        <v>1601</v>
      </c>
      <c r="B313" s="50"/>
      <c r="C313" s="50"/>
      <c r="D313" s="50"/>
      <c r="E313" s="50"/>
      <c r="F313" s="50"/>
      <c r="G313" s="50"/>
      <c r="H313" s="50"/>
      <c r="I313" s="50"/>
      <c r="J313" s="50"/>
      <c r="K313" s="50">
        <v>10</v>
      </c>
      <c r="L313" s="91">
        <v>4</v>
      </c>
      <c r="M313" s="57"/>
      <c r="N313" s="58"/>
      <c r="O313" s="64"/>
      <c r="P313" s="68"/>
      <c r="Q313" s="66">
        <v>13</v>
      </c>
      <c r="R313" s="69"/>
      <c r="S313" s="68"/>
      <c r="U313" s="3"/>
    </row>
    <row r="314" spans="1:21" ht="15.75" customHeight="1" x14ac:dyDescent="0.25">
      <c r="A314" s="49">
        <v>1602</v>
      </c>
      <c r="B314" s="50"/>
      <c r="C314" s="50"/>
      <c r="D314" s="50"/>
      <c r="E314" s="50"/>
      <c r="F314" s="50"/>
      <c r="G314" s="50"/>
      <c r="H314" s="50"/>
      <c r="I314" s="50"/>
      <c r="J314" s="50"/>
      <c r="K314" s="50">
        <v>7</v>
      </c>
      <c r="L314" s="91">
        <v>2</v>
      </c>
      <c r="M314" s="57"/>
      <c r="N314" s="58"/>
      <c r="O314" s="64"/>
      <c r="P314" s="68"/>
      <c r="Q314" s="61">
        <v>10</v>
      </c>
      <c r="R314" s="69"/>
      <c r="S314" s="68"/>
      <c r="U314" s="3"/>
    </row>
    <row r="315" spans="1:21" ht="15.75" customHeight="1" x14ac:dyDescent="0.25">
      <c r="A315" s="49">
        <v>1701</v>
      </c>
      <c r="B315" s="50"/>
      <c r="C315" s="50"/>
      <c r="D315" s="50"/>
      <c r="E315" s="50"/>
      <c r="F315" s="50"/>
      <c r="G315" s="50"/>
      <c r="H315" s="50"/>
      <c r="I315" s="50"/>
      <c r="J315" s="50"/>
      <c r="K315" s="50">
        <v>5</v>
      </c>
      <c r="L315" s="91">
        <v>1</v>
      </c>
      <c r="M315" s="57"/>
      <c r="N315" s="58"/>
      <c r="O315" s="64"/>
      <c r="P315" s="58"/>
      <c r="Q315" s="61">
        <v>6</v>
      </c>
      <c r="R315" s="106"/>
      <c r="S315" s="68"/>
      <c r="U315" s="3"/>
    </row>
    <row r="316" spans="1:21" ht="15.75" customHeight="1" x14ac:dyDescent="0.25">
      <c r="A316" s="49">
        <v>1702</v>
      </c>
      <c r="B316" s="50"/>
      <c r="C316" s="50"/>
      <c r="D316" s="50"/>
      <c r="E316" s="50"/>
      <c r="F316" s="50"/>
      <c r="G316" s="50"/>
      <c r="H316" s="50"/>
      <c r="I316" s="50"/>
      <c r="J316" s="50"/>
      <c r="K316" s="50">
        <v>3</v>
      </c>
      <c r="L316" s="91">
        <v>3</v>
      </c>
      <c r="M316" s="57"/>
      <c r="N316" s="58"/>
      <c r="O316" s="64"/>
      <c r="P316" s="58"/>
      <c r="Q316" s="61">
        <v>4</v>
      </c>
      <c r="R316" s="106"/>
      <c r="S316" s="68"/>
      <c r="U316" s="3"/>
    </row>
    <row r="317" spans="1:21" ht="15.75" customHeight="1" x14ac:dyDescent="0.25">
      <c r="A317" s="49">
        <v>1801</v>
      </c>
      <c r="B317" s="50"/>
      <c r="C317" s="50"/>
      <c r="D317" s="50"/>
      <c r="E317" s="50"/>
      <c r="F317" s="50"/>
      <c r="G317" s="50"/>
      <c r="H317" s="50"/>
      <c r="I317" s="50"/>
      <c r="J317" s="50"/>
      <c r="K317" s="50"/>
      <c r="L317" s="91"/>
      <c r="M317" s="57"/>
      <c r="N317" s="58"/>
      <c r="O317" s="64"/>
      <c r="P317" s="137" t="s">
        <v>42</v>
      </c>
      <c r="Q317" s="72">
        <v>12</v>
      </c>
      <c r="R317" s="87">
        <f>L320</f>
        <v>14</v>
      </c>
      <c r="S317" s="139" t="s">
        <v>10</v>
      </c>
      <c r="U317" s="3"/>
    </row>
    <row r="318" spans="1:21" ht="15.75" customHeight="1" x14ac:dyDescent="0.25">
      <c r="A318" s="49">
        <v>1802</v>
      </c>
      <c r="B318" s="50"/>
      <c r="C318" s="50"/>
      <c r="D318" s="50"/>
      <c r="E318" s="50"/>
      <c r="F318" s="50"/>
      <c r="G318" s="50"/>
      <c r="H318" s="50"/>
      <c r="I318" s="50"/>
      <c r="J318" s="50"/>
      <c r="K318" s="50"/>
      <c r="L318" s="91"/>
      <c r="M318" s="57"/>
      <c r="N318" s="58"/>
      <c r="O318" s="64"/>
      <c r="P318" s="138" t="s">
        <v>43</v>
      </c>
      <c r="Q318" s="76">
        <f>IF(Q317/B302=0,"0%",Q317/B302)</f>
        <v>0.5</v>
      </c>
      <c r="R318" s="89">
        <f>IF(Q317/R317=0,"",Q317/R317)</f>
        <v>0.8571428571428571</v>
      </c>
      <c r="S318" s="140" t="s">
        <v>44</v>
      </c>
      <c r="U318" s="3"/>
    </row>
    <row r="319" spans="1:21" ht="15.75" customHeight="1" x14ac:dyDescent="0.25">
      <c r="A319" s="49">
        <v>1901</v>
      </c>
      <c r="B319" s="142"/>
      <c r="C319" s="142"/>
      <c r="D319" s="142"/>
      <c r="E319" s="142"/>
      <c r="F319" s="142"/>
      <c r="G319" s="142"/>
      <c r="H319" s="142"/>
      <c r="I319" s="142"/>
      <c r="J319" s="142"/>
      <c r="K319" s="142"/>
      <c r="L319" s="91"/>
      <c r="M319" s="79"/>
      <c r="N319" s="80"/>
      <c r="O319" s="81"/>
      <c r="P319" s="82"/>
      <c r="Q319" s="83"/>
      <c r="R319" s="83"/>
      <c r="S319" s="84"/>
      <c r="U319" s="3"/>
    </row>
    <row r="320" spans="1:21" ht="18" customHeight="1" x14ac:dyDescent="0.25">
      <c r="A320" s="31"/>
      <c r="B320" s="182" t="s">
        <v>63</v>
      </c>
      <c r="C320" s="182"/>
      <c r="D320" s="182"/>
      <c r="E320" s="182"/>
      <c r="F320" s="182"/>
      <c r="G320" s="182"/>
      <c r="H320" s="182"/>
      <c r="I320" s="182"/>
      <c r="J320" s="182"/>
      <c r="K320" s="182"/>
      <c r="L320" s="141">
        <f>SUM(L311:L316)</f>
        <v>14</v>
      </c>
      <c r="M320" s="86">
        <f>IF(L311=0,"",L311/B302)</f>
        <v>0.125</v>
      </c>
      <c r="N320" s="86">
        <f>IF(L320=0,"",L320/B302)</f>
        <v>0.58333333333333337</v>
      </c>
      <c r="O320" s="86">
        <f>IF(L311=0,"",N320-M320)</f>
        <v>0.45833333333333337</v>
      </c>
      <c r="P320" s="1"/>
      <c r="Q320" s="25"/>
      <c r="R320" s="26"/>
      <c r="S320" s="1"/>
      <c r="U320" s="3"/>
    </row>
    <row r="321" spans="1:40" ht="12.75" customHeight="1" x14ac:dyDescent="0.2">
      <c r="M321" s="1"/>
      <c r="N321" s="1"/>
      <c r="P321" s="1"/>
      <c r="Q321" s="2"/>
      <c r="R321" s="2"/>
      <c r="S321" s="1"/>
      <c r="U321" s="3"/>
    </row>
    <row r="322" spans="1:40" ht="12.75" customHeight="1" x14ac:dyDescent="0.2">
      <c r="M322" s="1"/>
      <c r="N322" s="1"/>
      <c r="P322" s="1"/>
      <c r="Q322" s="2"/>
      <c r="R322" s="2"/>
      <c r="S322" s="1"/>
      <c r="U322" s="3"/>
    </row>
    <row r="323" spans="1:40" ht="26.25" customHeight="1" x14ac:dyDescent="0.4">
      <c r="B323" s="184" t="s">
        <v>53</v>
      </c>
      <c r="C323" s="184"/>
      <c r="D323" s="184"/>
      <c r="E323" s="184"/>
      <c r="F323" s="184"/>
      <c r="G323" s="184"/>
      <c r="H323" s="184"/>
      <c r="I323" s="184"/>
      <c r="J323" s="184"/>
      <c r="K323" s="184"/>
      <c r="L323" s="153" t="s">
        <v>33</v>
      </c>
      <c r="M323" s="1"/>
      <c r="N323" s="1"/>
      <c r="O323" s="25"/>
      <c r="P323" s="1"/>
      <c r="Q323" s="25"/>
      <c r="R323" s="25"/>
      <c r="S323" s="25"/>
      <c r="AM323" s="3"/>
      <c r="AN323" s="3"/>
    </row>
    <row r="324" spans="1:40" ht="20.25" customHeight="1" x14ac:dyDescent="0.2">
      <c r="A324" s="172" t="s">
        <v>9</v>
      </c>
      <c r="B324" s="173" t="s">
        <v>54</v>
      </c>
      <c r="C324" s="174"/>
      <c r="D324" s="174"/>
      <c r="E324" s="174"/>
      <c r="F324" s="174"/>
      <c r="G324" s="174"/>
      <c r="H324" s="174"/>
      <c r="I324" s="174"/>
      <c r="J324" s="174"/>
      <c r="K324" s="175"/>
      <c r="L324" s="176" t="s">
        <v>10</v>
      </c>
      <c r="M324" s="171" t="s">
        <v>2</v>
      </c>
      <c r="N324" s="171" t="s">
        <v>3</v>
      </c>
      <c r="O324" s="178" t="s">
        <v>4</v>
      </c>
      <c r="P324" s="171" t="s">
        <v>5</v>
      </c>
      <c r="Q324" s="169" t="s">
        <v>6</v>
      </c>
      <c r="R324" s="169" t="s">
        <v>7</v>
      </c>
      <c r="S324" s="171" t="s">
        <v>8</v>
      </c>
      <c r="AM324" s="3"/>
      <c r="AN324" s="3"/>
    </row>
    <row r="325" spans="1:40" ht="15.75" customHeight="1" x14ac:dyDescent="0.25">
      <c r="A325" s="170"/>
      <c r="B325" s="49" t="s">
        <v>55</v>
      </c>
      <c r="C325" s="49" t="s">
        <v>56</v>
      </c>
      <c r="D325" s="49" t="s">
        <v>57</v>
      </c>
      <c r="E325" s="49" t="s">
        <v>58</v>
      </c>
      <c r="F325" s="49" t="s">
        <v>59</v>
      </c>
      <c r="G325" s="49" t="s">
        <v>60</v>
      </c>
      <c r="H325" s="49" t="s">
        <v>61</v>
      </c>
      <c r="I325" s="49" t="s">
        <v>62</v>
      </c>
      <c r="J325" s="49" t="s">
        <v>83</v>
      </c>
      <c r="K325" s="49" t="s">
        <v>84</v>
      </c>
      <c r="L325" s="177"/>
      <c r="M325" s="170"/>
      <c r="N325" s="170"/>
      <c r="O325" s="170"/>
      <c r="P325" s="170"/>
      <c r="Q325" s="170"/>
      <c r="R325" s="170"/>
      <c r="S325" s="170"/>
      <c r="AM325" s="3"/>
      <c r="AN325" s="3"/>
    </row>
    <row r="326" spans="1:40" ht="15.75" customHeight="1" x14ac:dyDescent="0.25">
      <c r="A326" s="49">
        <v>1101</v>
      </c>
      <c r="B326" s="50">
        <v>25</v>
      </c>
      <c r="C326" s="50"/>
      <c r="D326" s="50"/>
      <c r="E326" s="50"/>
      <c r="F326" s="50"/>
      <c r="G326" s="50"/>
      <c r="H326" s="50"/>
      <c r="I326" s="50"/>
      <c r="J326" s="50"/>
      <c r="K326" s="50"/>
      <c r="L326" s="91"/>
      <c r="M326" s="51"/>
      <c r="N326" s="52"/>
      <c r="O326" s="53"/>
      <c r="P326" s="54"/>
      <c r="Q326" s="55">
        <f>B326</f>
        <v>25</v>
      </c>
      <c r="R326" s="56"/>
      <c r="S326" s="54"/>
      <c r="AM326" s="3"/>
      <c r="AN326" s="3"/>
    </row>
    <row r="327" spans="1:40" ht="15.75" customHeight="1" x14ac:dyDescent="0.25">
      <c r="A327" s="49">
        <v>1102</v>
      </c>
      <c r="B327" s="50"/>
      <c r="C327" s="50">
        <v>24</v>
      </c>
      <c r="D327" s="50"/>
      <c r="E327" s="50"/>
      <c r="F327" s="50"/>
      <c r="G327" s="50"/>
      <c r="H327" s="50"/>
      <c r="I327" s="50"/>
      <c r="J327" s="50"/>
      <c r="K327" s="50"/>
      <c r="L327" s="91"/>
      <c r="M327" s="57"/>
      <c r="N327" s="58"/>
      <c r="O327" s="59"/>
      <c r="P327" s="60">
        <f>IF(C327=0,"",C327/B326)</f>
        <v>0.96</v>
      </c>
      <c r="Q327" s="61">
        <v>24</v>
      </c>
      <c r="R327" s="62">
        <f t="shared" ref="R327:R335" si="32">IF(Q327=0,"",Q327/Q326)</f>
        <v>0.96</v>
      </c>
      <c r="S327" s="62">
        <f t="shared" ref="S327:S335" si="33">IF(Q327=0,"",100%-R327)</f>
        <v>4.0000000000000036E-2</v>
      </c>
      <c r="AM327" s="3"/>
      <c r="AN327" s="3"/>
    </row>
    <row r="328" spans="1:40" ht="15.75" customHeight="1" x14ac:dyDescent="0.25">
      <c r="A328" s="49">
        <v>1201</v>
      </c>
      <c r="B328" s="50"/>
      <c r="C328" s="50"/>
      <c r="D328" s="50">
        <v>22</v>
      </c>
      <c r="E328" s="50"/>
      <c r="F328" s="50"/>
      <c r="G328" s="50"/>
      <c r="H328" s="50"/>
      <c r="I328" s="50"/>
      <c r="J328" s="50"/>
      <c r="K328" s="50"/>
      <c r="L328" s="91"/>
      <c r="M328" s="57"/>
      <c r="N328" s="58"/>
      <c r="O328" s="59"/>
      <c r="P328" s="60">
        <f>IF(D328=0,"",D328/C327)</f>
        <v>0.91666666666666663</v>
      </c>
      <c r="Q328" s="61">
        <v>22</v>
      </c>
      <c r="R328" s="62">
        <f t="shared" si="32"/>
        <v>0.91666666666666663</v>
      </c>
      <c r="S328" s="62">
        <f t="shared" si="33"/>
        <v>8.333333333333337E-2</v>
      </c>
      <c r="T328" s="63">
        <f>Q328/Q326</f>
        <v>0.88</v>
      </c>
      <c r="AM328" s="3"/>
      <c r="AN328" s="3"/>
    </row>
    <row r="329" spans="1:40" ht="15.75" customHeight="1" x14ac:dyDescent="0.25">
      <c r="A329" s="49">
        <v>1202</v>
      </c>
      <c r="B329" s="50"/>
      <c r="C329" s="50"/>
      <c r="D329" s="50"/>
      <c r="E329" s="50">
        <v>20</v>
      </c>
      <c r="F329" s="50"/>
      <c r="G329" s="50"/>
      <c r="H329" s="50"/>
      <c r="I329" s="50"/>
      <c r="J329" s="50"/>
      <c r="K329" s="50"/>
      <c r="L329" s="91"/>
      <c r="M329" s="57"/>
      <c r="N329" s="58"/>
      <c r="O329" s="59"/>
      <c r="P329" s="60">
        <f>IF(E329=0,"",E329/D328)</f>
        <v>0.90909090909090906</v>
      </c>
      <c r="Q329" s="61">
        <v>22</v>
      </c>
      <c r="R329" s="62">
        <f t="shared" si="32"/>
        <v>1</v>
      </c>
      <c r="S329" s="62">
        <f t="shared" si="33"/>
        <v>0</v>
      </c>
      <c r="AM329" s="3"/>
      <c r="AN329" s="3"/>
    </row>
    <row r="330" spans="1:40" ht="15.75" customHeight="1" x14ac:dyDescent="0.25">
      <c r="A330" s="49">
        <v>1301</v>
      </c>
      <c r="B330" s="50"/>
      <c r="C330" s="50"/>
      <c r="D330" s="50"/>
      <c r="E330" s="50"/>
      <c r="F330" s="50">
        <v>19</v>
      </c>
      <c r="G330" s="50"/>
      <c r="H330" s="50"/>
      <c r="I330" s="50"/>
      <c r="J330" s="50"/>
      <c r="K330" s="50"/>
      <c r="L330" s="91"/>
      <c r="M330" s="57"/>
      <c r="N330" s="58"/>
      <c r="O330" s="59"/>
      <c r="P330" s="60">
        <f>IF(F330=0,"",F330/E329)</f>
        <v>0.95</v>
      </c>
      <c r="Q330" s="61">
        <v>22</v>
      </c>
      <c r="R330" s="62">
        <f t="shared" si="32"/>
        <v>1</v>
      </c>
      <c r="S330" s="62">
        <f t="shared" si="33"/>
        <v>0</v>
      </c>
      <c r="AM330" s="3"/>
      <c r="AN330" s="3"/>
    </row>
    <row r="331" spans="1:40" ht="15.75" customHeight="1" x14ac:dyDescent="0.25">
      <c r="A331" s="49">
        <v>1302</v>
      </c>
      <c r="B331" s="50"/>
      <c r="C331" s="50"/>
      <c r="D331" s="50"/>
      <c r="E331" s="50"/>
      <c r="F331" s="50"/>
      <c r="G331" s="50">
        <v>17</v>
      </c>
      <c r="H331" s="50"/>
      <c r="I331" s="50"/>
      <c r="J331" s="50"/>
      <c r="K331" s="50"/>
      <c r="L331" s="91"/>
      <c r="M331" s="57"/>
      <c r="N331" s="58"/>
      <c r="O331" s="59"/>
      <c r="P331" s="60">
        <f>IF(G331=0,"",G331/F330)</f>
        <v>0.89473684210526316</v>
      </c>
      <c r="Q331" s="61">
        <v>19</v>
      </c>
      <c r="R331" s="62">
        <f t="shared" si="32"/>
        <v>0.86363636363636365</v>
      </c>
      <c r="S331" s="62">
        <f t="shared" si="33"/>
        <v>0.13636363636363635</v>
      </c>
      <c r="AM331" s="3"/>
      <c r="AN331" s="3"/>
    </row>
    <row r="332" spans="1:40" ht="15.75" customHeight="1" x14ac:dyDescent="0.25">
      <c r="A332" s="49">
        <v>1401</v>
      </c>
      <c r="B332" s="50"/>
      <c r="C332" s="50"/>
      <c r="D332" s="50"/>
      <c r="E332" s="50"/>
      <c r="F332" s="50"/>
      <c r="G332" s="50"/>
      <c r="H332" s="50">
        <v>16</v>
      </c>
      <c r="I332" s="50"/>
      <c r="J332" s="50"/>
      <c r="K332" s="50"/>
      <c r="L332" s="91"/>
      <c r="M332" s="57"/>
      <c r="N332" s="58"/>
      <c r="O332" s="59"/>
      <c r="P332" s="60">
        <f>IF(H332=0,"",H332/G331)</f>
        <v>0.94117647058823528</v>
      </c>
      <c r="Q332" s="61">
        <v>20</v>
      </c>
      <c r="R332" s="62">
        <f t="shared" si="32"/>
        <v>1.0526315789473684</v>
      </c>
      <c r="S332" s="62">
        <f t="shared" si="33"/>
        <v>-5.2631578947368363E-2</v>
      </c>
      <c r="AM332" s="3"/>
      <c r="AN332" s="3"/>
    </row>
    <row r="333" spans="1:40" ht="15.75" customHeight="1" x14ac:dyDescent="0.25">
      <c r="A333" s="49">
        <v>1402</v>
      </c>
      <c r="B333" s="50"/>
      <c r="C333" s="50"/>
      <c r="D333" s="50"/>
      <c r="E333" s="50"/>
      <c r="F333" s="50"/>
      <c r="G333" s="50"/>
      <c r="H333" s="50"/>
      <c r="I333" s="50">
        <v>11</v>
      </c>
      <c r="J333" s="50"/>
      <c r="K333" s="50"/>
      <c r="L333" s="91"/>
      <c r="M333" s="57"/>
      <c r="N333" s="58"/>
      <c r="O333" s="59"/>
      <c r="P333" s="60">
        <f>IF(I333=0,"",I333/H332)</f>
        <v>0.6875</v>
      </c>
      <c r="Q333" s="61">
        <v>17</v>
      </c>
      <c r="R333" s="62">
        <f t="shared" si="32"/>
        <v>0.85</v>
      </c>
      <c r="S333" s="62">
        <f t="shared" si="33"/>
        <v>0.15000000000000002</v>
      </c>
      <c r="AM333" s="3"/>
      <c r="AN333" s="3"/>
    </row>
    <row r="334" spans="1:40" ht="15.75" customHeight="1" x14ac:dyDescent="0.25">
      <c r="A334" s="49">
        <v>1501</v>
      </c>
      <c r="B334" s="50"/>
      <c r="C334" s="50"/>
      <c r="D334" s="50"/>
      <c r="E334" s="50"/>
      <c r="F334" s="50"/>
      <c r="G334" s="50"/>
      <c r="H334" s="50"/>
      <c r="I334" s="50"/>
      <c r="J334" s="50">
        <v>8</v>
      </c>
      <c r="K334" s="50"/>
      <c r="L334" s="91"/>
      <c r="M334" s="57"/>
      <c r="N334" s="58"/>
      <c r="O334" s="59"/>
      <c r="P334" s="60">
        <f>IF(J334=0,"",J334/I333)</f>
        <v>0.72727272727272729</v>
      </c>
      <c r="Q334" s="61">
        <v>17</v>
      </c>
      <c r="R334" s="62">
        <f t="shared" si="32"/>
        <v>1</v>
      </c>
      <c r="S334" s="62">
        <f t="shared" si="33"/>
        <v>0</v>
      </c>
      <c r="AM334" s="3"/>
      <c r="AN334" s="3"/>
    </row>
    <row r="335" spans="1:40" ht="15.75" customHeight="1" x14ac:dyDescent="0.25">
      <c r="A335" s="49">
        <v>1502</v>
      </c>
      <c r="B335" s="50"/>
      <c r="C335" s="50"/>
      <c r="D335" s="50"/>
      <c r="E335" s="50"/>
      <c r="F335" s="50"/>
      <c r="G335" s="50"/>
      <c r="H335" s="50"/>
      <c r="I335" s="50"/>
      <c r="J335" s="50"/>
      <c r="K335" s="50">
        <v>8</v>
      </c>
      <c r="L335" s="91">
        <v>7</v>
      </c>
      <c r="M335" s="57"/>
      <c r="N335" s="58"/>
      <c r="O335" s="59"/>
      <c r="P335" s="60">
        <f>IF(K335=0,"",K335/J334)</f>
        <v>1</v>
      </c>
      <c r="Q335" s="61">
        <v>17</v>
      </c>
      <c r="R335" s="62">
        <f t="shared" si="32"/>
        <v>1</v>
      </c>
      <c r="S335" s="62">
        <f t="shared" si="33"/>
        <v>0</v>
      </c>
      <c r="AM335" s="3"/>
      <c r="AN335" s="3"/>
    </row>
    <row r="336" spans="1:40" ht="15.75" customHeight="1" x14ac:dyDescent="0.25">
      <c r="A336" s="49">
        <v>1601</v>
      </c>
      <c r="B336" s="50"/>
      <c r="C336" s="50"/>
      <c r="D336" s="50"/>
      <c r="E336" s="50"/>
      <c r="F336" s="50"/>
      <c r="G336" s="50"/>
      <c r="H336" s="50"/>
      <c r="I336" s="50"/>
      <c r="J336" s="50"/>
      <c r="K336" s="50">
        <v>8</v>
      </c>
      <c r="L336" s="91">
        <v>1</v>
      </c>
      <c r="M336" s="57"/>
      <c r="N336" s="58"/>
      <c r="O336" s="64"/>
      <c r="P336" s="65"/>
      <c r="Q336" s="66">
        <v>9</v>
      </c>
      <c r="R336" s="67"/>
      <c r="S336" s="65"/>
      <c r="AM336" s="3"/>
      <c r="AN336" s="3"/>
    </row>
    <row r="337" spans="1:40" ht="15.75" customHeight="1" x14ac:dyDescent="0.25">
      <c r="A337" s="49">
        <v>1602</v>
      </c>
      <c r="B337" s="50"/>
      <c r="C337" s="50"/>
      <c r="D337" s="50"/>
      <c r="E337" s="50"/>
      <c r="F337" s="50"/>
      <c r="G337" s="50"/>
      <c r="H337" s="50"/>
      <c r="I337" s="50"/>
      <c r="J337" s="50"/>
      <c r="K337" s="50">
        <v>6</v>
      </c>
      <c r="L337" s="91">
        <v>2</v>
      </c>
      <c r="M337" s="57"/>
      <c r="N337" s="58"/>
      <c r="O337" s="64"/>
      <c r="P337" s="68"/>
      <c r="Q337" s="66">
        <v>8</v>
      </c>
      <c r="R337" s="69"/>
      <c r="S337" s="68"/>
      <c r="AM337" s="3"/>
      <c r="AN337" s="3"/>
    </row>
    <row r="338" spans="1:40" ht="15.75" customHeight="1" x14ac:dyDescent="0.25">
      <c r="A338" s="49">
        <v>1701</v>
      </c>
      <c r="B338" s="50"/>
      <c r="C338" s="50"/>
      <c r="D338" s="50"/>
      <c r="E338" s="50"/>
      <c r="F338" s="50"/>
      <c r="G338" s="50"/>
      <c r="H338" s="50"/>
      <c r="I338" s="50"/>
      <c r="J338" s="50"/>
      <c r="K338" s="50">
        <v>4</v>
      </c>
      <c r="L338" s="91">
        <v>1</v>
      </c>
      <c r="M338" s="57"/>
      <c r="N338" s="58"/>
      <c r="O338" s="64"/>
      <c r="P338" s="68"/>
      <c r="Q338" s="66">
        <v>5</v>
      </c>
      <c r="R338" s="69"/>
      <c r="S338" s="68"/>
      <c r="AM338" s="3"/>
      <c r="AN338" s="3"/>
    </row>
    <row r="339" spans="1:40" ht="15.75" customHeight="1" x14ac:dyDescent="0.25">
      <c r="A339" s="49">
        <v>1702</v>
      </c>
      <c r="B339" s="50"/>
      <c r="C339" s="50"/>
      <c r="D339" s="50"/>
      <c r="E339" s="50"/>
      <c r="F339" s="50"/>
      <c r="G339" s="50"/>
      <c r="H339" s="50"/>
      <c r="I339" s="50"/>
      <c r="J339" s="50"/>
      <c r="K339" s="50">
        <v>3</v>
      </c>
      <c r="L339" s="91"/>
      <c r="M339" s="57"/>
      <c r="N339" s="58"/>
      <c r="O339" s="64"/>
      <c r="P339" s="58"/>
      <c r="Q339" s="61">
        <v>4</v>
      </c>
      <c r="R339" s="106"/>
      <c r="S339" s="68"/>
      <c r="AM339" s="3"/>
      <c r="AN339" s="3"/>
    </row>
    <row r="340" spans="1:40" ht="15.75" customHeight="1" x14ac:dyDescent="0.25">
      <c r="A340" s="49">
        <v>1801</v>
      </c>
      <c r="B340" s="50"/>
      <c r="C340" s="50"/>
      <c r="D340" s="50"/>
      <c r="E340" s="50"/>
      <c r="F340" s="50"/>
      <c r="G340" s="50"/>
      <c r="H340" s="50"/>
      <c r="I340" s="50"/>
      <c r="J340" s="50"/>
      <c r="K340" s="50">
        <v>4</v>
      </c>
      <c r="L340" s="91">
        <v>2</v>
      </c>
      <c r="M340" s="57"/>
      <c r="N340" s="58"/>
      <c r="O340" s="64"/>
      <c r="P340" s="137" t="s">
        <v>42</v>
      </c>
      <c r="Q340" s="72">
        <v>12</v>
      </c>
      <c r="R340" s="87">
        <f>L343</f>
        <v>13</v>
      </c>
      <c r="S340" s="139" t="s">
        <v>10</v>
      </c>
      <c r="AM340" s="3"/>
      <c r="AN340" s="3"/>
    </row>
    <row r="341" spans="1:40" ht="15.75" customHeight="1" x14ac:dyDescent="0.25">
      <c r="A341" s="49">
        <v>1802</v>
      </c>
      <c r="B341" s="50"/>
      <c r="C341" s="50"/>
      <c r="D341" s="50"/>
      <c r="E341" s="50"/>
      <c r="F341" s="50"/>
      <c r="G341" s="50"/>
      <c r="H341" s="50"/>
      <c r="I341" s="50"/>
      <c r="J341" s="50"/>
      <c r="K341" s="50"/>
      <c r="L341" s="91"/>
      <c r="M341" s="57"/>
      <c r="N341" s="58"/>
      <c r="O341" s="64"/>
      <c r="P341" s="138" t="s">
        <v>43</v>
      </c>
      <c r="Q341" s="76">
        <f>IF(Q340/B326=0,"0%",Q340/B326)</f>
        <v>0.48</v>
      </c>
      <c r="R341" s="89">
        <f>IF(Q340/R340=0,"",Q340/R340)</f>
        <v>0.92307692307692313</v>
      </c>
      <c r="S341" s="140" t="s">
        <v>44</v>
      </c>
      <c r="AM341" s="3"/>
      <c r="AN341" s="3"/>
    </row>
    <row r="342" spans="1:40" ht="15.75" customHeight="1" x14ac:dyDescent="0.25">
      <c r="A342" s="49">
        <v>1901</v>
      </c>
      <c r="B342" s="142"/>
      <c r="C342" s="142"/>
      <c r="D342" s="142"/>
      <c r="E342" s="142"/>
      <c r="F342" s="142"/>
      <c r="G342" s="142"/>
      <c r="H342" s="142"/>
      <c r="I342" s="142"/>
      <c r="J342" s="142"/>
      <c r="K342" s="142"/>
      <c r="L342" s="91"/>
      <c r="M342" s="79"/>
      <c r="N342" s="80"/>
      <c r="O342" s="81"/>
      <c r="P342" s="82"/>
      <c r="Q342" s="83"/>
      <c r="R342" s="83"/>
      <c r="S342" s="84"/>
      <c r="AM342" s="3"/>
      <c r="AN342" s="3"/>
    </row>
    <row r="343" spans="1:40" ht="18" customHeight="1" x14ac:dyDescent="0.25">
      <c r="A343" s="31"/>
      <c r="B343" s="182" t="s">
        <v>63</v>
      </c>
      <c r="C343" s="182"/>
      <c r="D343" s="182"/>
      <c r="E343" s="182"/>
      <c r="F343" s="182"/>
      <c r="G343" s="182"/>
      <c r="H343" s="182"/>
      <c r="I343" s="182"/>
      <c r="J343" s="182"/>
      <c r="K343" s="182"/>
      <c r="L343" s="141">
        <f>SUM(L335:L340)</f>
        <v>13</v>
      </c>
      <c r="M343" s="86">
        <f>IF(L335=0,"",L335/B326)</f>
        <v>0.28000000000000003</v>
      </c>
      <c r="N343" s="86">
        <f>IF(L343=0,"",L343/B326)</f>
        <v>0.52</v>
      </c>
      <c r="O343" s="86">
        <f>IF(L335=0,"",N343-M343)</f>
        <v>0.24</v>
      </c>
      <c r="P343" s="1"/>
      <c r="Q343" s="25"/>
      <c r="R343" s="26"/>
      <c r="S343" s="1"/>
      <c r="AM343" s="3"/>
      <c r="AN343" s="3"/>
    </row>
    <row r="344" spans="1:40" ht="12.75" customHeight="1" x14ac:dyDescent="0.2">
      <c r="M344" s="1"/>
      <c r="N344" s="1"/>
      <c r="P344" s="1"/>
      <c r="Q344" s="2"/>
      <c r="R344" s="2"/>
      <c r="S344" s="1"/>
      <c r="AM344" s="3"/>
      <c r="AN344" s="3"/>
    </row>
    <row r="345" spans="1:40" ht="12.75" customHeight="1" x14ac:dyDescent="0.2">
      <c r="M345" s="1"/>
      <c r="N345" s="1"/>
      <c r="P345" s="1"/>
      <c r="Q345" s="1"/>
      <c r="R345" s="26"/>
      <c r="S345" s="1"/>
    </row>
    <row r="346" spans="1:40" ht="26.25" customHeight="1" x14ac:dyDescent="0.4">
      <c r="B346" s="184" t="s">
        <v>53</v>
      </c>
      <c r="C346" s="184"/>
      <c r="D346" s="184"/>
      <c r="E346" s="184"/>
      <c r="F346" s="184"/>
      <c r="G346" s="184"/>
      <c r="H346" s="184"/>
      <c r="I346" s="184"/>
      <c r="J346" s="184"/>
      <c r="K346" s="184"/>
      <c r="L346" s="153" t="s">
        <v>38</v>
      </c>
      <c r="M346" s="1"/>
      <c r="N346" s="1"/>
      <c r="O346" s="25"/>
      <c r="P346" s="1"/>
      <c r="Q346" s="25"/>
      <c r="R346" s="25"/>
      <c r="S346" s="25"/>
      <c r="AM346" s="3"/>
      <c r="AN346" s="3"/>
    </row>
    <row r="347" spans="1:40" ht="20.25" customHeight="1" x14ac:dyDescent="0.2">
      <c r="A347" s="172" t="s">
        <v>9</v>
      </c>
      <c r="B347" s="173" t="s">
        <v>54</v>
      </c>
      <c r="C347" s="174"/>
      <c r="D347" s="174"/>
      <c r="E347" s="174"/>
      <c r="F347" s="174"/>
      <c r="G347" s="174"/>
      <c r="H347" s="174"/>
      <c r="I347" s="174"/>
      <c r="J347" s="174"/>
      <c r="K347" s="175"/>
      <c r="L347" s="176" t="s">
        <v>10</v>
      </c>
      <c r="M347" s="171" t="s">
        <v>2</v>
      </c>
      <c r="N347" s="171" t="s">
        <v>3</v>
      </c>
      <c r="O347" s="178" t="s">
        <v>4</v>
      </c>
      <c r="P347" s="171" t="s">
        <v>5</v>
      </c>
      <c r="Q347" s="169" t="s">
        <v>6</v>
      </c>
      <c r="R347" s="169" t="s">
        <v>7</v>
      </c>
      <c r="S347" s="171" t="s">
        <v>8</v>
      </c>
      <c r="AM347" s="3"/>
      <c r="AN347" s="3"/>
    </row>
    <row r="348" spans="1:40" ht="15.75" customHeight="1" x14ac:dyDescent="0.25">
      <c r="A348" s="170"/>
      <c r="B348" s="49" t="s">
        <v>55</v>
      </c>
      <c r="C348" s="49" t="s">
        <v>56</v>
      </c>
      <c r="D348" s="49" t="s">
        <v>57</v>
      </c>
      <c r="E348" s="49" t="s">
        <v>58</v>
      </c>
      <c r="F348" s="49" t="s">
        <v>59</v>
      </c>
      <c r="G348" s="49" t="s">
        <v>60</v>
      </c>
      <c r="H348" s="49" t="s">
        <v>61</v>
      </c>
      <c r="I348" s="49" t="s">
        <v>62</v>
      </c>
      <c r="J348" s="49" t="s">
        <v>83</v>
      </c>
      <c r="K348" s="49" t="s">
        <v>84</v>
      </c>
      <c r="L348" s="177"/>
      <c r="M348" s="170"/>
      <c r="N348" s="170"/>
      <c r="O348" s="170"/>
      <c r="P348" s="170"/>
      <c r="Q348" s="170"/>
      <c r="R348" s="170"/>
      <c r="S348" s="170"/>
      <c r="AM348" s="3"/>
      <c r="AN348" s="3"/>
    </row>
    <row r="349" spans="1:40" ht="15.75" customHeight="1" x14ac:dyDescent="0.25">
      <c r="A349" s="49">
        <v>1102</v>
      </c>
      <c r="B349" s="50">
        <v>28</v>
      </c>
      <c r="C349" s="50"/>
      <c r="D349" s="50"/>
      <c r="E349" s="50"/>
      <c r="F349" s="50"/>
      <c r="G349" s="50"/>
      <c r="H349" s="50"/>
      <c r="I349" s="50"/>
      <c r="J349" s="50"/>
      <c r="K349" s="50"/>
      <c r="L349" s="91"/>
      <c r="M349" s="51"/>
      <c r="N349" s="52"/>
      <c r="O349" s="53"/>
      <c r="P349" s="54"/>
      <c r="Q349" s="55">
        <f>B349</f>
        <v>28</v>
      </c>
      <c r="R349" s="56"/>
      <c r="S349" s="54"/>
      <c r="AM349" s="3"/>
      <c r="AN349" s="3"/>
    </row>
    <row r="350" spans="1:40" ht="15.75" customHeight="1" x14ac:dyDescent="0.25">
      <c r="A350" s="49">
        <v>1201</v>
      </c>
      <c r="B350" s="50"/>
      <c r="C350" s="50">
        <v>26</v>
      </c>
      <c r="D350" s="50"/>
      <c r="E350" s="50"/>
      <c r="F350" s="50"/>
      <c r="G350" s="50"/>
      <c r="H350" s="50"/>
      <c r="I350" s="50"/>
      <c r="J350" s="50"/>
      <c r="K350" s="50"/>
      <c r="L350" s="91"/>
      <c r="M350" s="57"/>
      <c r="N350" s="58"/>
      <c r="O350" s="59"/>
      <c r="P350" s="60">
        <f>IF(C350=0,"",C350/B349)</f>
        <v>0.9285714285714286</v>
      </c>
      <c r="Q350" s="61">
        <v>26</v>
      </c>
      <c r="R350" s="62">
        <f t="shared" ref="R350:R358" si="34">IF(Q350=0,"",Q350/Q349)</f>
        <v>0.9285714285714286</v>
      </c>
      <c r="S350" s="62">
        <f t="shared" ref="S350:S358" si="35">IF(Q350=0,"",100%-R350)</f>
        <v>7.1428571428571397E-2</v>
      </c>
      <c r="AM350" s="3"/>
      <c r="AN350" s="3"/>
    </row>
    <row r="351" spans="1:40" ht="15.75" customHeight="1" x14ac:dyDescent="0.25">
      <c r="A351" s="49">
        <v>1202</v>
      </c>
      <c r="B351" s="50"/>
      <c r="C351" s="50"/>
      <c r="D351" s="50">
        <v>22</v>
      </c>
      <c r="E351" s="50"/>
      <c r="F351" s="50"/>
      <c r="G351" s="50"/>
      <c r="H351" s="50"/>
      <c r="I351" s="50"/>
      <c r="J351" s="50"/>
      <c r="K351" s="50"/>
      <c r="L351" s="91"/>
      <c r="M351" s="57"/>
      <c r="N351" s="58"/>
      <c r="O351" s="59"/>
      <c r="P351" s="60">
        <f>IF(D351=0,"",D351/C350)</f>
        <v>0.84615384615384615</v>
      </c>
      <c r="Q351" s="61">
        <v>24</v>
      </c>
      <c r="R351" s="62">
        <f t="shared" si="34"/>
        <v>0.92307692307692313</v>
      </c>
      <c r="S351" s="62">
        <f t="shared" si="35"/>
        <v>7.6923076923076872E-2</v>
      </c>
      <c r="T351" s="63">
        <f>Q351/Q349</f>
        <v>0.8571428571428571</v>
      </c>
      <c r="AM351" s="3"/>
      <c r="AN351" s="3"/>
    </row>
    <row r="352" spans="1:40" ht="15.75" customHeight="1" x14ac:dyDescent="0.25">
      <c r="A352" s="49">
        <v>1301</v>
      </c>
      <c r="B352" s="50"/>
      <c r="C352" s="50"/>
      <c r="D352" s="50"/>
      <c r="E352" s="50">
        <v>21</v>
      </c>
      <c r="F352" s="50"/>
      <c r="G352" s="50"/>
      <c r="H352" s="50"/>
      <c r="I352" s="50"/>
      <c r="J352" s="50"/>
      <c r="K352" s="50"/>
      <c r="L352" s="91"/>
      <c r="M352" s="57"/>
      <c r="N352" s="58"/>
      <c r="O352" s="59"/>
      <c r="P352" s="60">
        <f>IF(E352=0,"",E352/D351)</f>
        <v>0.95454545454545459</v>
      </c>
      <c r="Q352" s="61">
        <v>21</v>
      </c>
      <c r="R352" s="62">
        <f t="shared" si="34"/>
        <v>0.875</v>
      </c>
      <c r="S352" s="62">
        <f t="shared" si="35"/>
        <v>0.125</v>
      </c>
      <c r="AM352" s="3"/>
      <c r="AN352" s="3"/>
    </row>
    <row r="353" spans="1:40" ht="15.75" customHeight="1" x14ac:dyDescent="0.25">
      <c r="A353" s="49">
        <v>1302</v>
      </c>
      <c r="B353" s="50"/>
      <c r="C353" s="50"/>
      <c r="D353" s="50"/>
      <c r="E353" s="50"/>
      <c r="F353" s="50">
        <v>18</v>
      </c>
      <c r="G353" s="50"/>
      <c r="H353" s="50"/>
      <c r="I353" s="50"/>
      <c r="J353" s="50"/>
      <c r="K353" s="50"/>
      <c r="L353" s="91"/>
      <c r="M353" s="57"/>
      <c r="N353" s="58"/>
      <c r="O353" s="59"/>
      <c r="P353" s="60">
        <f>IF(F353=0,"",F353/E352)</f>
        <v>0.8571428571428571</v>
      </c>
      <c r="Q353" s="61">
        <v>21</v>
      </c>
      <c r="R353" s="62">
        <f t="shared" si="34"/>
        <v>1</v>
      </c>
      <c r="S353" s="62">
        <f t="shared" si="35"/>
        <v>0</v>
      </c>
      <c r="AM353" s="3"/>
      <c r="AN353" s="3"/>
    </row>
    <row r="354" spans="1:40" ht="15.75" customHeight="1" x14ac:dyDescent="0.25">
      <c r="A354" s="49">
        <v>1401</v>
      </c>
      <c r="B354" s="50"/>
      <c r="C354" s="50"/>
      <c r="D354" s="50"/>
      <c r="E354" s="50"/>
      <c r="F354" s="50"/>
      <c r="G354" s="50">
        <v>16</v>
      </c>
      <c r="H354" s="50"/>
      <c r="I354" s="50"/>
      <c r="J354" s="50"/>
      <c r="K354" s="50"/>
      <c r="L354" s="91"/>
      <c r="M354" s="57"/>
      <c r="N354" s="58"/>
      <c r="O354" s="59"/>
      <c r="P354" s="60">
        <f>IF(G354=0,"",G354/F353)</f>
        <v>0.88888888888888884</v>
      </c>
      <c r="Q354" s="61">
        <v>19</v>
      </c>
      <c r="R354" s="62">
        <f t="shared" si="34"/>
        <v>0.90476190476190477</v>
      </c>
      <c r="S354" s="62">
        <f t="shared" si="35"/>
        <v>9.5238095238095233E-2</v>
      </c>
      <c r="AM354" s="3"/>
      <c r="AN354" s="3"/>
    </row>
    <row r="355" spans="1:40" ht="15.75" customHeight="1" x14ac:dyDescent="0.25">
      <c r="A355" s="49">
        <v>1402</v>
      </c>
      <c r="B355" s="50"/>
      <c r="C355" s="50"/>
      <c r="D355" s="50"/>
      <c r="E355" s="50"/>
      <c r="F355" s="50"/>
      <c r="G355" s="50"/>
      <c r="H355" s="50">
        <v>13</v>
      </c>
      <c r="I355" s="50"/>
      <c r="J355" s="50"/>
      <c r="K355" s="50"/>
      <c r="L355" s="91"/>
      <c r="M355" s="57"/>
      <c r="N355" s="58"/>
      <c r="O355" s="59"/>
      <c r="P355" s="60">
        <f>IF(H355=0,"",H355/G354)</f>
        <v>0.8125</v>
      </c>
      <c r="Q355" s="61">
        <v>16</v>
      </c>
      <c r="R355" s="62">
        <f t="shared" si="34"/>
        <v>0.84210526315789469</v>
      </c>
      <c r="S355" s="62">
        <f t="shared" si="35"/>
        <v>0.15789473684210531</v>
      </c>
      <c r="AM355" s="3"/>
      <c r="AN355" s="3"/>
    </row>
    <row r="356" spans="1:40" ht="15.75" customHeight="1" x14ac:dyDescent="0.25">
      <c r="A356" s="49">
        <v>1501</v>
      </c>
      <c r="B356" s="50"/>
      <c r="C356" s="50"/>
      <c r="D356" s="50"/>
      <c r="E356" s="50"/>
      <c r="F356" s="50"/>
      <c r="G356" s="50"/>
      <c r="H356" s="50"/>
      <c r="I356" s="50">
        <v>10</v>
      </c>
      <c r="J356" s="50"/>
      <c r="K356" s="50"/>
      <c r="L356" s="91"/>
      <c r="M356" s="57"/>
      <c r="N356" s="58"/>
      <c r="O356" s="59"/>
      <c r="P356" s="60">
        <f>IF(I356=0,"",I356/H355)</f>
        <v>0.76923076923076927</v>
      </c>
      <c r="Q356" s="61">
        <v>15</v>
      </c>
      <c r="R356" s="62">
        <f t="shared" si="34"/>
        <v>0.9375</v>
      </c>
      <c r="S356" s="62">
        <f t="shared" si="35"/>
        <v>6.25E-2</v>
      </c>
      <c r="AM356" s="3"/>
      <c r="AN356" s="3"/>
    </row>
    <row r="357" spans="1:40" ht="15.75" customHeight="1" x14ac:dyDescent="0.25">
      <c r="A357" s="49">
        <v>1502</v>
      </c>
      <c r="B357" s="50"/>
      <c r="C357" s="50"/>
      <c r="D357" s="50"/>
      <c r="E357" s="50"/>
      <c r="F357" s="50"/>
      <c r="G357" s="50"/>
      <c r="H357" s="50"/>
      <c r="I357" s="50"/>
      <c r="J357" s="50">
        <v>7</v>
      </c>
      <c r="K357" s="50"/>
      <c r="L357" s="91"/>
      <c r="M357" s="57"/>
      <c r="N357" s="58"/>
      <c r="O357" s="59"/>
      <c r="P357" s="60">
        <f>IF(J357=0,"",J357/I356)</f>
        <v>0.7</v>
      </c>
      <c r="Q357" s="61">
        <v>15</v>
      </c>
      <c r="R357" s="62">
        <f t="shared" si="34"/>
        <v>1</v>
      </c>
      <c r="S357" s="62">
        <f t="shared" si="35"/>
        <v>0</v>
      </c>
      <c r="AM357" s="3"/>
      <c r="AN357" s="3"/>
    </row>
    <row r="358" spans="1:40" ht="15.75" customHeight="1" x14ac:dyDescent="0.25">
      <c r="A358" s="49">
        <v>1601</v>
      </c>
      <c r="B358" s="50"/>
      <c r="C358" s="50"/>
      <c r="D358" s="50"/>
      <c r="E358" s="50"/>
      <c r="F358" s="50"/>
      <c r="G358" s="50"/>
      <c r="H358" s="50"/>
      <c r="I358" s="50"/>
      <c r="J358" s="50"/>
      <c r="K358" s="50">
        <v>7</v>
      </c>
      <c r="L358" s="91">
        <v>5</v>
      </c>
      <c r="M358" s="57"/>
      <c r="N358" s="58"/>
      <c r="O358" s="59"/>
      <c r="P358" s="60">
        <f>IF(K358=0,"",K358/J357)</f>
        <v>1</v>
      </c>
      <c r="Q358" s="61">
        <v>15</v>
      </c>
      <c r="R358" s="62">
        <f t="shared" si="34"/>
        <v>1</v>
      </c>
      <c r="S358" s="62">
        <f t="shared" si="35"/>
        <v>0</v>
      </c>
      <c r="AM358" s="3"/>
      <c r="AN358" s="3"/>
    </row>
    <row r="359" spans="1:40" ht="15.75" customHeight="1" x14ac:dyDescent="0.25">
      <c r="A359" s="49">
        <v>1602</v>
      </c>
      <c r="B359" s="50"/>
      <c r="C359" s="50"/>
      <c r="D359" s="50"/>
      <c r="E359" s="50"/>
      <c r="F359" s="50"/>
      <c r="G359" s="50"/>
      <c r="H359" s="50"/>
      <c r="I359" s="50"/>
      <c r="J359" s="50"/>
      <c r="K359" s="50">
        <v>4</v>
      </c>
      <c r="L359" s="91">
        <v>1</v>
      </c>
      <c r="M359" s="57"/>
      <c r="N359" s="58"/>
      <c r="O359" s="64"/>
      <c r="P359" s="65"/>
      <c r="Q359" s="66">
        <v>8</v>
      </c>
      <c r="R359" s="67"/>
      <c r="S359" s="65"/>
      <c r="AM359" s="3"/>
      <c r="AN359" s="3"/>
    </row>
    <row r="360" spans="1:40" ht="15.75" customHeight="1" x14ac:dyDescent="0.25">
      <c r="A360" s="49">
        <v>1701</v>
      </c>
      <c r="B360" s="50"/>
      <c r="C360" s="50"/>
      <c r="D360" s="50"/>
      <c r="E360" s="50"/>
      <c r="F360" s="50"/>
      <c r="G360" s="50"/>
      <c r="H360" s="50"/>
      <c r="I360" s="50"/>
      <c r="J360" s="50"/>
      <c r="K360" s="50">
        <v>4</v>
      </c>
      <c r="L360" s="91">
        <v>1</v>
      </c>
      <c r="M360" s="57"/>
      <c r="N360" s="58"/>
      <c r="O360" s="64"/>
      <c r="P360" s="68"/>
      <c r="Q360" s="66">
        <v>6</v>
      </c>
      <c r="R360" s="69"/>
      <c r="S360" s="68"/>
      <c r="AM360" s="3"/>
      <c r="AN360" s="3"/>
    </row>
    <row r="361" spans="1:40" ht="15.75" customHeight="1" x14ac:dyDescent="0.25">
      <c r="A361" s="49">
        <v>1702</v>
      </c>
      <c r="B361" s="50"/>
      <c r="C361" s="50"/>
      <c r="D361" s="50"/>
      <c r="E361" s="50"/>
      <c r="F361" s="50"/>
      <c r="G361" s="50"/>
      <c r="H361" s="50"/>
      <c r="I361" s="50"/>
      <c r="J361" s="50"/>
      <c r="K361" s="50">
        <v>3</v>
      </c>
      <c r="L361" s="91">
        <v>1</v>
      </c>
      <c r="M361" s="57"/>
      <c r="N361" s="58"/>
      <c r="O361" s="64"/>
      <c r="P361" s="68"/>
      <c r="Q361" s="66">
        <v>4</v>
      </c>
      <c r="R361" s="69"/>
      <c r="S361" s="68"/>
      <c r="AM361" s="3"/>
      <c r="AN361" s="3"/>
    </row>
    <row r="362" spans="1:40" ht="15.75" customHeight="1" x14ac:dyDescent="0.25">
      <c r="A362" s="49">
        <v>1801</v>
      </c>
      <c r="B362" s="50"/>
      <c r="C362" s="50"/>
      <c r="D362" s="50"/>
      <c r="E362" s="50"/>
      <c r="F362" s="50"/>
      <c r="G362" s="50"/>
      <c r="H362" s="50"/>
      <c r="I362" s="50"/>
      <c r="J362" s="50"/>
      <c r="K362" s="50">
        <v>2</v>
      </c>
      <c r="L362" s="91">
        <v>1</v>
      </c>
      <c r="M362" s="57"/>
      <c r="N362" s="58"/>
      <c r="O362" s="64"/>
      <c r="P362" s="58"/>
      <c r="Q362" s="64"/>
      <c r="R362" s="106"/>
      <c r="S362" s="68"/>
      <c r="AM362" s="3"/>
      <c r="AN362" s="3"/>
    </row>
    <row r="363" spans="1:40" ht="15.75" customHeight="1" x14ac:dyDescent="0.25">
      <c r="A363" s="49">
        <v>1802</v>
      </c>
      <c r="B363" s="50"/>
      <c r="C363" s="50"/>
      <c r="D363" s="50"/>
      <c r="E363" s="50"/>
      <c r="F363" s="50"/>
      <c r="G363" s="50"/>
      <c r="H363" s="50"/>
      <c r="I363" s="50"/>
      <c r="J363" s="50"/>
      <c r="K363" s="50">
        <v>2</v>
      </c>
      <c r="L363" s="91">
        <v>2</v>
      </c>
      <c r="M363" s="57"/>
      <c r="N363" s="58"/>
      <c r="O363" s="64"/>
      <c r="P363" s="137" t="s">
        <v>42</v>
      </c>
      <c r="Q363" s="72">
        <v>9</v>
      </c>
      <c r="R363" s="87">
        <f>L366</f>
        <v>11</v>
      </c>
      <c r="S363" s="139" t="s">
        <v>10</v>
      </c>
      <c r="AM363" s="3"/>
      <c r="AN363" s="3"/>
    </row>
    <row r="364" spans="1:40" ht="15.75" customHeight="1" x14ac:dyDescent="0.25">
      <c r="A364" s="49">
        <v>1901</v>
      </c>
      <c r="B364" s="50"/>
      <c r="C364" s="50"/>
      <c r="D364" s="50"/>
      <c r="E364" s="50"/>
      <c r="F364" s="50"/>
      <c r="G364" s="50"/>
      <c r="H364" s="50"/>
      <c r="I364" s="50"/>
      <c r="J364" s="50"/>
      <c r="K364" s="50"/>
      <c r="L364" s="91"/>
      <c r="M364" s="57"/>
      <c r="N364" s="58"/>
      <c r="O364" s="64"/>
      <c r="P364" s="138" t="s">
        <v>43</v>
      </c>
      <c r="Q364" s="76">
        <f>IF(Q363/B349=0,"",Q363/B349)</f>
        <v>0.32142857142857145</v>
      </c>
      <c r="R364" s="89">
        <f>IF(Q363/R363=0,"",Q363/R363)</f>
        <v>0.81818181818181823</v>
      </c>
      <c r="S364" s="140" t="s">
        <v>44</v>
      </c>
      <c r="AM364" s="3"/>
      <c r="AN364" s="3"/>
    </row>
    <row r="365" spans="1:40" ht="15.75" customHeight="1" x14ac:dyDescent="0.25">
      <c r="A365" s="49">
        <v>1902</v>
      </c>
      <c r="B365" s="142"/>
      <c r="C365" s="142"/>
      <c r="D365" s="142"/>
      <c r="E365" s="142"/>
      <c r="F365" s="142"/>
      <c r="G365" s="142"/>
      <c r="H365" s="142"/>
      <c r="I365" s="142"/>
      <c r="J365" s="142"/>
      <c r="K365" s="142"/>
      <c r="L365" s="91"/>
      <c r="M365" s="79"/>
      <c r="N365" s="80"/>
      <c r="O365" s="81"/>
      <c r="P365" s="82"/>
      <c r="Q365" s="83"/>
      <c r="R365" s="83"/>
      <c r="S365" s="84"/>
      <c r="AM365" s="3"/>
      <c r="AN365" s="3"/>
    </row>
    <row r="366" spans="1:40" ht="18" customHeight="1" x14ac:dyDescent="0.25">
      <c r="A366" s="31"/>
      <c r="B366" s="182" t="s">
        <v>63</v>
      </c>
      <c r="C366" s="182"/>
      <c r="D366" s="182"/>
      <c r="E366" s="182"/>
      <c r="F366" s="182"/>
      <c r="G366" s="182"/>
      <c r="H366" s="182"/>
      <c r="I366" s="182"/>
      <c r="J366" s="182"/>
      <c r="K366" s="182"/>
      <c r="L366" s="141">
        <f>SUM(L358:L363)</f>
        <v>11</v>
      </c>
      <c r="M366" s="86">
        <f>IF(L358=0,"",L358/B349)</f>
        <v>0.17857142857142858</v>
      </c>
      <c r="N366" s="86">
        <f>IF(L366=0,"",L366/B349)</f>
        <v>0.39285714285714285</v>
      </c>
      <c r="O366" s="86">
        <f>IF(L358=0,"",N366-M366)</f>
        <v>0.21428571428571427</v>
      </c>
      <c r="P366" s="1"/>
      <c r="Q366" s="25"/>
      <c r="R366" s="26"/>
      <c r="S366" s="1"/>
      <c r="AM366" s="3"/>
      <c r="AN366" s="3"/>
    </row>
    <row r="367" spans="1:40" ht="12.75" customHeight="1" x14ac:dyDescent="0.2">
      <c r="M367" s="1"/>
      <c r="N367" s="1"/>
      <c r="P367" s="1"/>
      <c r="Q367" s="2"/>
      <c r="R367" s="2"/>
      <c r="S367" s="1"/>
      <c r="AM367" s="3"/>
      <c r="AN367" s="3"/>
    </row>
    <row r="368" spans="1:40" ht="12.75" customHeight="1" x14ac:dyDescent="0.2">
      <c r="M368" s="1"/>
      <c r="N368" s="1"/>
      <c r="P368" s="1"/>
      <c r="Q368" s="2"/>
      <c r="R368" s="2"/>
      <c r="S368" s="1"/>
      <c r="AM368" s="3"/>
      <c r="AN368" s="3"/>
    </row>
    <row r="369" spans="1:40" ht="26.25" customHeight="1" x14ac:dyDescent="0.4">
      <c r="B369" s="184" t="s">
        <v>53</v>
      </c>
      <c r="C369" s="184"/>
      <c r="D369" s="184"/>
      <c r="E369" s="184"/>
      <c r="F369" s="184"/>
      <c r="G369" s="184"/>
      <c r="H369" s="184"/>
      <c r="I369" s="184"/>
      <c r="J369" s="184"/>
      <c r="K369" s="184"/>
      <c r="L369" s="153" t="s">
        <v>39</v>
      </c>
      <c r="M369" s="1"/>
      <c r="N369" s="1"/>
      <c r="O369" s="25"/>
      <c r="P369" s="1"/>
      <c r="Q369" s="25"/>
      <c r="R369" s="25"/>
      <c r="S369" s="25"/>
      <c r="AM369" s="3"/>
      <c r="AN369" s="3"/>
    </row>
    <row r="370" spans="1:40" ht="20.25" customHeight="1" x14ac:dyDescent="0.2">
      <c r="A370" s="172" t="s">
        <v>9</v>
      </c>
      <c r="B370" s="173" t="s">
        <v>54</v>
      </c>
      <c r="C370" s="174"/>
      <c r="D370" s="174"/>
      <c r="E370" s="174"/>
      <c r="F370" s="174"/>
      <c r="G370" s="174"/>
      <c r="H370" s="174"/>
      <c r="I370" s="174"/>
      <c r="J370" s="174"/>
      <c r="K370" s="175"/>
      <c r="L370" s="176" t="s">
        <v>10</v>
      </c>
      <c r="M370" s="171" t="s">
        <v>2</v>
      </c>
      <c r="N370" s="171" t="s">
        <v>3</v>
      </c>
      <c r="O370" s="178" t="s">
        <v>4</v>
      </c>
      <c r="P370" s="171" t="s">
        <v>5</v>
      </c>
      <c r="Q370" s="169" t="s">
        <v>6</v>
      </c>
      <c r="R370" s="169" t="s">
        <v>7</v>
      </c>
      <c r="S370" s="171" t="s">
        <v>8</v>
      </c>
      <c r="AM370" s="3"/>
      <c r="AN370" s="3"/>
    </row>
    <row r="371" spans="1:40" ht="15.75" customHeight="1" x14ac:dyDescent="0.25">
      <c r="A371" s="170"/>
      <c r="B371" s="49" t="s">
        <v>55</v>
      </c>
      <c r="C371" s="49" t="s">
        <v>56</v>
      </c>
      <c r="D371" s="49" t="s">
        <v>57</v>
      </c>
      <c r="E371" s="49" t="s">
        <v>58</v>
      </c>
      <c r="F371" s="49" t="s">
        <v>59</v>
      </c>
      <c r="G371" s="49" t="s">
        <v>60</v>
      </c>
      <c r="H371" s="49" t="s">
        <v>61</v>
      </c>
      <c r="I371" s="49" t="s">
        <v>62</v>
      </c>
      <c r="J371" s="49" t="s">
        <v>83</v>
      </c>
      <c r="K371" s="49" t="s">
        <v>84</v>
      </c>
      <c r="L371" s="177"/>
      <c r="M371" s="170"/>
      <c r="N371" s="170"/>
      <c r="O371" s="170"/>
      <c r="P371" s="170"/>
      <c r="Q371" s="170"/>
      <c r="R371" s="170"/>
      <c r="S371" s="170"/>
      <c r="AM371" s="3"/>
      <c r="AN371" s="3"/>
    </row>
    <row r="372" spans="1:40" ht="15.75" customHeight="1" x14ac:dyDescent="0.25">
      <c r="A372" s="49">
        <v>1201</v>
      </c>
      <c r="B372" s="50">
        <v>17</v>
      </c>
      <c r="C372" s="50"/>
      <c r="D372" s="50"/>
      <c r="E372" s="50"/>
      <c r="F372" s="50"/>
      <c r="G372" s="50"/>
      <c r="H372" s="50"/>
      <c r="I372" s="50"/>
      <c r="J372" s="50"/>
      <c r="K372" s="50"/>
      <c r="L372" s="91"/>
      <c r="M372" s="51"/>
      <c r="N372" s="52"/>
      <c r="O372" s="53"/>
      <c r="P372" s="54"/>
      <c r="Q372" s="55">
        <f>B372</f>
        <v>17</v>
      </c>
      <c r="R372" s="56"/>
      <c r="S372" s="54"/>
      <c r="AM372" s="3"/>
      <c r="AN372" s="3"/>
    </row>
    <row r="373" spans="1:40" ht="15.75" customHeight="1" x14ac:dyDescent="0.25">
      <c r="A373" s="49" t="s">
        <v>46</v>
      </c>
      <c r="B373" s="50"/>
      <c r="C373" s="50">
        <v>15</v>
      </c>
      <c r="D373" s="50"/>
      <c r="E373" s="50"/>
      <c r="F373" s="50"/>
      <c r="G373" s="50"/>
      <c r="H373" s="50"/>
      <c r="I373" s="50"/>
      <c r="J373" s="50"/>
      <c r="K373" s="50"/>
      <c r="L373" s="91"/>
      <c r="M373" s="57"/>
      <c r="N373" s="58"/>
      <c r="O373" s="59"/>
      <c r="P373" s="60">
        <f>IF(C373=0,"",C373/B372)</f>
        <v>0.88235294117647056</v>
      </c>
      <c r="Q373" s="61">
        <v>15</v>
      </c>
      <c r="R373" s="62">
        <f t="shared" ref="R373:R381" si="36">IF(Q373=0,"",Q373/Q372)</f>
        <v>0.88235294117647056</v>
      </c>
      <c r="S373" s="62">
        <f t="shared" ref="S373:S381" si="37">IF(Q373=0,"",100%-R373)</f>
        <v>0.11764705882352944</v>
      </c>
      <c r="AM373" s="3"/>
      <c r="AN373" s="3"/>
    </row>
    <row r="374" spans="1:40" ht="15.75" customHeight="1" x14ac:dyDescent="0.25">
      <c r="A374" s="49">
        <v>1301</v>
      </c>
      <c r="B374" s="50"/>
      <c r="C374" s="50"/>
      <c r="D374" s="50">
        <v>15</v>
      </c>
      <c r="E374" s="50"/>
      <c r="F374" s="50"/>
      <c r="G374" s="50"/>
      <c r="H374" s="50"/>
      <c r="I374" s="50"/>
      <c r="J374" s="50"/>
      <c r="K374" s="50"/>
      <c r="L374" s="91"/>
      <c r="M374" s="57"/>
      <c r="N374" s="58"/>
      <c r="O374" s="59"/>
      <c r="P374" s="60">
        <f>IF(D374=0,"",D374/C373)</f>
        <v>1</v>
      </c>
      <c r="Q374" s="61">
        <v>15</v>
      </c>
      <c r="R374" s="62">
        <f t="shared" si="36"/>
        <v>1</v>
      </c>
      <c r="S374" s="62">
        <f t="shared" si="37"/>
        <v>0</v>
      </c>
      <c r="T374" s="63">
        <f>Q374/Q372</f>
        <v>0.88235294117647056</v>
      </c>
      <c r="AM374" s="3"/>
      <c r="AN374" s="3"/>
    </row>
    <row r="375" spans="1:40" ht="15.75" customHeight="1" x14ac:dyDescent="0.25">
      <c r="A375" s="49">
        <v>1302</v>
      </c>
      <c r="B375" s="50"/>
      <c r="C375" s="50"/>
      <c r="D375" s="50"/>
      <c r="E375" s="50">
        <v>12</v>
      </c>
      <c r="F375" s="50"/>
      <c r="G375" s="50"/>
      <c r="H375" s="50"/>
      <c r="I375" s="50"/>
      <c r="J375" s="50"/>
      <c r="K375" s="50"/>
      <c r="L375" s="91"/>
      <c r="M375" s="57"/>
      <c r="N375" s="58"/>
      <c r="O375" s="59"/>
      <c r="P375" s="60">
        <f>IF(E375=0,"",E375/D374)</f>
        <v>0.8</v>
      </c>
      <c r="Q375" s="61">
        <v>12</v>
      </c>
      <c r="R375" s="62">
        <f t="shared" si="36"/>
        <v>0.8</v>
      </c>
      <c r="S375" s="62">
        <f t="shared" si="37"/>
        <v>0.19999999999999996</v>
      </c>
      <c r="AM375" s="3"/>
      <c r="AN375" s="3"/>
    </row>
    <row r="376" spans="1:40" ht="15.75" customHeight="1" x14ac:dyDescent="0.25">
      <c r="A376" s="49">
        <v>1401</v>
      </c>
      <c r="B376" s="50"/>
      <c r="C376" s="50"/>
      <c r="D376" s="50"/>
      <c r="E376" s="50"/>
      <c r="F376" s="50">
        <v>9</v>
      </c>
      <c r="G376" s="50"/>
      <c r="H376" s="50"/>
      <c r="I376" s="50"/>
      <c r="J376" s="50"/>
      <c r="K376" s="50"/>
      <c r="L376" s="91"/>
      <c r="M376" s="57"/>
      <c r="N376" s="58"/>
      <c r="O376" s="59"/>
      <c r="P376" s="60">
        <f>IF(F376=0,"",F376/E375)</f>
        <v>0.75</v>
      </c>
      <c r="Q376" s="61">
        <v>12</v>
      </c>
      <c r="R376" s="62">
        <f t="shared" si="36"/>
        <v>1</v>
      </c>
      <c r="S376" s="62">
        <f t="shared" si="37"/>
        <v>0</v>
      </c>
      <c r="AM376" s="3"/>
      <c r="AN376" s="3"/>
    </row>
    <row r="377" spans="1:40" ht="15.75" customHeight="1" x14ac:dyDescent="0.25">
      <c r="A377" s="49">
        <v>1402</v>
      </c>
      <c r="B377" s="50"/>
      <c r="C377" s="50"/>
      <c r="D377" s="50"/>
      <c r="E377" s="50"/>
      <c r="F377" s="50"/>
      <c r="G377" s="50">
        <v>9</v>
      </c>
      <c r="H377" s="50"/>
      <c r="I377" s="50"/>
      <c r="J377" s="50"/>
      <c r="K377" s="50"/>
      <c r="L377" s="91"/>
      <c r="M377" s="57"/>
      <c r="N377" s="58"/>
      <c r="O377" s="59"/>
      <c r="P377" s="60">
        <f>IF(G377=0,"",G377/F376)</f>
        <v>1</v>
      </c>
      <c r="Q377" s="61">
        <v>12</v>
      </c>
      <c r="R377" s="62">
        <f t="shared" si="36"/>
        <v>1</v>
      </c>
      <c r="S377" s="62">
        <f t="shared" si="37"/>
        <v>0</v>
      </c>
      <c r="AM377" s="3"/>
      <c r="AN377" s="3"/>
    </row>
    <row r="378" spans="1:40" ht="15.75" customHeight="1" x14ac:dyDescent="0.25">
      <c r="A378" s="49">
        <v>1501</v>
      </c>
      <c r="B378" s="50"/>
      <c r="C378" s="50"/>
      <c r="D378" s="50"/>
      <c r="E378" s="50"/>
      <c r="F378" s="50"/>
      <c r="G378" s="50"/>
      <c r="H378" s="50">
        <v>9</v>
      </c>
      <c r="I378" s="50"/>
      <c r="J378" s="50"/>
      <c r="K378" s="50"/>
      <c r="L378" s="91"/>
      <c r="M378" s="57"/>
      <c r="N378" s="58"/>
      <c r="O378" s="59"/>
      <c r="P378" s="60">
        <f>IF(H378=0,"",H378/G377)</f>
        <v>1</v>
      </c>
      <c r="Q378" s="61">
        <v>12</v>
      </c>
      <c r="R378" s="62">
        <f t="shared" si="36"/>
        <v>1</v>
      </c>
      <c r="S378" s="62">
        <f t="shared" si="37"/>
        <v>0</v>
      </c>
      <c r="AM378" s="3"/>
      <c r="AN378" s="3"/>
    </row>
    <row r="379" spans="1:40" ht="15.75" customHeight="1" x14ac:dyDescent="0.25">
      <c r="A379" s="49">
        <v>1502</v>
      </c>
      <c r="B379" s="50"/>
      <c r="C379" s="50"/>
      <c r="D379" s="50"/>
      <c r="E379" s="50"/>
      <c r="F379" s="50"/>
      <c r="G379" s="50"/>
      <c r="H379" s="50"/>
      <c r="I379" s="50">
        <v>9</v>
      </c>
      <c r="J379" s="50"/>
      <c r="K379" s="50"/>
      <c r="L379" s="91"/>
      <c r="M379" s="57"/>
      <c r="N379" s="58"/>
      <c r="O379" s="59"/>
      <c r="P379" s="60">
        <f>IF(I379=0,"",I379/H378)</f>
        <v>1</v>
      </c>
      <c r="Q379" s="61">
        <v>11</v>
      </c>
      <c r="R379" s="62">
        <f t="shared" si="36"/>
        <v>0.91666666666666663</v>
      </c>
      <c r="S379" s="62">
        <f t="shared" si="37"/>
        <v>8.333333333333337E-2</v>
      </c>
      <c r="AM379" s="3"/>
      <c r="AN379" s="3"/>
    </row>
    <row r="380" spans="1:40" ht="15.75" customHeight="1" x14ac:dyDescent="0.25">
      <c r="A380" s="49">
        <v>1601</v>
      </c>
      <c r="B380" s="50"/>
      <c r="C380" s="50"/>
      <c r="D380" s="50"/>
      <c r="E380" s="50"/>
      <c r="F380" s="50"/>
      <c r="G380" s="50"/>
      <c r="H380" s="50"/>
      <c r="I380" s="50"/>
      <c r="J380" s="50">
        <v>9</v>
      </c>
      <c r="K380" s="50"/>
      <c r="L380" s="91"/>
      <c r="M380" s="57"/>
      <c r="N380" s="58"/>
      <c r="O380" s="59"/>
      <c r="P380" s="60">
        <f>IF(J380=0,"",J380/I379)</f>
        <v>1</v>
      </c>
      <c r="Q380" s="61">
        <v>11</v>
      </c>
      <c r="R380" s="62">
        <f t="shared" si="36"/>
        <v>1</v>
      </c>
      <c r="S380" s="62">
        <f t="shared" si="37"/>
        <v>0</v>
      </c>
      <c r="AM380" s="3"/>
      <c r="AN380" s="3"/>
    </row>
    <row r="381" spans="1:40" ht="15.75" customHeight="1" x14ac:dyDescent="0.25">
      <c r="A381" s="49">
        <v>1602</v>
      </c>
      <c r="B381" s="50"/>
      <c r="C381" s="50"/>
      <c r="D381" s="50"/>
      <c r="E381" s="50"/>
      <c r="F381" s="50"/>
      <c r="G381" s="50"/>
      <c r="H381" s="50"/>
      <c r="I381" s="50"/>
      <c r="J381" s="50"/>
      <c r="K381" s="50">
        <v>9</v>
      </c>
      <c r="L381" s="91">
        <v>3</v>
      </c>
      <c r="M381" s="57"/>
      <c r="N381" s="58"/>
      <c r="O381" s="59"/>
      <c r="P381" s="60">
        <f>IF(K381=0,"",K381/J380)</f>
        <v>1</v>
      </c>
      <c r="Q381" s="61">
        <v>11</v>
      </c>
      <c r="R381" s="62">
        <f t="shared" si="36"/>
        <v>1</v>
      </c>
      <c r="S381" s="62">
        <f t="shared" si="37"/>
        <v>0</v>
      </c>
      <c r="AM381" s="3"/>
      <c r="AN381" s="3"/>
    </row>
    <row r="382" spans="1:40" ht="15.75" customHeight="1" x14ac:dyDescent="0.25">
      <c r="A382" s="49">
        <v>1701</v>
      </c>
      <c r="B382" s="50"/>
      <c r="C382" s="50"/>
      <c r="D382" s="50"/>
      <c r="E382" s="50"/>
      <c r="F382" s="50"/>
      <c r="G382" s="50"/>
      <c r="H382" s="50"/>
      <c r="I382" s="50"/>
      <c r="J382" s="50"/>
      <c r="K382" s="50">
        <v>6</v>
      </c>
      <c r="L382" s="91">
        <v>4</v>
      </c>
      <c r="M382" s="57"/>
      <c r="N382" s="58"/>
      <c r="O382" s="64"/>
      <c r="P382" s="65"/>
      <c r="Q382" s="66">
        <v>8</v>
      </c>
      <c r="R382" s="67"/>
      <c r="S382" s="65"/>
      <c r="AM382" s="3"/>
      <c r="AN382" s="3"/>
    </row>
    <row r="383" spans="1:40" ht="15.75" customHeight="1" x14ac:dyDescent="0.25">
      <c r="A383" s="49">
        <v>1702</v>
      </c>
      <c r="B383" s="50"/>
      <c r="C383" s="50"/>
      <c r="D383" s="50"/>
      <c r="E383" s="50"/>
      <c r="F383" s="50"/>
      <c r="G383" s="50"/>
      <c r="H383" s="50"/>
      <c r="I383" s="50"/>
      <c r="J383" s="50"/>
      <c r="K383" s="50">
        <v>4</v>
      </c>
      <c r="L383" s="91">
        <v>2</v>
      </c>
      <c r="M383" s="57"/>
      <c r="N383" s="58"/>
      <c r="O383" s="64"/>
      <c r="P383" s="68"/>
      <c r="Q383" s="66">
        <v>4</v>
      </c>
      <c r="R383" s="69"/>
      <c r="S383" s="68"/>
      <c r="AM383" s="3"/>
      <c r="AN383" s="3"/>
    </row>
    <row r="384" spans="1:40" ht="15.75" customHeight="1" x14ac:dyDescent="0.25">
      <c r="A384" s="49">
        <v>1801</v>
      </c>
      <c r="B384" s="50"/>
      <c r="C384" s="50"/>
      <c r="D384" s="50"/>
      <c r="E384" s="50"/>
      <c r="F384" s="50"/>
      <c r="G384" s="50"/>
      <c r="H384" s="50"/>
      <c r="I384" s="50"/>
      <c r="J384" s="50"/>
      <c r="K384" s="50">
        <v>2</v>
      </c>
      <c r="L384" s="91">
        <v>1</v>
      </c>
      <c r="M384" s="57"/>
      <c r="N384" s="58"/>
      <c r="O384" s="64"/>
      <c r="P384" s="68"/>
      <c r="Q384" s="123">
        <v>2</v>
      </c>
      <c r="R384" s="69"/>
      <c r="S384" s="68"/>
      <c r="AM384" s="3"/>
      <c r="AN384" s="3"/>
    </row>
    <row r="385" spans="1:40" ht="15.75" customHeight="1" x14ac:dyDescent="0.25">
      <c r="A385" s="49">
        <v>1802</v>
      </c>
      <c r="B385" s="50"/>
      <c r="C385" s="50"/>
      <c r="D385" s="50"/>
      <c r="E385" s="50"/>
      <c r="F385" s="50"/>
      <c r="G385" s="50"/>
      <c r="H385" s="50"/>
      <c r="I385" s="50"/>
      <c r="J385" s="50"/>
      <c r="K385" s="50">
        <v>1</v>
      </c>
      <c r="L385" s="91"/>
      <c r="M385" s="57"/>
      <c r="N385" s="58"/>
      <c r="O385" s="64"/>
      <c r="P385" s="58"/>
      <c r="Q385" s="124">
        <v>1</v>
      </c>
      <c r="R385" s="106"/>
      <c r="S385" s="68"/>
      <c r="AM385" s="3"/>
      <c r="AN385" s="3"/>
    </row>
    <row r="386" spans="1:40" ht="15.75" customHeight="1" x14ac:dyDescent="0.25">
      <c r="A386" s="49">
        <v>1901</v>
      </c>
      <c r="B386" s="50"/>
      <c r="C386" s="50"/>
      <c r="D386" s="50"/>
      <c r="E386" s="50"/>
      <c r="F386" s="50"/>
      <c r="G386" s="50"/>
      <c r="H386" s="50"/>
      <c r="I386" s="50"/>
      <c r="J386" s="50"/>
      <c r="K386" s="50">
        <v>1</v>
      </c>
      <c r="L386" s="91">
        <v>1</v>
      </c>
      <c r="M386" s="57"/>
      <c r="N386" s="58"/>
      <c r="O386" s="64"/>
      <c r="P386" s="137" t="s">
        <v>42</v>
      </c>
      <c r="Q386" s="135">
        <v>10</v>
      </c>
      <c r="R386" s="87">
        <f>L389</f>
        <v>11</v>
      </c>
      <c r="S386" s="139" t="s">
        <v>10</v>
      </c>
      <c r="AM386" s="3"/>
      <c r="AN386" s="3"/>
    </row>
    <row r="387" spans="1:40" ht="15.75" customHeight="1" x14ac:dyDescent="0.25">
      <c r="A387" s="49">
        <v>1902</v>
      </c>
      <c r="B387" s="50"/>
      <c r="C387" s="50"/>
      <c r="D387" s="50"/>
      <c r="E387" s="50"/>
      <c r="F387" s="50"/>
      <c r="G387" s="50"/>
      <c r="H387" s="50"/>
      <c r="I387" s="50"/>
      <c r="J387" s="50"/>
      <c r="K387" s="50"/>
      <c r="L387" s="91"/>
      <c r="M387" s="57"/>
      <c r="N387" s="58"/>
      <c r="O387" s="64"/>
      <c r="P387" s="138" t="s">
        <v>43</v>
      </c>
      <c r="Q387" s="76">
        <f>IF(Q386/B372=0,"0%",Q386/B372)</f>
        <v>0.58823529411764708</v>
      </c>
      <c r="R387" s="89">
        <f>IF(Q386/R386=0,"",Q386/R386)</f>
        <v>0.90909090909090906</v>
      </c>
      <c r="S387" s="140" t="s">
        <v>44</v>
      </c>
      <c r="AM387" s="3"/>
      <c r="AN387" s="3"/>
    </row>
    <row r="388" spans="1:40" ht="15.75" customHeight="1" x14ac:dyDescent="0.25">
      <c r="A388" s="49">
        <v>2001</v>
      </c>
      <c r="B388" s="142"/>
      <c r="C388" s="142"/>
      <c r="D388" s="142"/>
      <c r="E388" s="142"/>
      <c r="F388" s="142"/>
      <c r="G388" s="142"/>
      <c r="H388" s="142"/>
      <c r="I388" s="142"/>
      <c r="J388" s="142"/>
      <c r="K388" s="142"/>
      <c r="L388" s="91"/>
      <c r="M388" s="79"/>
      <c r="N388" s="80"/>
      <c r="O388" s="81"/>
      <c r="P388" s="82"/>
      <c r="Q388" s="83"/>
      <c r="R388" s="83"/>
      <c r="S388" s="84"/>
      <c r="AM388" s="3"/>
      <c r="AN388" s="3"/>
    </row>
    <row r="389" spans="1:40" ht="18" customHeight="1" x14ac:dyDescent="0.25">
      <c r="A389" s="31"/>
      <c r="B389" s="182" t="s">
        <v>63</v>
      </c>
      <c r="C389" s="182"/>
      <c r="D389" s="182"/>
      <c r="E389" s="182"/>
      <c r="F389" s="182"/>
      <c r="G389" s="182"/>
      <c r="H389" s="182"/>
      <c r="I389" s="182"/>
      <c r="J389" s="182"/>
      <c r="K389" s="182"/>
      <c r="L389" s="141">
        <f>SUM(L381:L386)</f>
        <v>11</v>
      </c>
      <c r="M389" s="86">
        <f>IF(L381=0,"",L381/B372)</f>
        <v>0.17647058823529413</v>
      </c>
      <c r="N389" s="86">
        <f>IF(L389=0,"",L389/B372)</f>
        <v>0.6470588235294118</v>
      </c>
      <c r="O389" s="86">
        <f>IF(L381=0,"",N389-M389)</f>
        <v>0.47058823529411764</v>
      </c>
      <c r="P389" s="1"/>
      <c r="Q389" s="25"/>
      <c r="R389" s="26"/>
      <c r="S389" s="1"/>
      <c r="AM389" s="3"/>
      <c r="AN389" s="3"/>
    </row>
    <row r="390" spans="1:40" ht="12.75" customHeight="1" x14ac:dyDescent="0.2">
      <c r="M390" s="1"/>
      <c r="N390" s="1"/>
      <c r="P390" s="1"/>
      <c r="Q390" s="2"/>
      <c r="R390" s="2"/>
      <c r="S390" s="1"/>
      <c r="AM390" s="3"/>
      <c r="AN390" s="3"/>
    </row>
    <row r="391" spans="1:40" ht="12.75" customHeight="1" x14ac:dyDescent="0.2">
      <c r="M391" s="1"/>
      <c r="N391" s="1"/>
      <c r="P391" s="1"/>
      <c r="Q391" s="2"/>
      <c r="R391" s="2"/>
      <c r="S391" s="1"/>
      <c r="AM391" s="3"/>
      <c r="AN391" s="3"/>
    </row>
    <row r="392" spans="1:40" ht="26.25" x14ac:dyDescent="0.4">
      <c r="A392" s="25"/>
      <c r="B392" s="184" t="s">
        <v>53</v>
      </c>
      <c r="C392" s="184"/>
      <c r="D392" s="184"/>
      <c r="E392" s="184"/>
      <c r="F392" s="184"/>
      <c r="G392" s="184"/>
      <c r="H392" s="184"/>
      <c r="I392" s="184"/>
      <c r="J392" s="184"/>
      <c r="K392" s="184"/>
      <c r="L392" s="153" t="s">
        <v>46</v>
      </c>
      <c r="M392" s="1"/>
      <c r="N392" s="1"/>
      <c r="O392" s="25"/>
      <c r="P392" s="1"/>
      <c r="Q392" s="25"/>
      <c r="R392" s="25"/>
      <c r="S392" s="25"/>
      <c r="T392" s="25"/>
    </row>
    <row r="393" spans="1:40" ht="20.25" customHeight="1" x14ac:dyDescent="0.2">
      <c r="A393" s="172" t="s">
        <v>9</v>
      </c>
      <c r="B393" s="173" t="s">
        <v>54</v>
      </c>
      <c r="C393" s="174"/>
      <c r="D393" s="174"/>
      <c r="E393" s="174"/>
      <c r="F393" s="174"/>
      <c r="G393" s="174"/>
      <c r="H393" s="174"/>
      <c r="I393" s="174"/>
      <c r="J393" s="174"/>
      <c r="K393" s="175"/>
      <c r="L393" s="185" t="s">
        <v>10</v>
      </c>
      <c r="M393" s="171" t="s">
        <v>2</v>
      </c>
      <c r="N393" s="171" t="s">
        <v>3</v>
      </c>
      <c r="O393" s="178" t="s">
        <v>4</v>
      </c>
      <c r="P393" s="171" t="s">
        <v>5</v>
      </c>
      <c r="Q393" s="169" t="s">
        <v>6</v>
      </c>
      <c r="R393" s="169" t="s">
        <v>7</v>
      </c>
      <c r="S393" s="171" t="s">
        <v>8</v>
      </c>
      <c r="T393" s="25"/>
    </row>
    <row r="394" spans="1:40" ht="15.75" customHeight="1" x14ac:dyDescent="0.25">
      <c r="A394" s="170"/>
      <c r="B394" s="49" t="s">
        <v>55</v>
      </c>
      <c r="C394" s="49" t="s">
        <v>56</v>
      </c>
      <c r="D394" s="49" t="s">
        <v>57</v>
      </c>
      <c r="E394" s="49" t="s">
        <v>58</v>
      </c>
      <c r="F394" s="49" t="s">
        <v>59</v>
      </c>
      <c r="G394" s="49" t="s">
        <v>60</v>
      </c>
      <c r="H394" s="49" t="s">
        <v>61</v>
      </c>
      <c r="I394" s="49" t="s">
        <v>62</v>
      </c>
      <c r="J394" s="49" t="s">
        <v>83</v>
      </c>
      <c r="K394" s="49" t="s">
        <v>84</v>
      </c>
      <c r="L394" s="177"/>
      <c r="M394" s="170"/>
      <c r="N394" s="170"/>
      <c r="O394" s="170"/>
      <c r="P394" s="170"/>
      <c r="Q394" s="170"/>
      <c r="R394" s="170"/>
      <c r="S394" s="170"/>
      <c r="T394" s="25"/>
    </row>
    <row r="395" spans="1:40" ht="15.75" customHeight="1" x14ac:dyDescent="0.25">
      <c r="A395" s="49" t="s">
        <v>46</v>
      </c>
      <c r="B395" s="50">
        <v>23</v>
      </c>
      <c r="C395" s="50"/>
      <c r="D395" s="50"/>
      <c r="E395" s="50"/>
      <c r="F395" s="50"/>
      <c r="G395" s="50"/>
      <c r="H395" s="50"/>
      <c r="I395" s="50"/>
      <c r="J395" s="50"/>
      <c r="K395" s="50"/>
      <c r="L395" s="91"/>
      <c r="M395" s="51"/>
      <c r="N395" s="52"/>
      <c r="O395" s="53"/>
      <c r="P395" s="107"/>
      <c r="Q395" s="55">
        <f>B395</f>
        <v>23</v>
      </c>
      <c r="R395" s="56"/>
      <c r="S395" s="54"/>
      <c r="T395" s="25"/>
    </row>
    <row r="396" spans="1:40" ht="15.75" customHeight="1" x14ac:dyDescent="0.25">
      <c r="A396" s="49">
        <v>1301</v>
      </c>
      <c r="B396" s="50"/>
      <c r="C396" s="50">
        <v>22</v>
      </c>
      <c r="D396" s="50"/>
      <c r="E396" s="50"/>
      <c r="F396" s="50"/>
      <c r="G396" s="50"/>
      <c r="H396" s="50"/>
      <c r="I396" s="50"/>
      <c r="J396" s="50"/>
      <c r="K396" s="50"/>
      <c r="L396" s="91"/>
      <c r="M396" s="57"/>
      <c r="N396" s="58"/>
      <c r="O396" s="59"/>
      <c r="P396" s="60">
        <f>IF(C396=0,"",C396/B395)</f>
        <v>0.95652173913043481</v>
      </c>
      <c r="Q396" s="61">
        <v>22</v>
      </c>
      <c r="R396" s="62">
        <f t="shared" ref="R396:R404" si="38">IF(Q396=0,"",Q396/Q395)</f>
        <v>0.95652173913043481</v>
      </c>
      <c r="S396" s="62">
        <f t="shared" ref="S396:S404" si="39">IF(Q396=0,"",100%-R396)</f>
        <v>4.3478260869565188E-2</v>
      </c>
      <c r="T396" s="25"/>
    </row>
    <row r="397" spans="1:40" ht="15.75" customHeight="1" x14ac:dyDescent="0.25">
      <c r="A397" s="49">
        <v>1302</v>
      </c>
      <c r="B397" s="50"/>
      <c r="C397" s="50"/>
      <c r="D397" s="50">
        <v>20</v>
      </c>
      <c r="E397" s="50"/>
      <c r="F397" s="50"/>
      <c r="G397" s="50"/>
      <c r="H397" s="50"/>
      <c r="I397" s="50"/>
      <c r="J397" s="50"/>
      <c r="K397" s="50"/>
      <c r="L397" s="91"/>
      <c r="M397" s="57"/>
      <c r="N397" s="58"/>
      <c r="O397" s="59"/>
      <c r="P397" s="60">
        <f>IF(D397=0,"",D397/C396)</f>
        <v>0.90909090909090906</v>
      </c>
      <c r="Q397" s="61">
        <v>21</v>
      </c>
      <c r="R397" s="62">
        <f t="shared" si="38"/>
        <v>0.95454545454545459</v>
      </c>
      <c r="S397" s="62">
        <f t="shared" si="39"/>
        <v>4.5454545454545414E-2</v>
      </c>
      <c r="T397" s="63">
        <f>Q397/Q395</f>
        <v>0.91304347826086951</v>
      </c>
    </row>
    <row r="398" spans="1:40" ht="15.75" customHeight="1" x14ac:dyDescent="0.25">
      <c r="A398" s="49">
        <v>1401</v>
      </c>
      <c r="B398" s="50"/>
      <c r="C398" s="50"/>
      <c r="D398" s="50"/>
      <c r="E398" s="50">
        <v>19</v>
      </c>
      <c r="F398" s="50"/>
      <c r="G398" s="50"/>
      <c r="H398" s="50"/>
      <c r="I398" s="50"/>
      <c r="J398" s="50"/>
      <c r="K398" s="50"/>
      <c r="L398" s="91"/>
      <c r="M398" s="57"/>
      <c r="N398" s="58"/>
      <c r="O398" s="59"/>
      <c r="P398" s="60">
        <f>IF(E398=0,"",E398/D397)</f>
        <v>0.95</v>
      </c>
      <c r="Q398" s="61">
        <v>20</v>
      </c>
      <c r="R398" s="62">
        <f t="shared" si="38"/>
        <v>0.95238095238095233</v>
      </c>
      <c r="S398" s="62">
        <f t="shared" si="39"/>
        <v>4.7619047619047672E-2</v>
      </c>
      <c r="T398" s="25"/>
    </row>
    <row r="399" spans="1:40" ht="15.75" customHeight="1" x14ac:dyDescent="0.25">
      <c r="A399" s="49">
        <v>1402</v>
      </c>
      <c r="B399" s="50"/>
      <c r="C399" s="50"/>
      <c r="D399" s="50"/>
      <c r="E399" s="50"/>
      <c r="F399" s="50">
        <v>18</v>
      </c>
      <c r="G399" s="50"/>
      <c r="H399" s="50"/>
      <c r="I399" s="50"/>
      <c r="J399" s="50"/>
      <c r="K399" s="50"/>
      <c r="L399" s="91"/>
      <c r="M399" s="57"/>
      <c r="N399" s="58"/>
      <c r="O399" s="59"/>
      <c r="P399" s="60">
        <f>IF(F399=0,"",F399/E398)</f>
        <v>0.94736842105263153</v>
      </c>
      <c r="Q399" s="61">
        <v>20</v>
      </c>
      <c r="R399" s="62">
        <f t="shared" si="38"/>
        <v>1</v>
      </c>
      <c r="S399" s="62">
        <f t="shared" si="39"/>
        <v>0</v>
      </c>
      <c r="T399" s="25"/>
    </row>
    <row r="400" spans="1:40" ht="15.75" customHeight="1" x14ac:dyDescent="0.25">
      <c r="A400" s="49">
        <v>1501</v>
      </c>
      <c r="B400" s="50"/>
      <c r="C400" s="50"/>
      <c r="D400" s="50"/>
      <c r="E400" s="50"/>
      <c r="F400" s="50"/>
      <c r="G400" s="50">
        <v>17</v>
      </c>
      <c r="H400" s="50"/>
      <c r="I400" s="50"/>
      <c r="J400" s="50"/>
      <c r="K400" s="50"/>
      <c r="L400" s="91"/>
      <c r="M400" s="57"/>
      <c r="N400" s="58"/>
      <c r="O400" s="59"/>
      <c r="P400" s="60">
        <f>IF(G400=0,"",G400/F399)</f>
        <v>0.94444444444444442</v>
      </c>
      <c r="Q400" s="61">
        <v>19</v>
      </c>
      <c r="R400" s="62">
        <f t="shared" si="38"/>
        <v>0.95</v>
      </c>
      <c r="S400" s="62">
        <f t="shared" si="39"/>
        <v>5.0000000000000044E-2</v>
      </c>
      <c r="T400" s="25"/>
    </row>
    <row r="401" spans="1:20" ht="15.75" customHeight="1" x14ac:dyDescent="0.25">
      <c r="A401" s="49">
        <v>1502</v>
      </c>
      <c r="B401" s="50"/>
      <c r="C401" s="50"/>
      <c r="D401" s="50"/>
      <c r="E401" s="50"/>
      <c r="F401" s="50"/>
      <c r="G401" s="50"/>
      <c r="H401" s="50">
        <v>15</v>
      </c>
      <c r="I401" s="50"/>
      <c r="J401" s="50"/>
      <c r="K401" s="50"/>
      <c r="L401" s="91"/>
      <c r="M401" s="57"/>
      <c r="N401" s="58"/>
      <c r="O401" s="59"/>
      <c r="P401" s="60">
        <f>IF(H401=0,"",H401/G400)</f>
        <v>0.88235294117647056</v>
      </c>
      <c r="Q401" s="61">
        <v>17</v>
      </c>
      <c r="R401" s="62">
        <f t="shared" si="38"/>
        <v>0.89473684210526316</v>
      </c>
      <c r="S401" s="62">
        <f t="shared" si="39"/>
        <v>0.10526315789473684</v>
      </c>
      <c r="T401" s="25"/>
    </row>
    <row r="402" spans="1:20" ht="15.75" customHeight="1" x14ac:dyDescent="0.25">
      <c r="A402" s="49">
        <v>1601</v>
      </c>
      <c r="B402" s="50"/>
      <c r="C402" s="50"/>
      <c r="D402" s="50"/>
      <c r="E402" s="50"/>
      <c r="F402" s="50"/>
      <c r="G402" s="50"/>
      <c r="H402" s="50"/>
      <c r="I402" s="50">
        <v>14</v>
      </c>
      <c r="J402" s="50"/>
      <c r="K402" s="50"/>
      <c r="L402" s="91"/>
      <c r="M402" s="57"/>
      <c r="N402" s="58"/>
      <c r="O402" s="59"/>
      <c r="P402" s="60">
        <f>IF(I402=0,"",I402/H401)</f>
        <v>0.93333333333333335</v>
      </c>
      <c r="Q402" s="61">
        <v>17</v>
      </c>
      <c r="R402" s="62">
        <f t="shared" si="38"/>
        <v>1</v>
      </c>
      <c r="S402" s="62">
        <f t="shared" si="39"/>
        <v>0</v>
      </c>
      <c r="T402" s="25"/>
    </row>
    <row r="403" spans="1:20" ht="15.75" customHeight="1" x14ac:dyDescent="0.25">
      <c r="A403" s="49">
        <v>1602</v>
      </c>
      <c r="B403" s="50"/>
      <c r="C403" s="50"/>
      <c r="D403" s="50"/>
      <c r="E403" s="50"/>
      <c r="F403" s="50"/>
      <c r="G403" s="50"/>
      <c r="H403" s="50"/>
      <c r="I403" s="50"/>
      <c r="J403" s="50">
        <v>14</v>
      </c>
      <c r="K403" s="50"/>
      <c r="L403" s="91"/>
      <c r="M403" s="57"/>
      <c r="N403" s="58"/>
      <c r="O403" s="59"/>
      <c r="P403" s="60">
        <f>IF(J403=0,"",J403/I402)</f>
        <v>1</v>
      </c>
      <c r="Q403" s="61">
        <v>17</v>
      </c>
      <c r="R403" s="62">
        <f t="shared" si="38"/>
        <v>1</v>
      </c>
      <c r="S403" s="62">
        <f t="shared" si="39"/>
        <v>0</v>
      </c>
      <c r="T403" s="25"/>
    </row>
    <row r="404" spans="1:20" ht="15.75" customHeight="1" x14ac:dyDescent="0.25">
      <c r="A404" s="49">
        <v>1701</v>
      </c>
      <c r="B404" s="50"/>
      <c r="C404" s="50"/>
      <c r="D404" s="50"/>
      <c r="E404" s="50"/>
      <c r="F404" s="50"/>
      <c r="G404" s="50"/>
      <c r="H404" s="50"/>
      <c r="I404" s="50"/>
      <c r="J404" s="50"/>
      <c r="K404" s="50">
        <v>14</v>
      </c>
      <c r="L404" s="91">
        <v>5</v>
      </c>
      <c r="M404" s="57"/>
      <c r="N404" s="58"/>
      <c r="O404" s="59"/>
      <c r="P404" s="60">
        <f>IF(K404=0,"",K404/J403)</f>
        <v>1</v>
      </c>
      <c r="Q404" s="61">
        <v>17</v>
      </c>
      <c r="R404" s="62">
        <f t="shared" si="38"/>
        <v>1</v>
      </c>
      <c r="S404" s="62">
        <f t="shared" si="39"/>
        <v>0</v>
      </c>
      <c r="T404" s="25"/>
    </row>
    <row r="405" spans="1:20" ht="15.75" customHeight="1" x14ac:dyDescent="0.25">
      <c r="A405" s="49">
        <v>1702</v>
      </c>
      <c r="B405" s="50"/>
      <c r="C405" s="50"/>
      <c r="D405" s="50"/>
      <c r="E405" s="50"/>
      <c r="F405" s="50"/>
      <c r="G405" s="50"/>
      <c r="H405" s="50"/>
      <c r="I405" s="50"/>
      <c r="J405" s="50"/>
      <c r="K405" s="50">
        <v>9</v>
      </c>
      <c r="L405" s="91">
        <v>2</v>
      </c>
      <c r="M405" s="57"/>
      <c r="N405" s="58"/>
      <c r="O405" s="64"/>
      <c r="P405" s="65"/>
      <c r="Q405" s="66">
        <v>12</v>
      </c>
      <c r="R405" s="67"/>
      <c r="S405" s="65"/>
      <c r="T405" s="25"/>
    </row>
    <row r="406" spans="1:20" ht="15.75" customHeight="1" x14ac:dyDescent="0.25">
      <c r="A406" s="49">
        <v>1801</v>
      </c>
      <c r="B406" s="50"/>
      <c r="C406" s="50"/>
      <c r="D406" s="50"/>
      <c r="E406" s="50"/>
      <c r="F406" s="50"/>
      <c r="G406" s="50"/>
      <c r="H406" s="50"/>
      <c r="I406" s="50"/>
      <c r="J406" s="50"/>
      <c r="K406" s="50">
        <v>9</v>
      </c>
      <c r="L406" s="91">
        <v>5</v>
      </c>
      <c r="M406" s="57"/>
      <c r="N406" s="58"/>
      <c r="O406" s="64"/>
      <c r="P406" s="68"/>
      <c r="Q406" s="66">
        <v>12</v>
      </c>
      <c r="R406" s="69"/>
      <c r="S406" s="68"/>
      <c r="T406" s="25"/>
    </row>
    <row r="407" spans="1:20" ht="15.75" customHeight="1" x14ac:dyDescent="0.25">
      <c r="A407" s="49">
        <v>1802</v>
      </c>
      <c r="B407" s="50"/>
      <c r="C407" s="50"/>
      <c r="D407" s="50"/>
      <c r="E407" s="50"/>
      <c r="F407" s="50"/>
      <c r="G407" s="50"/>
      <c r="H407" s="50"/>
      <c r="I407" s="50"/>
      <c r="J407" s="50"/>
      <c r="K407" s="50">
        <v>5</v>
      </c>
      <c r="L407" s="91">
        <v>5</v>
      </c>
      <c r="M407" s="57"/>
      <c r="N407" s="58"/>
      <c r="O407" s="64"/>
      <c r="P407" s="68"/>
      <c r="Q407" s="123">
        <v>6</v>
      </c>
      <c r="R407" s="69"/>
      <c r="S407" s="68"/>
      <c r="T407" s="25"/>
    </row>
    <row r="408" spans="1:20" ht="15.75" customHeight="1" x14ac:dyDescent="0.25">
      <c r="A408" s="49">
        <v>1901</v>
      </c>
      <c r="B408" s="50"/>
      <c r="C408" s="50"/>
      <c r="D408" s="50"/>
      <c r="E408" s="50"/>
      <c r="F408" s="50"/>
      <c r="G408" s="50"/>
      <c r="H408" s="50"/>
      <c r="I408" s="50"/>
      <c r="J408" s="50"/>
      <c r="K408" s="50">
        <v>2</v>
      </c>
      <c r="L408" s="91">
        <v>2</v>
      </c>
      <c r="M408" s="57"/>
      <c r="N408" s="58"/>
      <c r="O408" s="64"/>
      <c r="P408" s="58"/>
      <c r="Q408" s="124">
        <v>2</v>
      </c>
      <c r="R408" s="106"/>
      <c r="S408" s="68"/>
      <c r="T408" s="25"/>
    </row>
    <row r="409" spans="1:20" ht="15.75" customHeight="1" x14ac:dyDescent="0.25">
      <c r="A409" s="49">
        <v>1902</v>
      </c>
      <c r="B409" s="50"/>
      <c r="C409" s="50"/>
      <c r="D409" s="50"/>
      <c r="E409" s="50"/>
      <c r="F409" s="50"/>
      <c r="G409" s="50"/>
      <c r="H409" s="50"/>
      <c r="I409" s="50"/>
      <c r="J409" s="50"/>
      <c r="K409" s="50">
        <v>2</v>
      </c>
      <c r="L409" s="91">
        <v>2</v>
      </c>
      <c r="M409" s="57"/>
      <c r="N409" s="58"/>
      <c r="O409" s="64"/>
      <c r="P409" s="137" t="s">
        <v>42</v>
      </c>
      <c r="Q409" s="135">
        <v>16</v>
      </c>
      <c r="R409" s="87">
        <f>L412</f>
        <v>21</v>
      </c>
      <c r="S409" s="139" t="s">
        <v>10</v>
      </c>
      <c r="T409" s="25"/>
    </row>
    <row r="410" spans="1:20" ht="15.75" customHeight="1" x14ac:dyDescent="0.25">
      <c r="A410" s="49">
        <v>2001</v>
      </c>
      <c r="B410" s="50"/>
      <c r="C410" s="50"/>
      <c r="D410" s="50"/>
      <c r="E410" s="50"/>
      <c r="F410" s="50"/>
      <c r="G410" s="50"/>
      <c r="H410" s="50"/>
      <c r="I410" s="50"/>
      <c r="J410" s="50"/>
      <c r="K410" s="50"/>
      <c r="L410" s="91"/>
      <c r="M410" s="57"/>
      <c r="N410" s="58"/>
      <c r="O410" s="64"/>
      <c r="P410" s="138" t="s">
        <v>43</v>
      </c>
      <c r="Q410" s="76">
        <f>IF(Q409/B395=0,"",Q409/B395)</f>
        <v>0.69565217391304346</v>
      </c>
      <c r="R410" s="89">
        <f>IF(Q409/R409=0,"",Q409/R409)</f>
        <v>0.76190476190476186</v>
      </c>
      <c r="S410" s="140" t="s">
        <v>44</v>
      </c>
      <c r="T410" s="25"/>
    </row>
    <row r="411" spans="1:20" ht="15.75" customHeight="1" x14ac:dyDescent="0.25">
      <c r="A411" s="49">
        <v>2002</v>
      </c>
      <c r="B411" s="142"/>
      <c r="C411" s="142"/>
      <c r="D411" s="142"/>
      <c r="E411" s="142"/>
      <c r="F411" s="142"/>
      <c r="G411" s="142"/>
      <c r="H411" s="142"/>
      <c r="I411" s="142"/>
      <c r="J411" s="142"/>
      <c r="K411" s="142"/>
      <c r="L411" s="91"/>
      <c r="M411" s="79"/>
      <c r="N411" s="80"/>
      <c r="O411" s="81"/>
      <c r="P411" s="82"/>
      <c r="Q411" s="83"/>
      <c r="R411" s="83"/>
      <c r="S411" s="84"/>
      <c r="T411" s="25"/>
    </row>
    <row r="412" spans="1:20" ht="18" customHeight="1" x14ac:dyDescent="0.25">
      <c r="A412" s="31"/>
      <c r="B412" s="182" t="s">
        <v>63</v>
      </c>
      <c r="C412" s="182"/>
      <c r="D412" s="182"/>
      <c r="E412" s="182"/>
      <c r="F412" s="182"/>
      <c r="G412" s="182"/>
      <c r="H412" s="182"/>
      <c r="I412" s="182"/>
      <c r="J412" s="182"/>
      <c r="K412" s="182"/>
      <c r="L412" s="141">
        <f>SUM(L404:L409)</f>
        <v>21</v>
      </c>
      <c r="M412" s="86">
        <f>IF(L404=0,"",L404/B395)</f>
        <v>0.21739130434782608</v>
      </c>
      <c r="N412" s="86">
        <f>IF(L412=0,"",L412/B395)</f>
        <v>0.91304347826086951</v>
      </c>
      <c r="O412" s="86">
        <f>IF(L404=0,"",N412-M412)</f>
        <v>0.69565217391304346</v>
      </c>
      <c r="P412" s="1"/>
      <c r="Q412" s="25"/>
      <c r="R412" s="26"/>
      <c r="S412" s="1"/>
      <c r="T412" s="25"/>
    </row>
    <row r="413" spans="1:20" ht="12.75" customHeight="1" x14ac:dyDescent="0.2">
      <c r="M413" s="1"/>
      <c r="N413" s="1"/>
      <c r="P413" s="1"/>
      <c r="Q413" s="2"/>
      <c r="R413" s="2"/>
      <c r="S413" s="1"/>
    </row>
    <row r="414" spans="1:20" ht="12.75" customHeight="1" x14ac:dyDescent="0.2">
      <c r="M414" s="1"/>
      <c r="N414" s="1"/>
      <c r="P414" s="1"/>
      <c r="Q414" s="2"/>
      <c r="R414" s="2"/>
      <c r="S414" s="1"/>
    </row>
    <row r="415" spans="1:20" ht="26.25" x14ac:dyDescent="0.4">
      <c r="A415" s="25"/>
      <c r="B415" s="184" t="s">
        <v>53</v>
      </c>
      <c r="C415" s="184"/>
      <c r="D415" s="184"/>
      <c r="E415" s="184"/>
      <c r="F415" s="184"/>
      <c r="G415" s="184"/>
      <c r="H415" s="184"/>
      <c r="I415" s="184"/>
      <c r="J415" s="184"/>
      <c r="K415" s="184"/>
      <c r="L415" s="153" t="s">
        <v>47</v>
      </c>
      <c r="M415" s="1"/>
      <c r="N415" s="1"/>
      <c r="O415" s="25"/>
      <c r="P415" s="1"/>
      <c r="Q415" s="25"/>
      <c r="R415" s="25"/>
      <c r="S415" s="25"/>
      <c r="T415" s="25"/>
    </row>
    <row r="416" spans="1:20" ht="20.25" x14ac:dyDescent="0.2">
      <c r="A416" s="172" t="s">
        <v>9</v>
      </c>
      <c r="B416" s="173" t="s">
        <v>54</v>
      </c>
      <c r="C416" s="174"/>
      <c r="D416" s="174"/>
      <c r="E416" s="174"/>
      <c r="F416" s="174"/>
      <c r="G416" s="174"/>
      <c r="H416" s="174"/>
      <c r="I416" s="174"/>
      <c r="J416" s="174"/>
      <c r="K416" s="175"/>
      <c r="L416" s="185" t="s">
        <v>10</v>
      </c>
      <c r="M416" s="171" t="s">
        <v>2</v>
      </c>
      <c r="N416" s="171" t="s">
        <v>3</v>
      </c>
      <c r="O416" s="178" t="s">
        <v>4</v>
      </c>
      <c r="P416" s="171" t="s">
        <v>5</v>
      </c>
      <c r="Q416" s="169" t="s">
        <v>6</v>
      </c>
      <c r="R416" s="169" t="s">
        <v>7</v>
      </c>
      <c r="S416" s="171" t="s">
        <v>8</v>
      </c>
      <c r="T416" s="25"/>
    </row>
    <row r="417" spans="1:40" ht="15.75" x14ac:dyDescent="0.25">
      <c r="A417" s="170"/>
      <c r="B417" s="49" t="s">
        <v>55</v>
      </c>
      <c r="C417" s="49" t="s">
        <v>56</v>
      </c>
      <c r="D417" s="49" t="s">
        <v>57</v>
      </c>
      <c r="E417" s="49" t="s">
        <v>58</v>
      </c>
      <c r="F417" s="49" t="s">
        <v>59</v>
      </c>
      <c r="G417" s="49" t="s">
        <v>60</v>
      </c>
      <c r="H417" s="49" t="s">
        <v>61</v>
      </c>
      <c r="I417" s="49" t="s">
        <v>62</v>
      </c>
      <c r="J417" s="49" t="s">
        <v>83</v>
      </c>
      <c r="K417" s="49" t="s">
        <v>84</v>
      </c>
      <c r="L417" s="177"/>
      <c r="M417" s="170"/>
      <c r="N417" s="170"/>
      <c r="O417" s="170"/>
      <c r="P417" s="170"/>
      <c r="Q417" s="170"/>
      <c r="R417" s="170"/>
      <c r="S417" s="170"/>
      <c r="T417" s="25"/>
    </row>
    <row r="418" spans="1:40" ht="15.75" customHeight="1" x14ac:dyDescent="0.25">
      <c r="A418" s="49">
        <v>1301</v>
      </c>
      <c r="B418" s="50">
        <v>25</v>
      </c>
      <c r="C418" s="50"/>
      <c r="D418" s="50"/>
      <c r="E418" s="50"/>
      <c r="F418" s="50"/>
      <c r="G418" s="50"/>
      <c r="H418" s="50"/>
      <c r="I418" s="50"/>
      <c r="J418" s="50"/>
      <c r="K418" s="50"/>
      <c r="L418" s="91"/>
      <c r="M418" s="51"/>
      <c r="N418" s="52"/>
      <c r="O418" s="53"/>
      <c r="P418" s="107"/>
      <c r="Q418" s="55">
        <f>B418</f>
        <v>25</v>
      </c>
      <c r="R418" s="56"/>
      <c r="S418" s="54"/>
      <c r="T418" s="25"/>
    </row>
    <row r="419" spans="1:40" ht="15.75" customHeight="1" x14ac:dyDescent="0.25">
      <c r="A419" s="49">
        <v>1302</v>
      </c>
      <c r="B419" s="50"/>
      <c r="C419" s="50">
        <v>20</v>
      </c>
      <c r="D419" s="50"/>
      <c r="E419" s="50"/>
      <c r="F419" s="50"/>
      <c r="G419" s="50"/>
      <c r="H419" s="50"/>
      <c r="I419" s="50"/>
      <c r="J419" s="50"/>
      <c r="K419" s="50"/>
      <c r="L419" s="91"/>
      <c r="M419" s="57"/>
      <c r="N419" s="58"/>
      <c r="O419" s="59"/>
      <c r="P419" s="60">
        <f>IF(C419=0,"",C419/B418)</f>
        <v>0.8</v>
      </c>
      <c r="Q419" s="61">
        <v>21</v>
      </c>
      <c r="R419" s="62">
        <f t="shared" ref="R419:R427" si="40">IF(Q419=0,"",Q419/Q418)</f>
        <v>0.84</v>
      </c>
      <c r="S419" s="62">
        <f t="shared" ref="S419:S427" si="41">IF(Q419=0,"",100%-R419)</f>
        <v>0.16000000000000003</v>
      </c>
      <c r="T419" s="25"/>
      <c r="AM419" s="3"/>
      <c r="AN419" s="3"/>
    </row>
    <row r="420" spans="1:40" ht="15.75" customHeight="1" x14ac:dyDescent="0.25">
      <c r="A420" s="49">
        <v>1401</v>
      </c>
      <c r="B420" s="50"/>
      <c r="C420" s="50"/>
      <c r="D420" s="50">
        <v>19</v>
      </c>
      <c r="E420" s="50"/>
      <c r="F420" s="50"/>
      <c r="G420" s="50"/>
      <c r="H420" s="50"/>
      <c r="I420" s="50"/>
      <c r="J420" s="50"/>
      <c r="K420" s="50"/>
      <c r="L420" s="91"/>
      <c r="M420" s="57"/>
      <c r="N420" s="58"/>
      <c r="O420" s="59"/>
      <c r="P420" s="60">
        <f>IF(D420=0,"",D420/C419)</f>
        <v>0.95</v>
      </c>
      <c r="Q420" s="61">
        <v>20</v>
      </c>
      <c r="R420" s="62">
        <f t="shared" si="40"/>
        <v>0.95238095238095233</v>
      </c>
      <c r="S420" s="62">
        <f t="shared" si="41"/>
        <v>4.7619047619047672E-2</v>
      </c>
      <c r="T420" s="63">
        <f>Q420/Q418</f>
        <v>0.8</v>
      </c>
      <c r="AM420" s="3"/>
      <c r="AN420" s="3"/>
    </row>
    <row r="421" spans="1:40" ht="15.75" customHeight="1" x14ac:dyDescent="0.25">
      <c r="A421" s="49">
        <v>1402</v>
      </c>
      <c r="B421" s="50"/>
      <c r="C421" s="50"/>
      <c r="D421" s="50"/>
      <c r="E421" s="50">
        <v>18</v>
      </c>
      <c r="F421" s="50"/>
      <c r="G421" s="50"/>
      <c r="H421" s="50"/>
      <c r="I421" s="50"/>
      <c r="J421" s="50"/>
      <c r="K421" s="50"/>
      <c r="L421" s="91"/>
      <c r="M421" s="57"/>
      <c r="N421" s="58"/>
      <c r="O421" s="59"/>
      <c r="P421" s="60">
        <f>IF(E421=0,"",E421/D420)</f>
        <v>0.94736842105263153</v>
      </c>
      <c r="Q421" s="61">
        <v>18</v>
      </c>
      <c r="R421" s="62">
        <f t="shared" si="40"/>
        <v>0.9</v>
      </c>
      <c r="S421" s="62">
        <f t="shared" si="41"/>
        <v>9.9999999999999978E-2</v>
      </c>
      <c r="T421" s="25"/>
      <c r="AM421" s="3"/>
      <c r="AN421" s="3"/>
    </row>
    <row r="422" spans="1:40" ht="15.75" customHeight="1" x14ac:dyDescent="0.25">
      <c r="A422" s="49">
        <v>1501</v>
      </c>
      <c r="B422" s="50"/>
      <c r="C422" s="50"/>
      <c r="D422" s="50"/>
      <c r="E422" s="50"/>
      <c r="F422" s="50">
        <v>18</v>
      </c>
      <c r="G422" s="50"/>
      <c r="H422" s="50"/>
      <c r="I422" s="50"/>
      <c r="J422" s="50"/>
      <c r="K422" s="50"/>
      <c r="L422" s="91"/>
      <c r="M422" s="57"/>
      <c r="N422" s="58"/>
      <c r="O422" s="59"/>
      <c r="P422" s="60">
        <f>IF(F422=0,"",F422/E421)</f>
        <v>1</v>
      </c>
      <c r="Q422" s="61">
        <v>18</v>
      </c>
      <c r="R422" s="62">
        <f t="shared" si="40"/>
        <v>1</v>
      </c>
      <c r="S422" s="62">
        <f t="shared" si="41"/>
        <v>0</v>
      </c>
      <c r="T422" s="25"/>
      <c r="AM422" s="3"/>
      <c r="AN422" s="3"/>
    </row>
    <row r="423" spans="1:40" ht="15.75" customHeight="1" x14ac:dyDescent="0.25">
      <c r="A423" s="49">
        <v>1502</v>
      </c>
      <c r="B423" s="50"/>
      <c r="C423" s="50"/>
      <c r="D423" s="50"/>
      <c r="E423" s="50"/>
      <c r="F423" s="50"/>
      <c r="G423" s="50">
        <v>17</v>
      </c>
      <c r="H423" s="50"/>
      <c r="I423" s="50"/>
      <c r="J423" s="50"/>
      <c r="K423" s="50"/>
      <c r="L423" s="91"/>
      <c r="M423" s="57"/>
      <c r="N423" s="58"/>
      <c r="O423" s="59"/>
      <c r="P423" s="60">
        <f>IF(G423=0,"",G423/F422)</f>
        <v>0.94444444444444442</v>
      </c>
      <c r="Q423" s="61">
        <v>17</v>
      </c>
      <c r="R423" s="62">
        <f t="shared" si="40"/>
        <v>0.94444444444444442</v>
      </c>
      <c r="S423" s="62">
        <f t="shared" si="41"/>
        <v>5.555555555555558E-2</v>
      </c>
      <c r="T423" s="25"/>
      <c r="AM423" s="3"/>
      <c r="AN423" s="3"/>
    </row>
    <row r="424" spans="1:40" ht="15.75" customHeight="1" x14ac:dyDescent="0.25">
      <c r="A424" s="49">
        <v>1601</v>
      </c>
      <c r="B424" s="50"/>
      <c r="C424" s="50"/>
      <c r="D424" s="50"/>
      <c r="E424" s="50"/>
      <c r="F424" s="50"/>
      <c r="G424" s="50"/>
      <c r="H424" s="50">
        <v>16</v>
      </c>
      <c r="I424" s="50"/>
      <c r="J424" s="50"/>
      <c r="K424" s="50"/>
      <c r="L424" s="91"/>
      <c r="M424" s="57"/>
      <c r="N424" s="58"/>
      <c r="O424" s="59"/>
      <c r="P424" s="60">
        <f>IF(H424=0,"",H424/G423)</f>
        <v>0.94117647058823528</v>
      </c>
      <c r="Q424" s="61">
        <v>16</v>
      </c>
      <c r="R424" s="62">
        <f t="shared" si="40"/>
        <v>0.94117647058823528</v>
      </c>
      <c r="S424" s="62">
        <f t="shared" si="41"/>
        <v>5.8823529411764719E-2</v>
      </c>
      <c r="T424" s="25"/>
      <c r="AM424" s="3"/>
      <c r="AN424" s="3"/>
    </row>
    <row r="425" spans="1:40" ht="15.75" customHeight="1" x14ac:dyDescent="0.25">
      <c r="A425" s="49">
        <v>1602</v>
      </c>
      <c r="B425" s="50"/>
      <c r="C425" s="50"/>
      <c r="D425" s="50"/>
      <c r="E425" s="50"/>
      <c r="F425" s="50"/>
      <c r="G425" s="50"/>
      <c r="H425" s="50"/>
      <c r="I425" s="50">
        <v>16</v>
      </c>
      <c r="J425" s="50"/>
      <c r="K425" s="50"/>
      <c r="L425" s="91"/>
      <c r="M425" s="57"/>
      <c r="N425" s="58"/>
      <c r="O425" s="59"/>
      <c r="P425" s="60">
        <f>IF(I425=0,"",I425/H424)</f>
        <v>1</v>
      </c>
      <c r="Q425" s="61">
        <v>16</v>
      </c>
      <c r="R425" s="62">
        <f t="shared" si="40"/>
        <v>1</v>
      </c>
      <c r="S425" s="62">
        <f t="shared" si="41"/>
        <v>0</v>
      </c>
      <c r="T425" s="25"/>
      <c r="AM425" s="3"/>
      <c r="AN425" s="3"/>
    </row>
    <row r="426" spans="1:40" ht="15.75" customHeight="1" x14ac:dyDescent="0.25">
      <c r="A426" s="49">
        <v>1701</v>
      </c>
      <c r="B426" s="50"/>
      <c r="C426" s="50"/>
      <c r="D426" s="50"/>
      <c r="E426" s="50"/>
      <c r="F426" s="50"/>
      <c r="G426" s="50"/>
      <c r="H426" s="50"/>
      <c r="I426" s="50"/>
      <c r="J426" s="50">
        <v>16</v>
      </c>
      <c r="K426" s="50"/>
      <c r="L426" s="91"/>
      <c r="M426" s="57"/>
      <c r="N426" s="58"/>
      <c r="O426" s="59"/>
      <c r="P426" s="60">
        <f>IF(J426=0,"",J426/I425)</f>
        <v>1</v>
      </c>
      <c r="Q426" s="61">
        <v>16</v>
      </c>
      <c r="R426" s="62">
        <f t="shared" si="40"/>
        <v>1</v>
      </c>
      <c r="S426" s="62">
        <f t="shared" si="41"/>
        <v>0</v>
      </c>
      <c r="T426" s="25"/>
      <c r="AM426" s="3"/>
      <c r="AN426" s="3"/>
    </row>
    <row r="427" spans="1:40" ht="15.75" customHeight="1" x14ac:dyDescent="0.25">
      <c r="A427" s="49">
        <v>1702</v>
      </c>
      <c r="B427" s="50"/>
      <c r="C427" s="50"/>
      <c r="D427" s="50"/>
      <c r="E427" s="50"/>
      <c r="F427" s="50"/>
      <c r="G427" s="50"/>
      <c r="H427" s="50"/>
      <c r="I427" s="50"/>
      <c r="J427" s="50"/>
      <c r="K427" s="50">
        <v>13</v>
      </c>
      <c r="L427" s="91">
        <v>3</v>
      </c>
      <c r="M427" s="57"/>
      <c r="N427" s="58"/>
      <c r="O427" s="59"/>
      <c r="P427" s="60">
        <f>IF(K427=0,"",K427/J426)</f>
        <v>0.8125</v>
      </c>
      <c r="Q427" s="61">
        <v>16</v>
      </c>
      <c r="R427" s="62">
        <f t="shared" si="40"/>
        <v>1</v>
      </c>
      <c r="S427" s="62">
        <f t="shared" si="41"/>
        <v>0</v>
      </c>
      <c r="T427" s="25"/>
      <c r="AM427" s="3"/>
      <c r="AN427" s="3"/>
    </row>
    <row r="428" spans="1:40" ht="15.75" customHeight="1" x14ac:dyDescent="0.25">
      <c r="A428" s="49">
        <v>1801</v>
      </c>
      <c r="B428" s="50"/>
      <c r="C428" s="50"/>
      <c r="D428" s="50"/>
      <c r="E428" s="50"/>
      <c r="F428" s="50"/>
      <c r="G428" s="50"/>
      <c r="H428" s="50"/>
      <c r="I428" s="50"/>
      <c r="J428" s="50"/>
      <c r="K428" s="50">
        <v>9</v>
      </c>
      <c r="L428" s="91">
        <v>1</v>
      </c>
      <c r="M428" s="57"/>
      <c r="N428" s="58"/>
      <c r="O428" s="64"/>
      <c r="P428" s="65"/>
      <c r="Q428" s="66">
        <v>12</v>
      </c>
      <c r="R428" s="67"/>
      <c r="S428" s="65"/>
      <c r="T428" s="25"/>
      <c r="AM428" s="3"/>
      <c r="AN428" s="3"/>
    </row>
    <row r="429" spans="1:40" ht="15.75" customHeight="1" x14ac:dyDescent="0.25">
      <c r="A429" s="49">
        <v>1802</v>
      </c>
      <c r="B429" s="50"/>
      <c r="C429" s="50"/>
      <c r="D429" s="50"/>
      <c r="E429" s="50"/>
      <c r="F429" s="50"/>
      <c r="G429" s="50"/>
      <c r="H429" s="50"/>
      <c r="I429" s="50"/>
      <c r="J429" s="50"/>
      <c r="K429" s="50">
        <v>6</v>
      </c>
      <c r="L429" s="91">
        <v>6</v>
      </c>
      <c r="M429" s="57"/>
      <c r="N429" s="58"/>
      <c r="O429" s="64"/>
      <c r="P429" s="68"/>
      <c r="Q429" s="66">
        <v>10</v>
      </c>
      <c r="R429" s="69"/>
      <c r="S429" s="68"/>
      <c r="T429" s="25"/>
      <c r="AM429" s="3"/>
      <c r="AN429" s="3"/>
    </row>
    <row r="430" spans="1:40" ht="15.75" customHeight="1" x14ac:dyDescent="0.25">
      <c r="A430" s="49">
        <v>1901</v>
      </c>
      <c r="B430" s="50"/>
      <c r="C430" s="50"/>
      <c r="D430" s="50"/>
      <c r="E430" s="50"/>
      <c r="F430" s="50"/>
      <c r="G430" s="50"/>
      <c r="H430" s="50"/>
      <c r="I430" s="50"/>
      <c r="J430" s="50"/>
      <c r="K430" s="50">
        <v>5</v>
      </c>
      <c r="L430" s="91">
        <v>3</v>
      </c>
      <c r="M430" s="57"/>
      <c r="N430" s="58"/>
      <c r="O430" s="64"/>
      <c r="P430" s="68"/>
      <c r="Q430" s="123">
        <v>8</v>
      </c>
      <c r="R430" s="69"/>
      <c r="S430" s="68"/>
      <c r="T430" s="25"/>
      <c r="AM430" s="3"/>
      <c r="AN430" s="3"/>
    </row>
    <row r="431" spans="1:40" ht="15.75" customHeight="1" x14ac:dyDescent="0.25">
      <c r="A431" s="49">
        <v>1902</v>
      </c>
      <c r="B431" s="50"/>
      <c r="C431" s="50"/>
      <c r="D431" s="50"/>
      <c r="E431" s="50"/>
      <c r="F431" s="50"/>
      <c r="G431" s="50"/>
      <c r="H431" s="50"/>
      <c r="I431" s="50"/>
      <c r="J431" s="50"/>
      <c r="K431" s="50">
        <v>2</v>
      </c>
      <c r="L431" s="91">
        <v>2</v>
      </c>
      <c r="M431" s="57"/>
      <c r="N431" s="58"/>
      <c r="O431" s="64"/>
      <c r="P431" s="58"/>
      <c r="Q431" s="124">
        <v>2</v>
      </c>
      <c r="R431" s="106"/>
      <c r="S431" s="68"/>
      <c r="T431" s="25"/>
      <c r="AM431" s="3"/>
      <c r="AN431" s="3"/>
    </row>
    <row r="432" spans="1:40" ht="15.75" customHeight="1" x14ac:dyDescent="0.25">
      <c r="A432" s="49">
        <v>2001</v>
      </c>
      <c r="B432" s="50"/>
      <c r="C432" s="50"/>
      <c r="D432" s="50"/>
      <c r="E432" s="50"/>
      <c r="F432" s="50"/>
      <c r="G432" s="50"/>
      <c r="H432" s="50"/>
      <c r="I432" s="50"/>
      <c r="J432" s="50"/>
      <c r="K432" s="50"/>
      <c r="L432" s="91"/>
      <c r="M432" s="57"/>
      <c r="N432" s="58"/>
      <c r="O432" s="64"/>
      <c r="P432" s="137" t="s">
        <v>42</v>
      </c>
      <c r="Q432" s="135">
        <v>13</v>
      </c>
      <c r="R432" s="87">
        <f>L435</f>
        <v>15</v>
      </c>
      <c r="S432" s="139" t="s">
        <v>10</v>
      </c>
      <c r="T432" s="25"/>
      <c r="AM432" s="3"/>
      <c r="AN432" s="3"/>
    </row>
    <row r="433" spans="1:40" ht="15.75" customHeight="1" x14ac:dyDescent="0.25">
      <c r="A433" s="49">
        <v>2002</v>
      </c>
      <c r="B433" s="50"/>
      <c r="C433" s="50"/>
      <c r="D433" s="50"/>
      <c r="E433" s="50"/>
      <c r="F433" s="50"/>
      <c r="G433" s="50"/>
      <c r="H433" s="50"/>
      <c r="I433" s="50"/>
      <c r="J433" s="50"/>
      <c r="K433" s="50"/>
      <c r="L433" s="91"/>
      <c r="M433" s="57"/>
      <c r="N433" s="58"/>
      <c r="O433" s="64"/>
      <c r="P433" s="138" t="s">
        <v>43</v>
      </c>
      <c r="Q433" s="76">
        <f>IF(Q432/B418=0,"",Q432/B418)</f>
        <v>0.52</v>
      </c>
      <c r="R433" s="89">
        <f>IF(Q432/R432=0,"",Q432/R432)</f>
        <v>0.8666666666666667</v>
      </c>
      <c r="S433" s="140" t="s">
        <v>44</v>
      </c>
      <c r="T433" s="25"/>
      <c r="AM433" s="3"/>
      <c r="AN433" s="3"/>
    </row>
    <row r="434" spans="1:40" ht="15.75" customHeight="1" x14ac:dyDescent="0.25">
      <c r="A434" s="49">
        <v>2101</v>
      </c>
      <c r="B434" s="142"/>
      <c r="C434" s="142"/>
      <c r="D434" s="142"/>
      <c r="E434" s="142"/>
      <c r="F434" s="142"/>
      <c r="G434" s="142"/>
      <c r="H434" s="142"/>
      <c r="I434" s="142"/>
      <c r="J434" s="142"/>
      <c r="K434" s="142"/>
      <c r="L434" s="91"/>
      <c r="M434" s="79"/>
      <c r="N434" s="80"/>
      <c r="O434" s="81"/>
      <c r="P434" s="82"/>
      <c r="Q434" s="83"/>
      <c r="R434" s="83"/>
      <c r="S434" s="84"/>
      <c r="T434" s="25"/>
      <c r="AM434" s="3"/>
      <c r="AN434" s="3"/>
    </row>
    <row r="435" spans="1:40" ht="18" customHeight="1" x14ac:dyDescent="0.25">
      <c r="A435" s="31"/>
      <c r="B435" s="182" t="s">
        <v>63</v>
      </c>
      <c r="C435" s="182"/>
      <c r="D435" s="182"/>
      <c r="E435" s="182"/>
      <c r="F435" s="182"/>
      <c r="G435" s="182"/>
      <c r="H435" s="182"/>
      <c r="I435" s="182"/>
      <c r="J435" s="182"/>
      <c r="K435" s="182"/>
      <c r="L435" s="141">
        <f>SUM(L427:L431)</f>
        <v>15</v>
      </c>
      <c r="M435" s="86">
        <f>IF(L427=0,"",L427/B418)</f>
        <v>0.12</v>
      </c>
      <c r="N435" s="86">
        <f>IF(L435=0,"",L435/B418)</f>
        <v>0.6</v>
      </c>
      <c r="O435" s="86">
        <f>IF(L427=0,"",N435-M435)</f>
        <v>0.48</v>
      </c>
      <c r="P435" s="1"/>
      <c r="Q435" s="25"/>
      <c r="R435" s="26"/>
      <c r="S435" s="1"/>
      <c r="T435" s="25"/>
      <c r="AM435" s="3"/>
      <c r="AN435" s="3"/>
    </row>
    <row r="436" spans="1:40" ht="12.75" customHeight="1" x14ac:dyDescent="0.2">
      <c r="M436" s="1"/>
      <c r="N436" s="1"/>
      <c r="P436" s="1"/>
      <c r="Q436" s="2"/>
      <c r="R436" s="2"/>
      <c r="S436" s="1"/>
      <c r="AM436" s="3"/>
      <c r="AN436" s="3"/>
    </row>
    <row r="437" spans="1:40" ht="12.75" customHeight="1" x14ac:dyDescent="0.2">
      <c r="M437" s="1"/>
      <c r="N437" s="1"/>
      <c r="P437" s="1"/>
      <c r="Q437" s="2"/>
      <c r="R437" s="2"/>
      <c r="S437" s="1"/>
      <c r="AM437" s="3"/>
      <c r="AN437" s="3"/>
    </row>
    <row r="438" spans="1:40" ht="26.25" customHeight="1" x14ac:dyDescent="0.4">
      <c r="A438" s="25"/>
      <c r="B438" s="184" t="s">
        <v>53</v>
      </c>
      <c r="C438" s="184"/>
      <c r="D438" s="184"/>
      <c r="E438" s="184"/>
      <c r="F438" s="184"/>
      <c r="G438" s="184"/>
      <c r="H438" s="184"/>
      <c r="I438" s="184"/>
      <c r="J438" s="184"/>
      <c r="K438" s="184"/>
      <c r="L438" s="153" t="s">
        <v>48</v>
      </c>
      <c r="M438" s="1"/>
      <c r="N438" s="1"/>
      <c r="O438" s="25"/>
      <c r="P438" s="1"/>
      <c r="Q438" s="25"/>
      <c r="R438" s="25"/>
      <c r="S438" s="25"/>
      <c r="T438" s="25"/>
      <c r="AM438" s="3"/>
      <c r="AN438" s="3"/>
    </row>
    <row r="439" spans="1:40" ht="20.25" customHeight="1" x14ac:dyDescent="0.2">
      <c r="A439" s="172" t="s">
        <v>9</v>
      </c>
      <c r="B439" s="173" t="s">
        <v>54</v>
      </c>
      <c r="C439" s="174"/>
      <c r="D439" s="174"/>
      <c r="E439" s="174"/>
      <c r="F439" s="174"/>
      <c r="G439" s="174"/>
      <c r="H439" s="174"/>
      <c r="I439" s="174"/>
      <c r="J439" s="174"/>
      <c r="K439" s="175"/>
      <c r="L439" s="185" t="s">
        <v>10</v>
      </c>
      <c r="M439" s="171" t="s">
        <v>2</v>
      </c>
      <c r="N439" s="171" t="s">
        <v>3</v>
      </c>
      <c r="O439" s="178" t="s">
        <v>4</v>
      </c>
      <c r="P439" s="171" t="s">
        <v>5</v>
      </c>
      <c r="Q439" s="169" t="s">
        <v>6</v>
      </c>
      <c r="R439" s="169" t="s">
        <v>7</v>
      </c>
      <c r="S439" s="171" t="s">
        <v>8</v>
      </c>
      <c r="T439" s="25"/>
      <c r="AM439" s="3"/>
      <c r="AN439" s="3"/>
    </row>
    <row r="440" spans="1:40" ht="15.75" customHeight="1" x14ac:dyDescent="0.25">
      <c r="A440" s="170"/>
      <c r="B440" s="49" t="s">
        <v>55</v>
      </c>
      <c r="C440" s="49" t="s">
        <v>56</v>
      </c>
      <c r="D440" s="49" t="s">
        <v>57</v>
      </c>
      <c r="E440" s="49" t="s">
        <v>58</v>
      </c>
      <c r="F440" s="49" t="s">
        <v>59</v>
      </c>
      <c r="G440" s="49" t="s">
        <v>60</v>
      </c>
      <c r="H440" s="49" t="s">
        <v>61</v>
      </c>
      <c r="I440" s="49" t="s">
        <v>62</v>
      </c>
      <c r="J440" s="49" t="s">
        <v>83</v>
      </c>
      <c r="K440" s="49" t="s">
        <v>84</v>
      </c>
      <c r="L440" s="177"/>
      <c r="M440" s="170"/>
      <c r="N440" s="170"/>
      <c r="O440" s="170"/>
      <c r="P440" s="170"/>
      <c r="Q440" s="170"/>
      <c r="R440" s="170"/>
      <c r="S440" s="170"/>
      <c r="T440" s="25"/>
      <c r="AM440" s="3"/>
      <c r="AN440" s="3"/>
    </row>
    <row r="441" spans="1:40" ht="15.75" customHeight="1" x14ac:dyDescent="0.25">
      <c r="A441" s="49">
        <v>1302</v>
      </c>
      <c r="B441" s="50">
        <v>18</v>
      </c>
      <c r="C441" s="50"/>
      <c r="D441" s="50"/>
      <c r="E441" s="50"/>
      <c r="F441" s="50"/>
      <c r="G441" s="50"/>
      <c r="H441" s="50"/>
      <c r="I441" s="50"/>
      <c r="J441" s="50"/>
      <c r="K441" s="50"/>
      <c r="L441" s="91"/>
      <c r="M441" s="51"/>
      <c r="N441" s="52"/>
      <c r="O441" s="53"/>
      <c r="P441" s="107"/>
      <c r="Q441" s="55">
        <f>B441</f>
        <v>18</v>
      </c>
      <c r="R441" s="56"/>
      <c r="S441" s="54"/>
      <c r="T441" s="25"/>
      <c r="AM441" s="3"/>
      <c r="AN441" s="3"/>
    </row>
    <row r="442" spans="1:40" ht="15.75" customHeight="1" x14ac:dyDescent="0.25">
      <c r="A442" s="49">
        <v>1401</v>
      </c>
      <c r="B442" s="50"/>
      <c r="C442" s="50">
        <v>16</v>
      </c>
      <c r="D442" s="50"/>
      <c r="E442" s="50"/>
      <c r="F442" s="50"/>
      <c r="G442" s="50"/>
      <c r="H442" s="50"/>
      <c r="I442" s="50"/>
      <c r="J442" s="50"/>
      <c r="K442" s="50"/>
      <c r="L442" s="91"/>
      <c r="M442" s="57"/>
      <c r="N442" s="58"/>
      <c r="O442" s="59"/>
      <c r="P442" s="60">
        <f>IF(C442=0,"",C442/B441)</f>
        <v>0.88888888888888884</v>
      </c>
      <c r="Q442" s="61">
        <v>16</v>
      </c>
      <c r="R442" s="62">
        <f t="shared" ref="R442:R450" si="42">IF(Q442=0,"",Q442/Q441)</f>
        <v>0.88888888888888884</v>
      </c>
      <c r="S442" s="62">
        <f t="shared" ref="S442:S450" si="43">IF(Q442=0,"",100%-R442)</f>
        <v>0.11111111111111116</v>
      </c>
      <c r="T442" s="25"/>
      <c r="AM442" s="3"/>
      <c r="AN442" s="3"/>
    </row>
    <row r="443" spans="1:40" ht="15.75" customHeight="1" x14ac:dyDescent="0.25">
      <c r="A443" s="49">
        <v>1402</v>
      </c>
      <c r="B443" s="50"/>
      <c r="C443" s="50"/>
      <c r="D443" s="50">
        <v>15</v>
      </c>
      <c r="E443" s="50"/>
      <c r="F443" s="50"/>
      <c r="G443" s="50"/>
      <c r="H443" s="50"/>
      <c r="I443" s="50"/>
      <c r="J443" s="50"/>
      <c r="K443" s="50"/>
      <c r="L443" s="91"/>
      <c r="M443" s="57"/>
      <c r="N443" s="58"/>
      <c r="O443" s="59"/>
      <c r="P443" s="60">
        <f>IF(D443=0,"",D443/C442)</f>
        <v>0.9375</v>
      </c>
      <c r="Q443" s="61">
        <v>15</v>
      </c>
      <c r="R443" s="62">
        <f t="shared" si="42"/>
        <v>0.9375</v>
      </c>
      <c r="S443" s="62">
        <f t="shared" si="43"/>
        <v>6.25E-2</v>
      </c>
      <c r="T443" s="63">
        <f>Q443/Q441</f>
        <v>0.83333333333333337</v>
      </c>
      <c r="AM443" s="3"/>
      <c r="AN443" s="3"/>
    </row>
    <row r="444" spans="1:40" ht="15.75" customHeight="1" x14ac:dyDescent="0.25">
      <c r="A444" s="49">
        <v>1501</v>
      </c>
      <c r="B444" s="50"/>
      <c r="C444" s="50"/>
      <c r="D444" s="50"/>
      <c r="E444" s="50">
        <v>15</v>
      </c>
      <c r="F444" s="50"/>
      <c r="G444" s="50"/>
      <c r="H444" s="50"/>
      <c r="I444" s="50"/>
      <c r="J444" s="50"/>
      <c r="K444" s="50"/>
      <c r="L444" s="91"/>
      <c r="M444" s="57"/>
      <c r="N444" s="58"/>
      <c r="O444" s="59"/>
      <c r="P444" s="60">
        <f>IF(E444=0,"",E444/D443)</f>
        <v>1</v>
      </c>
      <c r="Q444" s="61">
        <v>15</v>
      </c>
      <c r="R444" s="62">
        <f t="shared" si="42"/>
        <v>1</v>
      </c>
      <c r="S444" s="62">
        <f t="shared" si="43"/>
        <v>0</v>
      </c>
      <c r="T444" s="25"/>
      <c r="AM444" s="3"/>
      <c r="AN444" s="3"/>
    </row>
    <row r="445" spans="1:40" ht="15.75" customHeight="1" x14ac:dyDescent="0.25">
      <c r="A445" s="49">
        <v>1502</v>
      </c>
      <c r="B445" s="50"/>
      <c r="C445" s="50"/>
      <c r="D445" s="50"/>
      <c r="E445" s="50"/>
      <c r="F445" s="50">
        <v>14</v>
      </c>
      <c r="G445" s="50"/>
      <c r="H445" s="50"/>
      <c r="I445" s="50"/>
      <c r="J445" s="50"/>
      <c r="K445" s="50"/>
      <c r="L445" s="91"/>
      <c r="M445" s="57"/>
      <c r="N445" s="58"/>
      <c r="O445" s="59"/>
      <c r="P445" s="60">
        <f>IF(F445=0,"",F445/E444)</f>
        <v>0.93333333333333335</v>
      </c>
      <c r="Q445" s="61">
        <v>14</v>
      </c>
      <c r="R445" s="62">
        <f t="shared" si="42"/>
        <v>0.93333333333333335</v>
      </c>
      <c r="S445" s="62">
        <f t="shared" si="43"/>
        <v>6.6666666666666652E-2</v>
      </c>
      <c r="T445" s="25"/>
      <c r="AM445" s="3"/>
      <c r="AN445" s="3"/>
    </row>
    <row r="446" spans="1:40" ht="15.75" customHeight="1" x14ac:dyDescent="0.25">
      <c r="A446" s="49">
        <v>1601</v>
      </c>
      <c r="B446" s="50"/>
      <c r="C446" s="50"/>
      <c r="D446" s="50"/>
      <c r="E446" s="50"/>
      <c r="F446" s="50"/>
      <c r="G446" s="50">
        <v>13</v>
      </c>
      <c r="H446" s="50"/>
      <c r="I446" s="50"/>
      <c r="J446" s="50"/>
      <c r="K446" s="50"/>
      <c r="L446" s="91"/>
      <c r="M446" s="57"/>
      <c r="N446" s="58"/>
      <c r="O446" s="59"/>
      <c r="P446" s="60">
        <f>IF(G446=0,"",G446/F445)</f>
        <v>0.9285714285714286</v>
      </c>
      <c r="Q446" s="61">
        <v>12</v>
      </c>
      <c r="R446" s="62">
        <f t="shared" si="42"/>
        <v>0.8571428571428571</v>
      </c>
      <c r="S446" s="62">
        <f t="shared" si="43"/>
        <v>0.1428571428571429</v>
      </c>
      <c r="T446" s="25"/>
      <c r="AM446" s="3"/>
      <c r="AN446" s="3"/>
    </row>
    <row r="447" spans="1:40" ht="15.75" customHeight="1" x14ac:dyDescent="0.25">
      <c r="A447" s="49">
        <v>1602</v>
      </c>
      <c r="B447" s="50"/>
      <c r="C447" s="50"/>
      <c r="D447" s="50"/>
      <c r="E447" s="50"/>
      <c r="F447" s="50"/>
      <c r="G447" s="50"/>
      <c r="H447" s="50">
        <v>13</v>
      </c>
      <c r="I447" s="50"/>
      <c r="J447" s="50"/>
      <c r="K447" s="50"/>
      <c r="L447" s="91"/>
      <c r="M447" s="57"/>
      <c r="N447" s="58"/>
      <c r="O447" s="59"/>
      <c r="P447" s="60">
        <f>IF(H447=0,"",H447/G446)</f>
        <v>1</v>
      </c>
      <c r="Q447" s="61">
        <v>12</v>
      </c>
      <c r="R447" s="62">
        <f t="shared" si="42"/>
        <v>1</v>
      </c>
      <c r="S447" s="62">
        <f t="shared" si="43"/>
        <v>0</v>
      </c>
      <c r="T447" s="25"/>
      <c r="AM447" s="3"/>
      <c r="AN447" s="3"/>
    </row>
    <row r="448" spans="1:40" ht="15.75" customHeight="1" x14ac:dyDescent="0.25">
      <c r="A448" s="49">
        <v>1701</v>
      </c>
      <c r="B448" s="50"/>
      <c r="C448" s="50"/>
      <c r="D448" s="50"/>
      <c r="E448" s="50"/>
      <c r="F448" s="50"/>
      <c r="G448" s="50"/>
      <c r="H448" s="50"/>
      <c r="I448" s="50">
        <v>13</v>
      </c>
      <c r="J448" s="50"/>
      <c r="K448" s="50"/>
      <c r="L448" s="91"/>
      <c r="M448" s="57"/>
      <c r="N448" s="58"/>
      <c r="O448" s="59"/>
      <c r="P448" s="60">
        <f>IF(I448=0,"",I448/H447)</f>
        <v>1</v>
      </c>
      <c r="Q448" s="61">
        <v>12</v>
      </c>
      <c r="R448" s="62">
        <f t="shared" si="42"/>
        <v>1</v>
      </c>
      <c r="S448" s="62">
        <f t="shared" si="43"/>
        <v>0</v>
      </c>
      <c r="T448" s="25"/>
      <c r="AM448" s="3"/>
      <c r="AN448" s="3"/>
    </row>
    <row r="449" spans="1:40" ht="15.75" customHeight="1" x14ac:dyDescent="0.25">
      <c r="A449" s="49">
        <v>1702</v>
      </c>
      <c r="B449" s="50"/>
      <c r="C449" s="50"/>
      <c r="D449" s="50"/>
      <c r="E449" s="50"/>
      <c r="F449" s="50"/>
      <c r="G449" s="50"/>
      <c r="H449" s="50"/>
      <c r="I449" s="50"/>
      <c r="J449" s="50">
        <v>12</v>
      </c>
      <c r="K449" s="50"/>
      <c r="L449" s="91"/>
      <c r="M449" s="57"/>
      <c r="N449" s="58"/>
      <c r="O449" s="59"/>
      <c r="P449" s="60">
        <f>IF(J449=0,"",J449/I448)</f>
        <v>0.92307692307692313</v>
      </c>
      <c r="Q449" s="61">
        <v>12</v>
      </c>
      <c r="R449" s="62">
        <f t="shared" si="42"/>
        <v>1</v>
      </c>
      <c r="S449" s="62">
        <f t="shared" si="43"/>
        <v>0</v>
      </c>
      <c r="T449" s="25"/>
      <c r="AM449" s="3"/>
      <c r="AN449" s="3"/>
    </row>
    <row r="450" spans="1:40" ht="15.75" customHeight="1" x14ac:dyDescent="0.25">
      <c r="A450" s="49">
        <v>1801</v>
      </c>
      <c r="B450" s="50"/>
      <c r="C450" s="50"/>
      <c r="D450" s="50"/>
      <c r="E450" s="50"/>
      <c r="F450" s="50"/>
      <c r="G450" s="50"/>
      <c r="H450" s="50"/>
      <c r="I450" s="50"/>
      <c r="J450" s="50"/>
      <c r="K450" s="50">
        <v>8</v>
      </c>
      <c r="L450" s="91">
        <v>4</v>
      </c>
      <c r="M450" s="57"/>
      <c r="N450" s="58"/>
      <c r="O450" s="59"/>
      <c r="P450" s="60">
        <f>IF(K450=0,"",K450/J449)</f>
        <v>0.66666666666666663</v>
      </c>
      <c r="Q450" s="61">
        <v>12</v>
      </c>
      <c r="R450" s="62">
        <f t="shared" si="42"/>
        <v>1</v>
      </c>
      <c r="S450" s="62">
        <f t="shared" si="43"/>
        <v>0</v>
      </c>
      <c r="T450" s="25"/>
      <c r="AM450" s="3"/>
      <c r="AN450" s="3"/>
    </row>
    <row r="451" spans="1:40" ht="15.75" customHeight="1" x14ac:dyDescent="0.25">
      <c r="A451" s="49">
        <v>1802</v>
      </c>
      <c r="B451" s="50"/>
      <c r="C451" s="50"/>
      <c r="D451" s="50"/>
      <c r="E451" s="50"/>
      <c r="F451" s="50"/>
      <c r="G451" s="50"/>
      <c r="H451" s="50"/>
      <c r="I451" s="50"/>
      <c r="J451" s="50"/>
      <c r="K451" s="50">
        <v>7</v>
      </c>
      <c r="L451" s="91">
        <v>7</v>
      </c>
      <c r="M451" s="57"/>
      <c r="N451" s="58"/>
      <c r="O451" s="64"/>
      <c r="P451" s="65"/>
      <c r="Q451" s="66">
        <v>11</v>
      </c>
      <c r="R451" s="67"/>
      <c r="S451" s="65"/>
      <c r="T451" s="25"/>
      <c r="AM451" s="3"/>
      <c r="AN451" s="3"/>
    </row>
    <row r="452" spans="1:40" ht="15.75" customHeight="1" x14ac:dyDescent="0.25">
      <c r="A452" s="49">
        <v>1901</v>
      </c>
      <c r="B452" s="50"/>
      <c r="C452" s="50"/>
      <c r="D452" s="50"/>
      <c r="E452" s="50"/>
      <c r="F452" s="50"/>
      <c r="G452" s="50"/>
      <c r="H452" s="50"/>
      <c r="I452" s="50"/>
      <c r="J452" s="50"/>
      <c r="K452" s="50">
        <v>5</v>
      </c>
      <c r="L452" s="91">
        <v>3</v>
      </c>
      <c r="M452" s="57"/>
      <c r="N452" s="58"/>
      <c r="O452" s="64"/>
      <c r="P452" s="68"/>
      <c r="Q452" s="66">
        <v>6</v>
      </c>
      <c r="R452" s="69"/>
      <c r="S452" s="68"/>
      <c r="T452" s="25"/>
      <c r="AM452" s="3"/>
      <c r="AN452" s="3"/>
    </row>
    <row r="453" spans="1:40" ht="15.75" customHeight="1" x14ac:dyDescent="0.25">
      <c r="A453" s="49">
        <v>1902</v>
      </c>
      <c r="B453" s="50"/>
      <c r="C453" s="50"/>
      <c r="D453" s="50"/>
      <c r="E453" s="50"/>
      <c r="F453" s="50"/>
      <c r="G453" s="50"/>
      <c r="H453" s="50"/>
      <c r="I453" s="50"/>
      <c r="J453" s="50"/>
      <c r="K453" s="50">
        <v>2</v>
      </c>
      <c r="L453" s="91"/>
      <c r="M453" s="57"/>
      <c r="N453" s="58"/>
      <c r="O453" s="64"/>
      <c r="P453" s="68"/>
      <c r="Q453" s="66">
        <v>3</v>
      </c>
      <c r="R453" s="69"/>
      <c r="S453" s="68"/>
      <c r="T453" s="25"/>
      <c r="AM453" s="3"/>
      <c r="AN453" s="3"/>
    </row>
    <row r="454" spans="1:40" ht="15.75" customHeight="1" x14ac:dyDescent="0.25">
      <c r="A454" s="49">
        <v>2001</v>
      </c>
      <c r="B454" s="50"/>
      <c r="C454" s="50"/>
      <c r="D454" s="50"/>
      <c r="E454" s="50"/>
      <c r="F454" s="50"/>
      <c r="G454" s="50"/>
      <c r="H454" s="50"/>
      <c r="I454" s="50"/>
      <c r="J454" s="50"/>
      <c r="K454" s="50"/>
      <c r="L454" s="91"/>
      <c r="M454" s="57"/>
      <c r="N454" s="58"/>
      <c r="O454" s="64"/>
      <c r="P454" s="58"/>
      <c r="Q454" s="64"/>
      <c r="R454" s="106"/>
      <c r="S454" s="68"/>
      <c r="T454" s="25"/>
      <c r="AM454" s="3"/>
      <c r="AN454" s="3"/>
    </row>
    <row r="455" spans="1:40" ht="15.75" customHeight="1" x14ac:dyDescent="0.25">
      <c r="A455" s="49">
        <v>2002</v>
      </c>
      <c r="B455" s="50"/>
      <c r="C455" s="50"/>
      <c r="D455" s="50"/>
      <c r="E455" s="50"/>
      <c r="F455" s="50"/>
      <c r="G455" s="50"/>
      <c r="H455" s="50"/>
      <c r="I455" s="50"/>
      <c r="J455" s="50"/>
      <c r="K455" s="50"/>
      <c r="L455" s="91"/>
      <c r="M455" s="57"/>
      <c r="N455" s="58"/>
      <c r="O455" s="64"/>
      <c r="P455" s="137" t="s">
        <v>42</v>
      </c>
      <c r="Q455" s="72">
        <v>9</v>
      </c>
      <c r="R455" s="87">
        <f>IF(SUM(L449:L452)=0,"",SUM(L449:L452))</f>
        <v>14</v>
      </c>
      <c r="S455" s="139" t="s">
        <v>10</v>
      </c>
      <c r="T455" s="25"/>
      <c r="AM455" s="3"/>
      <c r="AN455" s="3"/>
    </row>
    <row r="456" spans="1:40" ht="15.75" customHeight="1" x14ac:dyDescent="0.25">
      <c r="A456" s="49">
        <v>2101</v>
      </c>
      <c r="B456" s="50"/>
      <c r="C456" s="50"/>
      <c r="D456" s="50"/>
      <c r="E456" s="50"/>
      <c r="F456" s="50"/>
      <c r="G456" s="50"/>
      <c r="H456" s="50"/>
      <c r="I456" s="50"/>
      <c r="J456" s="50"/>
      <c r="K456" s="50"/>
      <c r="L456" s="91"/>
      <c r="M456" s="57"/>
      <c r="N456" s="58"/>
      <c r="O456" s="64"/>
      <c r="P456" s="138" t="s">
        <v>43</v>
      </c>
      <c r="Q456" s="76">
        <f>IF(Q455/B441=0,"",Q455/B441)</f>
        <v>0.5</v>
      </c>
      <c r="R456" s="89">
        <f>IF(Q455/R455=0,"",Q455/R455)</f>
        <v>0.6428571428571429</v>
      </c>
      <c r="S456" s="140" t="s">
        <v>44</v>
      </c>
      <c r="T456" s="25"/>
      <c r="AM456" s="3"/>
      <c r="AN456" s="3"/>
    </row>
    <row r="457" spans="1:40" ht="15.75" customHeight="1" x14ac:dyDescent="0.25">
      <c r="A457" s="49">
        <v>2102</v>
      </c>
      <c r="B457" s="142"/>
      <c r="C457" s="142"/>
      <c r="D457" s="142"/>
      <c r="E457" s="142"/>
      <c r="F457" s="142"/>
      <c r="G457" s="142"/>
      <c r="H457" s="142"/>
      <c r="I457" s="142"/>
      <c r="J457" s="142"/>
      <c r="K457" s="142"/>
      <c r="L457" s="91"/>
      <c r="M457" s="79"/>
      <c r="N457" s="80"/>
      <c r="O457" s="81"/>
      <c r="P457" s="82"/>
      <c r="Q457" s="83"/>
      <c r="R457" s="83"/>
      <c r="S457" s="84"/>
      <c r="T457" s="25"/>
      <c r="AM457" s="3"/>
      <c r="AN457" s="3"/>
    </row>
    <row r="458" spans="1:40" ht="18" customHeight="1" x14ac:dyDescent="0.25">
      <c r="A458" s="31"/>
      <c r="B458" s="182" t="s">
        <v>63</v>
      </c>
      <c r="C458" s="182"/>
      <c r="D458" s="182"/>
      <c r="E458" s="182"/>
      <c r="F458" s="182"/>
      <c r="G458" s="182"/>
      <c r="H458" s="182"/>
      <c r="I458" s="182"/>
      <c r="J458" s="182"/>
      <c r="K458" s="182"/>
      <c r="L458" s="141">
        <f>SUM(L444:L454)</f>
        <v>14</v>
      </c>
      <c r="M458" s="86">
        <f>IF(SUM(L449:L450)=0,"",SUM(L449:L450)/B441)</f>
        <v>0.22222222222222221</v>
      </c>
      <c r="N458" s="86">
        <f>IF(L458=0,"",L458/B441)</f>
        <v>0.77777777777777779</v>
      </c>
      <c r="O458" s="86">
        <f>IF(L450=0,"0%",N458-M458)</f>
        <v>0.55555555555555558</v>
      </c>
      <c r="P458" s="1"/>
      <c r="Q458" s="25"/>
      <c r="R458" s="26"/>
      <c r="S458" s="1"/>
      <c r="T458" s="25"/>
      <c r="AM458" s="3"/>
      <c r="AN458" s="3"/>
    </row>
    <row r="459" spans="1:40" ht="12.75" customHeight="1" x14ac:dyDescent="0.2">
      <c r="M459" s="1"/>
      <c r="N459" s="1"/>
      <c r="P459" s="1"/>
      <c r="Q459" s="2"/>
      <c r="R459" s="2"/>
      <c r="S459" s="1"/>
      <c r="AM459" s="3"/>
      <c r="AN459" s="3"/>
    </row>
    <row r="460" spans="1:40" ht="12.75" customHeight="1" x14ac:dyDescent="0.2">
      <c r="M460" s="1"/>
      <c r="N460" s="1"/>
      <c r="P460" s="1"/>
      <c r="Q460" s="2"/>
      <c r="R460" s="2"/>
      <c r="S460" s="1"/>
      <c r="AM460" s="3"/>
      <c r="AN460" s="3"/>
    </row>
    <row r="461" spans="1:40" ht="26.25" customHeight="1" x14ac:dyDescent="0.4">
      <c r="A461" s="25"/>
      <c r="B461" s="184" t="s">
        <v>53</v>
      </c>
      <c r="C461" s="184"/>
      <c r="D461" s="184"/>
      <c r="E461" s="184"/>
      <c r="F461" s="184"/>
      <c r="G461" s="184"/>
      <c r="H461" s="184"/>
      <c r="I461" s="184"/>
      <c r="J461" s="184"/>
      <c r="K461" s="184"/>
      <c r="L461" s="153" t="s">
        <v>49</v>
      </c>
      <c r="M461" s="1"/>
      <c r="N461" s="1"/>
      <c r="O461" s="25"/>
      <c r="P461" s="1"/>
      <c r="Q461" s="25"/>
      <c r="R461" s="25"/>
      <c r="S461" s="25"/>
      <c r="T461" s="25"/>
      <c r="AM461" s="3"/>
      <c r="AN461" s="3"/>
    </row>
    <row r="462" spans="1:40" ht="20.25" customHeight="1" x14ac:dyDescent="0.2">
      <c r="A462" s="172" t="s">
        <v>9</v>
      </c>
      <c r="B462" s="173" t="s">
        <v>54</v>
      </c>
      <c r="C462" s="174"/>
      <c r="D462" s="174"/>
      <c r="E462" s="174"/>
      <c r="F462" s="174"/>
      <c r="G462" s="174"/>
      <c r="H462" s="174"/>
      <c r="I462" s="174"/>
      <c r="J462" s="174"/>
      <c r="K462" s="175"/>
      <c r="L462" s="185" t="s">
        <v>10</v>
      </c>
      <c r="M462" s="171" t="s">
        <v>2</v>
      </c>
      <c r="N462" s="171" t="s">
        <v>3</v>
      </c>
      <c r="O462" s="178" t="s">
        <v>4</v>
      </c>
      <c r="P462" s="171" t="s">
        <v>5</v>
      </c>
      <c r="Q462" s="169" t="s">
        <v>6</v>
      </c>
      <c r="R462" s="169" t="s">
        <v>7</v>
      </c>
      <c r="S462" s="171" t="s">
        <v>8</v>
      </c>
      <c r="T462" s="25"/>
      <c r="AM462" s="3"/>
      <c r="AN462" s="3"/>
    </row>
    <row r="463" spans="1:40" ht="15.75" customHeight="1" x14ac:dyDescent="0.25">
      <c r="A463" s="170"/>
      <c r="B463" s="49" t="s">
        <v>55</v>
      </c>
      <c r="C463" s="49" t="s">
        <v>56</v>
      </c>
      <c r="D463" s="49" t="s">
        <v>57</v>
      </c>
      <c r="E463" s="49" t="s">
        <v>58</v>
      </c>
      <c r="F463" s="49" t="s">
        <v>59</v>
      </c>
      <c r="G463" s="49" t="s">
        <v>60</v>
      </c>
      <c r="H463" s="49" t="s">
        <v>61</v>
      </c>
      <c r="I463" s="49" t="s">
        <v>62</v>
      </c>
      <c r="J463" s="49" t="s">
        <v>83</v>
      </c>
      <c r="K463" s="49" t="s">
        <v>84</v>
      </c>
      <c r="L463" s="177"/>
      <c r="M463" s="170"/>
      <c r="N463" s="170"/>
      <c r="O463" s="170"/>
      <c r="P463" s="170"/>
      <c r="Q463" s="170"/>
      <c r="R463" s="170"/>
      <c r="S463" s="170"/>
      <c r="T463" s="25"/>
      <c r="AM463" s="3"/>
      <c r="AN463" s="3"/>
    </row>
    <row r="464" spans="1:40" ht="15.75" customHeight="1" x14ac:dyDescent="0.25">
      <c r="A464" s="49">
        <v>1401</v>
      </c>
      <c r="B464" s="50">
        <v>22</v>
      </c>
      <c r="C464" s="50"/>
      <c r="D464" s="50"/>
      <c r="E464" s="50"/>
      <c r="F464" s="50"/>
      <c r="G464" s="50"/>
      <c r="H464" s="50"/>
      <c r="I464" s="50"/>
      <c r="J464" s="50"/>
      <c r="K464" s="50"/>
      <c r="L464" s="91"/>
      <c r="M464" s="51"/>
      <c r="N464" s="52"/>
      <c r="O464" s="53"/>
      <c r="P464" s="107"/>
      <c r="Q464" s="55">
        <f>B464</f>
        <v>22</v>
      </c>
      <c r="R464" s="56"/>
      <c r="S464" s="54"/>
      <c r="T464" s="25"/>
      <c r="AM464" s="3"/>
      <c r="AN464" s="3"/>
    </row>
    <row r="465" spans="1:40" ht="15.75" customHeight="1" x14ac:dyDescent="0.25">
      <c r="A465" s="49">
        <v>1402</v>
      </c>
      <c r="B465" s="50"/>
      <c r="C465" s="50">
        <v>21</v>
      </c>
      <c r="D465" s="50"/>
      <c r="E465" s="50"/>
      <c r="F465" s="50"/>
      <c r="G465" s="50"/>
      <c r="H465" s="50"/>
      <c r="I465" s="50"/>
      <c r="J465" s="50"/>
      <c r="K465" s="50"/>
      <c r="L465" s="91"/>
      <c r="M465" s="57"/>
      <c r="N465" s="58"/>
      <c r="O465" s="59"/>
      <c r="P465" s="60">
        <f>IF(C465=0,"",C465/B464)</f>
        <v>0.95454545454545459</v>
      </c>
      <c r="Q465" s="61">
        <v>21</v>
      </c>
      <c r="R465" s="62">
        <f t="shared" ref="R465:R473" si="44">IF(Q465=0,"",Q465/Q464)</f>
        <v>0.95454545454545459</v>
      </c>
      <c r="S465" s="62">
        <f t="shared" ref="S465:S473" si="45">IF(Q465=0,"",100%-R465)</f>
        <v>4.5454545454545414E-2</v>
      </c>
      <c r="T465" s="25"/>
      <c r="AM465" s="3"/>
      <c r="AN465" s="3"/>
    </row>
    <row r="466" spans="1:40" ht="15.75" customHeight="1" x14ac:dyDescent="0.25">
      <c r="A466" s="49">
        <v>1501</v>
      </c>
      <c r="B466" s="50"/>
      <c r="C466" s="50"/>
      <c r="D466" s="50">
        <v>20</v>
      </c>
      <c r="E466" s="50"/>
      <c r="F466" s="50"/>
      <c r="G466" s="50"/>
      <c r="H466" s="50"/>
      <c r="I466" s="50"/>
      <c r="J466" s="50"/>
      <c r="K466" s="50"/>
      <c r="L466" s="91"/>
      <c r="M466" s="57"/>
      <c r="N466" s="58"/>
      <c r="O466" s="59"/>
      <c r="P466" s="60">
        <f>IF(D466=0,"",D466/C465)</f>
        <v>0.95238095238095233</v>
      </c>
      <c r="Q466" s="61">
        <v>20</v>
      </c>
      <c r="R466" s="62">
        <f t="shared" si="44"/>
        <v>0.95238095238095233</v>
      </c>
      <c r="S466" s="62">
        <f t="shared" si="45"/>
        <v>4.7619047619047672E-2</v>
      </c>
      <c r="T466" s="63">
        <f>Q466/Q464</f>
        <v>0.90909090909090906</v>
      </c>
      <c r="AM466" s="3"/>
      <c r="AN466" s="3"/>
    </row>
    <row r="467" spans="1:40" ht="15.75" customHeight="1" x14ac:dyDescent="0.25">
      <c r="A467" s="49">
        <v>1502</v>
      </c>
      <c r="B467" s="50"/>
      <c r="C467" s="50"/>
      <c r="D467" s="50"/>
      <c r="E467" s="50">
        <v>20</v>
      </c>
      <c r="F467" s="50"/>
      <c r="G467" s="50"/>
      <c r="H467" s="50"/>
      <c r="I467" s="50"/>
      <c r="J467" s="50"/>
      <c r="K467" s="50"/>
      <c r="L467" s="91"/>
      <c r="M467" s="57"/>
      <c r="N467" s="58"/>
      <c r="O467" s="59"/>
      <c r="P467" s="60">
        <f>IF(E467=0,"",E467/D466)</f>
        <v>1</v>
      </c>
      <c r="Q467" s="61">
        <v>20</v>
      </c>
      <c r="R467" s="62">
        <f t="shared" si="44"/>
        <v>1</v>
      </c>
      <c r="S467" s="62">
        <f t="shared" si="45"/>
        <v>0</v>
      </c>
      <c r="T467" s="25"/>
    </row>
    <row r="468" spans="1:40" ht="15.75" customHeight="1" x14ac:dyDescent="0.25">
      <c r="A468" s="49">
        <v>1601</v>
      </c>
      <c r="B468" s="50"/>
      <c r="C468" s="50"/>
      <c r="D468" s="50"/>
      <c r="E468" s="50"/>
      <c r="F468" s="50">
        <v>18</v>
      </c>
      <c r="G468" s="50"/>
      <c r="H468" s="50"/>
      <c r="I468" s="50"/>
      <c r="J468" s="50"/>
      <c r="K468" s="50"/>
      <c r="L468" s="91"/>
      <c r="M468" s="57"/>
      <c r="N468" s="58"/>
      <c r="O468" s="59"/>
      <c r="P468" s="60">
        <f>IF(F468=0,"",F468/E467)</f>
        <v>0.9</v>
      </c>
      <c r="Q468" s="61">
        <v>18</v>
      </c>
      <c r="R468" s="62">
        <f t="shared" si="44"/>
        <v>0.9</v>
      </c>
      <c r="S468" s="62">
        <f t="shared" si="45"/>
        <v>9.9999999999999978E-2</v>
      </c>
      <c r="T468" s="25"/>
    </row>
    <row r="469" spans="1:40" ht="15.75" customHeight="1" x14ac:dyDescent="0.25">
      <c r="A469" s="49">
        <v>1602</v>
      </c>
      <c r="B469" s="50"/>
      <c r="C469" s="50"/>
      <c r="D469" s="50"/>
      <c r="E469" s="50"/>
      <c r="F469" s="50"/>
      <c r="G469" s="50">
        <v>15</v>
      </c>
      <c r="H469" s="50"/>
      <c r="I469" s="50"/>
      <c r="J469" s="50"/>
      <c r="K469" s="50"/>
      <c r="L469" s="91"/>
      <c r="M469" s="57"/>
      <c r="N469" s="58"/>
      <c r="O469" s="59"/>
      <c r="P469" s="60">
        <f>IF(G469=0,"",G469/F468)</f>
        <v>0.83333333333333337</v>
      </c>
      <c r="Q469" s="61">
        <v>17</v>
      </c>
      <c r="R469" s="62">
        <f t="shared" si="44"/>
        <v>0.94444444444444442</v>
      </c>
      <c r="S469" s="62">
        <f t="shared" si="45"/>
        <v>5.555555555555558E-2</v>
      </c>
      <c r="T469" s="25"/>
    </row>
    <row r="470" spans="1:40" ht="15.75" customHeight="1" x14ac:dyDescent="0.25">
      <c r="A470" s="49">
        <v>1701</v>
      </c>
      <c r="B470" s="50"/>
      <c r="C470" s="50"/>
      <c r="D470" s="50"/>
      <c r="E470" s="50"/>
      <c r="F470" s="50"/>
      <c r="G470" s="50"/>
      <c r="H470" s="50">
        <v>14</v>
      </c>
      <c r="I470" s="50"/>
      <c r="J470" s="50"/>
      <c r="K470" s="50"/>
      <c r="L470" s="91"/>
      <c r="M470" s="57"/>
      <c r="N470" s="58"/>
      <c r="O470" s="59"/>
      <c r="P470" s="60">
        <f>IF(H470=0,"",H470/G469)</f>
        <v>0.93333333333333335</v>
      </c>
      <c r="Q470" s="61">
        <v>15</v>
      </c>
      <c r="R470" s="62">
        <f t="shared" si="44"/>
        <v>0.88235294117647056</v>
      </c>
      <c r="S470" s="62">
        <f t="shared" si="45"/>
        <v>0.11764705882352944</v>
      </c>
      <c r="T470" s="25"/>
    </row>
    <row r="471" spans="1:40" ht="15.75" customHeight="1" x14ac:dyDescent="0.25">
      <c r="A471" s="49">
        <v>1702</v>
      </c>
      <c r="B471" s="50"/>
      <c r="C471" s="50"/>
      <c r="D471" s="50"/>
      <c r="E471" s="50"/>
      <c r="F471" s="50"/>
      <c r="G471" s="50"/>
      <c r="H471" s="50"/>
      <c r="I471" s="50">
        <v>14</v>
      </c>
      <c r="J471" s="50"/>
      <c r="K471" s="50"/>
      <c r="L471" s="91">
        <v>9</v>
      </c>
      <c r="M471" s="57"/>
      <c r="N471" s="58"/>
      <c r="O471" s="59"/>
      <c r="P471" s="60">
        <f>IF(I471=0,"",I471/H470)</f>
        <v>1</v>
      </c>
      <c r="Q471" s="61">
        <v>14</v>
      </c>
      <c r="R471" s="62">
        <f t="shared" si="44"/>
        <v>0.93333333333333335</v>
      </c>
      <c r="S471" s="62">
        <f t="shared" si="45"/>
        <v>6.6666666666666652E-2</v>
      </c>
      <c r="T471" s="25"/>
    </row>
    <row r="472" spans="1:40" ht="15.75" customHeight="1" x14ac:dyDescent="0.25">
      <c r="A472" s="49">
        <v>1801</v>
      </c>
      <c r="B472" s="50"/>
      <c r="C472" s="50"/>
      <c r="D472" s="50"/>
      <c r="E472" s="50"/>
      <c r="F472" s="50"/>
      <c r="G472" s="50"/>
      <c r="H472" s="50"/>
      <c r="I472" s="50"/>
      <c r="J472" s="50">
        <v>13</v>
      </c>
      <c r="K472" s="50"/>
      <c r="L472" s="91"/>
      <c r="M472" s="57"/>
      <c r="N472" s="58"/>
      <c r="O472" s="59"/>
      <c r="P472" s="60">
        <f>IF(J472=0,"",J472/I471)</f>
        <v>0.9285714285714286</v>
      </c>
      <c r="Q472" s="61">
        <v>14</v>
      </c>
      <c r="R472" s="62">
        <f t="shared" si="44"/>
        <v>1</v>
      </c>
      <c r="S472" s="62">
        <f t="shared" si="45"/>
        <v>0</v>
      </c>
      <c r="T472" s="25"/>
    </row>
    <row r="473" spans="1:40" ht="15.75" customHeight="1" x14ac:dyDescent="0.25">
      <c r="A473" s="49">
        <v>1802</v>
      </c>
      <c r="B473" s="50"/>
      <c r="C473" s="50"/>
      <c r="D473" s="50"/>
      <c r="E473" s="50"/>
      <c r="F473" s="50"/>
      <c r="G473" s="50"/>
      <c r="H473" s="50"/>
      <c r="I473" s="50"/>
      <c r="J473" s="50"/>
      <c r="K473" s="50">
        <v>13</v>
      </c>
      <c r="L473" s="91">
        <v>1</v>
      </c>
      <c r="M473" s="57"/>
      <c r="N473" s="58"/>
      <c r="O473" s="59"/>
      <c r="P473" s="60">
        <f>IF(K473=0,"",K473/J472)</f>
        <v>1</v>
      </c>
      <c r="Q473" s="61">
        <v>14</v>
      </c>
      <c r="R473" s="62">
        <f t="shared" si="44"/>
        <v>1</v>
      </c>
      <c r="S473" s="62">
        <f t="shared" si="45"/>
        <v>0</v>
      </c>
      <c r="T473" s="25"/>
    </row>
    <row r="474" spans="1:40" ht="15.75" customHeight="1" x14ac:dyDescent="0.25">
      <c r="A474" s="49">
        <v>1901</v>
      </c>
      <c r="B474" s="50"/>
      <c r="C474" s="50"/>
      <c r="D474" s="50"/>
      <c r="E474" s="50"/>
      <c r="F474" s="50"/>
      <c r="G474" s="50"/>
      <c r="H474" s="50"/>
      <c r="I474" s="50"/>
      <c r="J474" s="50"/>
      <c r="K474" s="50">
        <v>3</v>
      </c>
      <c r="L474" s="91"/>
      <c r="M474" s="57"/>
      <c r="N474" s="58"/>
      <c r="O474" s="64"/>
      <c r="P474" s="65"/>
      <c r="Q474" s="66">
        <v>7</v>
      </c>
      <c r="R474" s="67"/>
      <c r="S474" s="65"/>
      <c r="T474" s="25"/>
    </row>
    <row r="475" spans="1:40" ht="15.75" customHeight="1" x14ac:dyDescent="0.25">
      <c r="A475" s="49">
        <v>1902</v>
      </c>
      <c r="B475" s="50"/>
      <c r="C475" s="50"/>
      <c r="D475" s="50"/>
      <c r="E475" s="50"/>
      <c r="F475" s="50"/>
      <c r="G475" s="50"/>
      <c r="H475" s="50"/>
      <c r="I475" s="50"/>
      <c r="J475" s="50"/>
      <c r="K475" s="50">
        <v>3</v>
      </c>
      <c r="L475" s="91"/>
      <c r="M475" s="57"/>
      <c r="N475" s="58"/>
      <c r="O475" s="64"/>
      <c r="P475" s="68"/>
      <c r="Q475" s="66">
        <v>4</v>
      </c>
      <c r="R475" s="69"/>
      <c r="S475" s="68"/>
      <c r="T475" s="25"/>
    </row>
    <row r="476" spans="1:40" ht="15.75" customHeight="1" x14ac:dyDescent="0.25">
      <c r="A476" s="49">
        <v>2001</v>
      </c>
      <c r="B476" s="50"/>
      <c r="C476" s="50"/>
      <c r="D476" s="50"/>
      <c r="E476" s="50"/>
      <c r="F476" s="50"/>
      <c r="G476" s="50"/>
      <c r="H476" s="50"/>
      <c r="I476" s="50"/>
      <c r="J476" s="50"/>
      <c r="K476" s="50">
        <v>3</v>
      </c>
      <c r="L476" s="91">
        <v>1</v>
      </c>
      <c r="M476" s="57"/>
      <c r="N476" s="58"/>
      <c r="O476" s="64"/>
      <c r="P476" s="68"/>
      <c r="Q476" s="123">
        <v>4</v>
      </c>
      <c r="R476" s="69"/>
      <c r="S476" s="68"/>
      <c r="T476" s="25"/>
    </row>
    <row r="477" spans="1:40" ht="15.75" customHeight="1" x14ac:dyDescent="0.25">
      <c r="A477" s="49">
        <v>2002</v>
      </c>
      <c r="B477" s="50"/>
      <c r="C477" s="50"/>
      <c r="D477" s="50"/>
      <c r="E477" s="50"/>
      <c r="F477" s="50"/>
      <c r="G477" s="50"/>
      <c r="H477" s="50"/>
      <c r="I477" s="50"/>
      <c r="J477" s="50"/>
      <c r="K477" s="50">
        <v>1</v>
      </c>
      <c r="L477" s="91">
        <v>1</v>
      </c>
      <c r="M477" s="57"/>
      <c r="N477" s="58"/>
      <c r="O477" s="64"/>
      <c r="P477" s="58"/>
      <c r="Q477" s="124">
        <v>2</v>
      </c>
      <c r="R477" s="106"/>
      <c r="S477" s="68"/>
      <c r="T477" s="25"/>
    </row>
    <row r="478" spans="1:40" ht="15.75" customHeight="1" x14ac:dyDescent="0.25">
      <c r="A478" s="49">
        <v>2101</v>
      </c>
      <c r="B478" s="50"/>
      <c r="C478" s="50"/>
      <c r="D478" s="50"/>
      <c r="E478" s="50"/>
      <c r="F478" s="50"/>
      <c r="G478" s="50"/>
      <c r="H478" s="50"/>
      <c r="I478" s="50"/>
      <c r="J478" s="50"/>
      <c r="K478" s="50">
        <v>1</v>
      </c>
      <c r="L478" s="91">
        <v>1</v>
      </c>
      <c r="M478" s="57"/>
      <c r="N478" s="58"/>
      <c r="O478" s="64"/>
      <c r="P478" s="137" t="s">
        <v>42</v>
      </c>
      <c r="Q478" s="135">
        <v>12</v>
      </c>
      <c r="R478" s="87">
        <f>L481</f>
        <v>12</v>
      </c>
      <c r="S478" s="139" t="s">
        <v>10</v>
      </c>
      <c r="T478" s="25"/>
    </row>
    <row r="479" spans="1:40" ht="15.75" customHeight="1" x14ac:dyDescent="0.25">
      <c r="A479" s="49">
        <v>2102</v>
      </c>
      <c r="B479" s="50"/>
      <c r="C479" s="50"/>
      <c r="D479" s="50"/>
      <c r="E479" s="50"/>
      <c r="F479" s="50"/>
      <c r="G479" s="50"/>
      <c r="H479" s="50"/>
      <c r="I479" s="50"/>
      <c r="J479" s="50"/>
      <c r="K479" s="50"/>
      <c r="L479" s="91"/>
      <c r="M479" s="57"/>
      <c r="N479" s="58"/>
      <c r="O479" s="64"/>
      <c r="P479" s="138" t="s">
        <v>43</v>
      </c>
      <c r="Q479" s="76">
        <f>IF(Q478/B464=0,"",Q478/B464)</f>
        <v>0.54545454545454541</v>
      </c>
      <c r="R479" s="89">
        <f>IF(Q478/R478=0,"",Q478/R478)</f>
        <v>1</v>
      </c>
      <c r="S479" s="140" t="s">
        <v>44</v>
      </c>
      <c r="T479" s="25"/>
    </row>
    <row r="480" spans="1:40" ht="15.75" customHeight="1" x14ac:dyDescent="0.25">
      <c r="A480" s="49">
        <v>2201</v>
      </c>
      <c r="B480" s="142"/>
      <c r="C480" s="142"/>
      <c r="D480" s="142"/>
      <c r="E480" s="142"/>
      <c r="F480" s="142"/>
      <c r="G480" s="142"/>
      <c r="H480" s="142"/>
      <c r="I480" s="142"/>
      <c r="J480" s="142"/>
      <c r="K480" s="142"/>
      <c r="L480" s="91"/>
      <c r="M480" s="79"/>
      <c r="N480" s="80"/>
      <c r="O480" s="81"/>
      <c r="P480" s="82"/>
      <c r="Q480" s="83"/>
      <c r="R480" s="83"/>
      <c r="S480" s="84"/>
      <c r="T480" s="25"/>
    </row>
    <row r="481" spans="1:20" ht="18" x14ac:dyDescent="0.25">
      <c r="A481" s="31"/>
      <c r="B481" s="182" t="s">
        <v>63</v>
      </c>
      <c r="C481" s="182"/>
      <c r="D481" s="182"/>
      <c r="E481" s="182"/>
      <c r="F481" s="182"/>
      <c r="G481" s="182"/>
      <c r="H481" s="182"/>
      <c r="I481" s="182"/>
      <c r="J481" s="182"/>
      <c r="K481" s="182"/>
      <c r="L481" s="141">
        <f>SUM(L467:L477)</f>
        <v>12</v>
      </c>
      <c r="M481" s="86">
        <f>IF(SUM(L471:L473)=0,"",SUM(L471:L473)/B464)</f>
        <v>0.45454545454545453</v>
      </c>
      <c r="N481" s="86">
        <f>IF(L481=0,"",L481/B464)</f>
        <v>0.54545454545454541</v>
      </c>
      <c r="O481" s="86">
        <f>IF(L473=0,"0%",N481-M481)</f>
        <v>9.0909090909090884E-2</v>
      </c>
      <c r="P481" s="1"/>
      <c r="Q481" s="25"/>
      <c r="R481" s="26"/>
      <c r="S481" s="1"/>
      <c r="T481" s="25"/>
    </row>
    <row r="482" spans="1:20" ht="12.75" customHeight="1" x14ac:dyDescent="0.2">
      <c r="M482" s="1"/>
      <c r="N482" s="1"/>
      <c r="P482" s="1"/>
      <c r="Q482" s="2"/>
      <c r="R482" s="2"/>
      <c r="S482" s="1"/>
    </row>
    <row r="483" spans="1:20" ht="12.75" customHeight="1" x14ac:dyDescent="0.2">
      <c r="M483" s="1"/>
      <c r="N483" s="1"/>
      <c r="P483" s="1"/>
      <c r="Q483" s="2"/>
      <c r="R483" s="2"/>
      <c r="S483" s="1"/>
    </row>
    <row r="484" spans="1:20" ht="26.25" customHeight="1" x14ac:dyDescent="0.4">
      <c r="B484" s="184" t="s">
        <v>53</v>
      </c>
      <c r="C484" s="184"/>
      <c r="D484" s="184"/>
      <c r="E484" s="184"/>
      <c r="F484" s="184"/>
      <c r="G484" s="184"/>
      <c r="H484" s="184"/>
      <c r="I484" s="184"/>
      <c r="J484" s="184"/>
      <c r="K484" s="184"/>
      <c r="L484" s="153" t="s">
        <v>64</v>
      </c>
      <c r="M484" s="1"/>
      <c r="N484" s="1"/>
      <c r="O484" s="25"/>
      <c r="P484" s="1"/>
      <c r="Q484" s="25"/>
      <c r="R484" s="25"/>
      <c r="S484" s="25"/>
    </row>
    <row r="485" spans="1:20" ht="20.25" customHeight="1" x14ac:dyDescent="0.2">
      <c r="A485" s="172" t="s">
        <v>9</v>
      </c>
      <c r="B485" s="173" t="s">
        <v>54</v>
      </c>
      <c r="C485" s="174"/>
      <c r="D485" s="174"/>
      <c r="E485" s="174"/>
      <c r="F485" s="174"/>
      <c r="G485" s="174"/>
      <c r="H485" s="174"/>
      <c r="I485" s="174"/>
      <c r="J485" s="174"/>
      <c r="K485" s="175"/>
      <c r="L485" s="176" t="s">
        <v>10</v>
      </c>
      <c r="M485" s="171" t="s">
        <v>2</v>
      </c>
      <c r="N485" s="171" t="s">
        <v>3</v>
      </c>
      <c r="O485" s="178" t="s">
        <v>4</v>
      </c>
      <c r="P485" s="171" t="s">
        <v>5</v>
      </c>
      <c r="Q485" s="169" t="s">
        <v>6</v>
      </c>
      <c r="R485" s="169" t="s">
        <v>7</v>
      </c>
      <c r="S485" s="171" t="s">
        <v>8</v>
      </c>
    </row>
    <row r="486" spans="1:20" ht="15.75" customHeight="1" x14ac:dyDescent="0.25">
      <c r="A486" s="170"/>
      <c r="B486" s="49" t="s">
        <v>55</v>
      </c>
      <c r="C486" s="49" t="s">
        <v>56</v>
      </c>
      <c r="D486" s="49" t="s">
        <v>57</v>
      </c>
      <c r="E486" s="49" t="s">
        <v>58</v>
      </c>
      <c r="F486" s="49" t="s">
        <v>59</v>
      </c>
      <c r="G486" s="49" t="s">
        <v>60</v>
      </c>
      <c r="H486" s="49" t="s">
        <v>61</v>
      </c>
      <c r="I486" s="49" t="s">
        <v>62</v>
      </c>
      <c r="J486" s="49" t="s">
        <v>83</v>
      </c>
      <c r="K486" s="49" t="s">
        <v>85</v>
      </c>
      <c r="L486" s="177"/>
      <c r="M486" s="170"/>
      <c r="N486" s="170"/>
      <c r="O486" s="170"/>
      <c r="P486" s="170"/>
      <c r="Q486" s="170"/>
      <c r="R486" s="170"/>
      <c r="S486" s="170"/>
    </row>
    <row r="487" spans="1:20" ht="15.75" customHeight="1" x14ac:dyDescent="0.25">
      <c r="A487" s="49">
        <v>1402</v>
      </c>
      <c r="B487" s="50">
        <v>31</v>
      </c>
      <c r="C487" s="50"/>
      <c r="D487" s="50"/>
      <c r="E487" s="50"/>
      <c r="F487" s="50"/>
      <c r="G487" s="50"/>
      <c r="H487" s="50"/>
      <c r="I487" s="50"/>
      <c r="J487" s="50"/>
      <c r="K487" s="50"/>
      <c r="L487" s="91"/>
      <c r="M487" s="51"/>
      <c r="N487" s="52"/>
      <c r="O487" s="53"/>
      <c r="P487" s="54"/>
      <c r="Q487" s="55">
        <f>B487</f>
        <v>31</v>
      </c>
      <c r="R487" s="56"/>
      <c r="S487" s="54"/>
    </row>
    <row r="488" spans="1:20" ht="15.75" customHeight="1" x14ac:dyDescent="0.25">
      <c r="A488" s="49">
        <v>1501</v>
      </c>
      <c r="B488" s="50"/>
      <c r="C488" s="50">
        <v>25</v>
      </c>
      <c r="D488" s="50"/>
      <c r="E488" s="50"/>
      <c r="F488" s="50"/>
      <c r="G488" s="50"/>
      <c r="H488" s="50"/>
      <c r="I488" s="50"/>
      <c r="J488" s="50"/>
      <c r="K488" s="50"/>
      <c r="L488" s="91"/>
      <c r="M488" s="57"/>
      <c r="N488" s="58"/>
      <c r="O488" s="59"/>
      <c r="P488" s="60">
        <f>IF(C488=0,"",C488/B487)</f>
        <v>0.80645161290322576</v>
      </c>
      <c r="Q488" s="61">
        <v>25</v>
      </c>
      <c r="R488" s="62">
        <f t="shared" ref="R488:R496" si="46">IF(Q488=0,"",Q488/Q487)</f>
        <v>0.80645161290322576</v>
      </c>
      <c r="S488" s="62">
        <f t="shared" ref="S488:S496" si="47">IF(Q488=0,"",100%-R488)</f>
        <v>0.19354838709677424</v>
      </c>
    </row>
    <row r="489" spans="1:20" ht="15.75" customHeight="1" x14ac:dyDescent="0.25">
      <c r="A489" s="49">
        <v>1502</v>
      </c>
      <c r="B489" s="50"/>
      <c r="C489" s="50"/>
      <c r="D489" s="50">
        <v>22</v>
      </c>
      <c r="E489" s="50"/>
      <c r="F489" s="50"/>
      <c r="G489" s="50"/>
      <c r="H489" s="50"/>
      <c r="I489" s="50"/>
      <c r="J489" s="50"/>
      <c r="K489" s="50"/>
      <c r="L489" s="91"/>
      <c r="M489" s="57"/>
      <c r="N489" s="58"/>
      <c r="O489" s="59"/>
      <c r="P489" s="60">
        <f>IF(D489=0,"",D489/C488)</f>
        <v>0.88</v>
      </c>
      <c r="Q489" s="61">
        <v>23</v>
      </c>
      <c r="R489" s="62">
        <f t="shared" si="46"/>
        <v>0.92</v>
      </c>
      <c r="S489" s="62">
        <f t="shared" si="47"/>
        <v>7.999999999999996E-2</v>
      </c>
      <c r="T489" s="63">
        <f>Q489/Q487</f>
        <v>0.74193548387096775</v>
      </c>
    </row>
    <row r="490" spans="1:20" ht="15.75" customHeight="1" x14ac:dyDescent="0.25">
      <c r="A490" s="49">
        <v>1601</v>
      </c>
      <c r="B490" s="50"/>
      <c r="C490" s="50"/>
      <c r="D490" s="50"/>
      <c r="E490" s="50">
        <v>21</v>
      </c>
      <c r="F490" s="50"/>
      <c r="G490" s="50"/>
      <c r="H490" s="50"/>
      <c r="I490" s="50"/>
      <c r="J490" s="50"/>
      <c r="K490" s="50"/>
      <c r="L490" s="91"/>
      <c r="M490" s="57"/>
      <c r="N490" s="58"/>
      <c r="O490" s="59"/>
      <c r="P490" s="60">
        <f>IF(E490=0,"",E490/D489)</f>
        <v>0.95454545454545459</v>
      </c>
      <c r="Q490" s="61">
        <v>22</v>
      </c>
      <c r="R490" s="62">
        <f t="shared" si="46"/>
        <v>0.95652173913043481</v>
      </c>
      <c r="S490" s="62">
        <f t="shared" si="47"/>
        <v>4.3478260869565188E-2</v>
      </c>
    </row>
    <row r="491" spans="1:20" ht="15.75" customHeight="1" x14ac:dyDescent="0.25">
      <c r="A491" s="49">
        <v>1602</v>
      </c>
      <c r="B491" s="50"/>
      <c r="C491" s="50"/>
      <c r="D491" s="50"/>
      <c r="E491" s="50"/>
      <c r="F491" s="50">
        <v>16</v>
      </c>
      <c r="G491" s="50"/>
      <c r="H491" s="50"/>
      <c r="I491" s="50"/>
      <c r="J491" s="50"/>
      <c r="K491" s="50"/>
      <c r="L491" s="91"/>
      <c r="M491" s="57"/>
      <c r="N491" s="58"/>
      <c r="O491" s="59"/>
      <c r="P491" s="60">
        <f>IF(F491=0,"",F491/E490)</f>
        <v>0.76190476190476186</v>
      </c>
      <c r="Q491" s="61">
        <v>22</v>
      </c>
      <c r="R491" s="62">
        <f t="shared" si="46"/>
        <v>1</v>
      </c>
      <c r="S491" s="62">
        <f t="shared" si="47"/>
        <v>0</v>
      </c>
    </row>
    <row r="492" spans="1:20" ht="15.75" customHeight="1" x14ac:dyDescent="0.25">
      <c r="A492" s="49">
        <v>1701</v>
      </c>
      <c r="B492" s="50"/>
      <c r="C492" s="50"/>
      <c r="D492" s="50"/>
      <c r="E492" s="50"/>
      <c r="F492" s="50"/>
      <c r="G492" s="50">
        <v>15</v>
      </c>
      <c r="H492" s="50"/>
      <c r="I492" s="50"/>
      <c r="J492" s="50"/>
      <c r="K492" s="50"/>
      <c r="L492" s="91"/>
      <c r="M492" s="57"/>
      <c r="N492" s="58"/>
      <c r="O492" s="59"/>
      <c r="P492" s="60">
        <f>IF(G492=0,"",G492/F491)</f>
        <v>0.9375</v>
      </c>
      <c r="Q492" s="61">
        <v>21</v>
      </c>
      <c r="R492" s="62">
        <f t="shared" si="46"/>
        <v>0.95454545454545459</v>
      </c>
      <c r="S492" s="62">
        <f t="shared" si="47"/>
        <v>4.5454545454545414E-2</v>
      </c>
    </row>
    <row r="493" spans="1:20" ht="15.75" customHeight="1" x14ac:dyDescent="0.25">
      <c r="A493" s="49">
        <v>1702</v>
      </c>
      <c r="B493" s="50"/>
      <c r="C493" s="50"/>
      <c r="D493" s="50"/>
      <c r="E493" s="50"/>
      <c r="F493" s="50"/>
      <c r="G493" s="50"/>
      <c r="H493" s="50">
        <v>15</v>
      </c>
      <c r="I493" s="50"/>
      <c r="J493" s="50"/>
      <c r="K493" s="50"/>
      <c r="L493" s="91"/>
      <c r="M493" s="57"/>
      <c r="N493" s="58"/>
      <c r="O493" s="59"/>
      <c r="P493" s="60">
        <f>IF(H493=0,"",H493/G492)</f>
        <v>1</v>
      </c>
      <c r="Q493" s="61">
        <v>21</v>
      </c>
      <c r="R493" s="62">
        <f t="shared" si="46"/>
        <v>1</v>
      </c>
      <c r="S493" s="62">
        <f t="shared" si="47"/>
        <v>0</v>
      </c>
    </row>
    <row r="494" spans="1:20" ht="15.75" customHeight="1" x14ac:dyDescent="0.25">
      <c r="A494" s="49">
        <v>1801</v>
      </c>
      <c r="B494" s="50"/>
      <c r="C494" s="50"/>
      <c r="D494" s="50"/>
      <c r="E494" s="50"/>
      <c r="F494" s="50"/>
      <c r="G494" s="50"/>
      <c r="H494" s="50"/>
      <c r="I494" s="50">
        <v>15</v>
      </c>
      <c r="J494" s="50"/>
      <c r="K494" s="50"/>
      <c r="L494" s="91"/>
      <c r="M494" s="57"/>
      <c r="N494" s="58"/>
      <c r="O494" s="59"/>
      <c r="P494" s="60">
        <f>IF(I494=0,"",I494/H493)</f>
        <v>1</v>
      </c>
      <c r="Q494" s="61">
        <v>21</v>
      </c>
      <c r="R494" s="62">
        <f t="shared" si="46"/>
        <v>1</v>
      </c>
      <c r="S494" s="62">
        <f t="shared" si="47"/>
        <v>0</v>
      </c>
    </row>
    <row r="495" spans="1:20" ht="15.75" customHeight="1" x14ac:dyDescent="0.25">
      <c r="A495" s="49">
        <v>1802</v>
      </c>
      <c r="B495" s="50"/>
      <c r="C495" s="50"/>
      <c r="D495" s="50"/>
      <c r="E495" s="50"/>
      <c r="F495" s="50"/>
      <c r="G495" s="50"/>
      <c r="H495" s="50"/>
      <c r="I495" s="50"/>
      <c r="J495" s="50">
        <v>14</v>
      </c>
      <c r="K495" s="50"/>
      <c r="L495" s="91"/>
      <c r="M495" s="57"/>
      <c r="N495" s="58"/>
      <c r="O495" s="59"/>
      <c r="P495" s="60">
        <f>IF(J495=0,"",J495/I494)</f>
        <v>0.93333333333333335</v>
      </c>
      <c r="Q495" s="61">
        <v>20</v>
      </c>
      <c r="R495" s="62">
        <f t="shared" si="46"/>
        <v>0.95238095238095233</v>
      </c>
      <c r="S495" s="62">
        <f t="shared" si="47"/>
        <v>4.7619047619047672E-2</v>
      </c>
    </row>
    <row r="496" spans="1:20" ht="15.75" customHeight="1" x14ac:dyDescent="0.25">
      <c r="A496" s="49">
        <v>1901</v>
      </c>
      <c r="B496" s="50"/>
      <c r="C496" s="50"/>
      <c r="D496" s="50"/>
      <c r="E496" s="50"/>
      <c r="F496" s="50"/>
      <c r="G496" s="50"/>
      <c r="H496" s="50"/>
      <c r="I496" s="50"/>
      <c r="J496" s="50"/>
      <c r="K496" s="50">
        <v>14</v>
      </c>
      <c r="L496" s="91">
        <v>4</v>
      </c>
      <c r="M496" s="57"/>
      <c r="N496" s="58"/>
      <c r="O496" s="59"/>
      <c r="P496" s="60">
        <f>K496/J495</f>
        <v>1</v>
      </c>
      <c r="Q496" s="61">
        <v>20</v>
      </c>
      <c r="R496" s="62">
        <f t="shared" si="46"/>
        <v>1</v>
      </c>
      <c r="S496" s="62">
        <f t="shared" si="47"/>
        <v>0</v>
      </c>
    </row>
    <row r="497" spans="1:40" ht="15.75" customHeight="1" x14ac:dyDescent="0.25">
      <c r="A497" s="49">
        <v>1902</v>
      </c>
      <c r="B497" s="50"/>
      <c r="C497" s="50"/>
      <c r="D497" s="50"/>
      <c r="E497" s="50"/>
      <c r="F497" s="50"/>
      <c r="G497" s="50"/>
      <c r="H497" s="50"/>
      <c r="I497" s="50"/>
      <c r="J497" s="50"/>
      <c r="K497" s="50">
        <v>13</v>
      </c>
      <c r="L497" s="91">
        <v>7</v>
      </c>
      <c r="M497" s="57"/>
      <c r="N497" s="58"/>
      <c r="O497" s="64"/>
      <c r="P497" s="65"/>
      <c r="Q497" s="66">
        <v>16</v>
      </c>
      <c r="R497" s="67"/>
      <c r="S497" s="65"/>
    </row>
    <row r="498" spans="1:40" ht="15.75" customHeight="1" x14ac:dyDescent="0.25">
      <c r="A498" s="49">
        <v>2001</v>
      </c>
      <c r="B498" s="50"/>
      <c r="C498" s="50"/>
      <c r="D498" s="50"/>
      <c r="E498" s="50"/>
      <c r="F498" s="50"/>
      <c r="G498" s="50"/>
      <c r="H498" s="50"/>
      <c r="I498" s="50"/>
      <c r="J498" s="50"/>
      <c r="K498" s="50">
        <v>5</v>
      </c>
      <c r="L498" s="91">
        <v>3</v>
      </c>
      <c r="M498" s="57"/>
      <c r="N498" s="58"/>
      <c r="O498" s="64"/>
      <c r="P498" s="68"/>
      <c r="Q498" s="66">
        <v>9</v>
      </c>
      <c r="R498" s="69"/>
      <c r="S498" s="68"/>
    </row>
    <row r="499" spans="1:40" ht="15.75" customHeight="1" x14ac:dyDescent="0.25">
      <c r="A499" s="49">
        <v>2002</v>
      </c>
      <c r="B499" s="50"/>
      <c r="C499" s="50"/>
      <c r="D499" s="50"/>
      <c r="E499" s="50"/>
      <c r="F499" s="50"/>
      <c r="G499" s="50"/>
      <c r="H499" s="50"/>
      <c r="I499" s="50"/>
      <c r="J499" s="50"/>
      <c r="K499" s="50">
        <v>3</v>
      </c>
      <c r="L499" s="91">
        <v>2</v>
      </c>
      <c r="M499" s="57"/>
      <c r="N499" s="58"/>
      <c r="O499" s="64"/>
      <c r="P499" s="68"/>
      <c r="Q499" s="123">
        <v>6</v>
      </c>
      <c r="R499" s="69"/>
      <c r="S499" s="68"/>
    </row>
    <row r="500" spans="1:40" ht="15.75" customHeight="1" x14ac:dyDescent="0.25">
      <c r="A500" s="49">
        <v>2101</v>
      </c>
      <c r="B500" s="50"/>
      <c r="C500" s="50"/>
      <c r="D500" s="50"/>
      <c r="E500" s="50"/>
      <c r="F500" s="50"/>
      <c r="G500" s="50"/>
      <c r="H500" s="50"/>
      <c r="I500" s="50"/>
      <c r="J500" s="50"/>
      <c r="K500" s="50">
        <v>3</v>
      </c>
      <c r="L500" s="91">
        <v>2</v>
      </c>
      <c r="M500" s="57"/>
      <c r="N500" s="58"/>
      <c r="O500" s="64"/>
      <c r="P500" s="58"/>
      <c r="Q500" s="124">
        <v>4</v>
      </c>
      <c r="R500" s="106"/>
      <c r="S500" s="68"/>
    </row>
    <row r="501" spans="1:40" ht="15.75" customHeight="1" x14ac:dyDescent="0.25">
      <c r="A501" s="49">
        <v>2102</v>
      </c>
      <c r="B501" s="50"/>
      <c r="C501" s="50"/>
      <c r="D501" s="50"/>
      <c r="E501" s="50"/>
      <c r="F501" s="50"/>
      <c r="G501" s="50"/>
      <c r="H501" s="50"/>
      <c r="I501" s="50"/>
      <c r="J501" s="50"/>
      <c r="K501" s="50">
        <v>2</v>
      </c>
      <c r="L501" s="91">
        <v>1</v>
      </c>
      <c r="M501" s="57"/>
      <c r="N501" s="58"/>
      <c r="O501" s="64"/>
      <c r="P501" s="137" t="s">
        <v>42</v>
      </c>
      <c r="Q501" s="135">
        <v>16</v>
      </c>
      <c r="R501" s="87">
        <f>L504</f>
        <v>19</v>
      </c>
      <c r="S501" s="139" t="s">
        <v>10</v>
      </c>
    </row>
    <row r="502" spans="1:40" ht="15.75" customHeight="1" x14ac:dyDescent="0.25">
      <c r="A502" s="49">
        <v>2201</v>
      </c>
      <c r="B502" s="50"/>
      <c r="C502" s="50"/>
      <c r="D502" s="50"/>
      <c r="E502" s="50"/>
      <c r="F502" s="50"/>
      <c r="G502" s="50"/>
      <c r="H502" s="50"/>
      <c r="I502" s="50"/>
      <c r="J502" s="50"/>
      <c r="K502" s="50"/>
      <c r="L502" s="91"/>
      <c r="M502" s="57"/>
      <c r="N502" s="58"/>
      <c r="O502" s="64"/>
      <c r="P502" s="138" t="s">
        <v>43</v>
      </c>
      <c r="Q502" s="76">
        <f>IF(Q501/B487=0,"",Q501/B487)</f>
        <v>0.5161290322580645</v>
      </c>
      <c r="R502" s="89">
        <f>IF(Q501/R501=0,"",Q501/R501)</f>
        <v>0.84210526315789469</v>
      </c>
      <c r="S502" s="140" t="s">
        <v>44</v>
      </c>
    </row>
    <row r="503" spans="1:40" ht="15.75" customHeight="1" x14ac:dyDescent="0.25">
      <c r="A503" s="49">
        <v>2202</v>
      </c>
      <c r="B503" s="142"/>
      <c r="C503" s="142"/>
      <c r="D503" s="142"/>
      <c r="E503" s="142"/>
      <c r="F503" s="142"/>
      <c r="G503" s="142"/>
      <c r="H503" s="142"/>
      <c r="I503" s="142"/>
      <c r="J503" s="142"/>
      <c r="K503" s="142"/>
      <c r="L503" s="91"/>
      <c r="M503" s="79"/>
      <c r="N503" s="80"/>
      <c r="O503" s="81"/>
      <c r="P503" s="82"/>
      <c r="Q503" s="83"/>
      <c r="R503" s="83"/>
      <c r="S503" s="84"/>
    </row>
    <row r="504" spans="1:40" ht="18" customHeight="1" x14ac:dyDescent="0.25">
      <c r="A504" s="31"/>
      <c r="B504" s="182" t="s">
        <v>63</v>
      </c>
      <c r="C504" s="182"/>
      <c r="D504" s="182"/>
      <c r="E504" s="182"/>
      <c r="F504" s="182"/>
      <c r="G504" s="182"/>
      <c r="H504" s="182"/>
      <c r="I504" s="182"/>
      <c r="J504" s="182"/>
      <c r="K504" s="182"/>
      <c r="L504" s="141">
        <f>SUM(L487:L501)</f>
        <v>19</v>
      </c>
      <c r="M504" s="86">
        <f>L496/B487</f>
        <v>0.12903225806451613</v>
      </c>
      <c r="N504" s="86">
        <f>IF(L504=0,"",L504/B487)</f>
        <v>0.61290322580645162</v>
      </c>
      <c r="O504" s="86">
        <f>N504-M504</f>
        <v>0.4838709677419355</v>
      </c>
      <c r="P504" s="1"/>
      <c r="Q504" s="25"/>
      <c r="R504" s="26"/>
      <c r="S504" s="1"/>
    </row>
    <row r="505" spans="1:40" ht="12.75" customHeight="1" x14ac:dyDescent="0.2">
      <c r="M505" s="1"/>
      <c r="N505" s="1"/>
      <c r="P505" s="1"/>
      <c r="Q505" s="2"/>
      <c r="R505" s="2"/>
      <c r="S505" s="1"/>
    </row>
    <row r="506" spans="1:40" ht="12.75" customHeight="1" x14ac:dyDescent="0.2">
      <c r="M506" s="1"/>
      <c r="N506" s="1"/>
      <c r="P506" s="1"/>
      <c r="Q506" s="2"/>
      <c r="R506" s="2"/>
      <c r="S506" s="1"/>
      <c r="AM506" s="3"/>
      <c r="AN506" s="3"/>
    </row>
    <row r="507" spans="1:40" ht="26.25" customHeight="1" x14ac:dyDescent="0.4">
      <c r="B507" s="184" t="s">
        <v>53</v>
      </c>
      <c r="C507" s="184"/>
      <c r="D507" s="184"/>
      <c r="E507" s="184"/>
      <c r="F507" s="184"/>
      <c r="G507" s="184"/>
      <c r="H507" s="184"/>
      <c r="I507" s="184"/>
      <c r="J507" s="184"/>
      <c r="K507" s="184"/>
      <c r="L507" s="153" t="s">
        <v>65</v>
      </c>
      <c r="M507" s="1"/>
      <c r="N507" s="1"/>
      <c r="O507" s="25"/>
      <c r="P507" s="1"/>
      <c r="Q507" s="25"/>
      <c r="R507" s="25"/>
      <c r="S507" s="25"/>
      <c r="AM507" s="3"/>
      <c r="AN507" s="3"/>
    </row>
    <row r="508" spans="1:40" ht="20.25" customHeight="1" x14ac:dyDescent="0.2">
      <c r="A508" s="172" t="s">
        <v>9</v>
      </c>
      <c r="B508" s="173" t="s">
        <v>54</v>
      </c>
      <c r="C508" s="174"/>
      <c r="D508" s="174"/>
      <c r="E508" s="174"/>
      <c r="F508" s="174"/>
      <c r="G508" s="174"/>
      <c r="H508" s="174"/>
      <c r="I508" s="174"/>
      <c r="J508" s="174"/>
      <c r="K508" s="175"/>
      <c r="L508" s="176" t="s">
        <v>10</v>
      </c>
      <c r="M508" s="171" t="s">
        <v>2</v>
      </c>
      <c r="N508" s="171" t="s">
        <v>3</v>
      </c>
      <c r="O508" s="178" t="s">
        <v>4</v>
      </c>
      <c r="P508" s="171" t="s">
        <v>5</v>
      </c>
      <c r="Q508" s="169" t="s">
        <v>6</v>
      </c>
      <c r="R508" s="169" t="s">
        <v>7</v>
      </c>
      <c r="S508" s="171" t="s">
        <v>8</v>
      </c>
      <c r="AM508" s="3"/>
      <c r="AN508" s="3"/>
    </row>
    <row r="509" spans="1:40" ht="15.75" customHeight="1" x14ac:dyDescent="0.25">
      <c r="A509" s="170"/>
      <c r="B509" s="49" t="s">
        <v>55</v>
      </c>
      <c r="C509" s="49" t="s">
        <v>56</v>
      </c>
      <c r="D509" s="49" t="s">
        <v>57</v>
      </c>
      <c r="E509" s="49" t="s">
        <v>58</v>
      </c>
      <c r="F509" s="49" t="s">
        <v>59</v>
      </c>
      <c r="G509" s="49" t="s">
        <v>60</v>
      </c>
      <c r="H509" s="49" t="s">
        <v>61</v>
      </c>
      <c r="I509" s="49" t="s">
        <v>62</v>
      </c>
      <c r="J509" s="49" t="s">
        <v>83</v>
      </c>
      <c r="K509" s="49" t="s">
        <v>85</v>
      </c>
      <c r="L509" s="177"/>
      <c r="M509" s="170"/>
      <c r="N509" s="170"/>
      <c r="O509" s="170"/>
      <c r="P509" s="170"/>
      <c r="Q509" s="170"/>
      <c r="R509" s="170"/>
      <c r="S509" s="170"/>
      <c r="AM509" s="3"/>
      <c r="AN509" s="3"/>
    </row>
    <row r="510" spans="1:40" ht="15.75" customHeight="1" x14ac:dyDescent="0.25">
      <c r="A510" s="49">
        <v>1501</v>
      </c>
      <c r="B510" s="50">
        <v>20</v>
      </c>
      <c r="C510" s="50"/>
      <c r="D510" s="50"/>
      <c r="E510" s="50"/>
      <c r="F510" s="50"/>
      <c r="G510" s="50"/>
      <c r="H510" s="50"/>
      <c r="I510" s="50"/>
      <c r="J510" s="50"/>
      <c r="K510" s="50"/>
      <c r="L510" s="91"/>
      <c r="M510" s="51"/>
      <c r="N510" s="52"/>
      <c r="O510" s="53"/>
      <c r="P510" s="54"/>
      <c r="Q510" s="55">
        <f>B510</f>
        <v>20</v>
      </c>
      <c r="R510" s="56"/>
      <c r="S510" s="54"/>
      <c r="AM510" s="3"/>
      <c r="AN510" s="3"/>
    </row>
    <row r="511" spans="1:40" ht="15.75" customHeight="1" x14ac:dyDescent="0.25">
      <c r="A511" s="49">
        <v>1502</v>
      </c>
      <c r="B511" s="50"/>
      <c r="C511" s="50">
        <v>17</v>
      </c>
      <c r="D511" s="50"/>
      <c r="E511" s="50"/>
      <c r="F511" s="50"/>
      <c r="G511" s="50"/>
      <c r="H511" s="50"/>
      <c r="I511" s="50"/>
      <c r="J511" s="50"/>
      <c r="K511" s="50"/>
      <c r="L511" s="91"/>
      <c r="M511" s="57"/>
      <c r="N511" s="58"/>
      <c r="O511" s="59"/>
      <c r="P511" s="60">
        <f>IF(C511=0,"",C511/B510)</f>
        <v>0.85</v>
      </c>
      <c r="Q511" s="61">
        <v>17</v>
      </c>
      <c r="R511" s="62">
        <f t="shared" ref="R511:R519" si="48">IF(Q511=0,"",Q511/Q510)</f>
        <v>0.85</v>
      </c>
      <c r="S511" s="62">
        <f t="shared" ref="S511:S519" si="49">IF(Q511=0,"",100%-R511)</f>
        <v>0.15000000000000002</v>
      </c>
      <c r="AM511" s="3"/>
      <c r="AN511" s="3"/>
    </row>
    <row r="512" spans="1:40" ht="15.75" customHeight="1" x14ac:dyDescent="0.25">
      <c r="A512" s="49">
        <v>1601</v>
      </c>
      <c r="B512" s="50"/>
      <c r="C512" s="50"/>
      <c r="D512" s="50">
        <v>15</v>
      </c>
      <c r="E512" s="50"/>
      <c r="F512" s="50"/>
      <c r="G512" s="50"/>
      <c r="H512" s="50"/>
      <c r="I512" s="50"/>
      <c r="J512" s="50"/>
      <c r="K512" s="50"/>
      <c r="L512" s="91"/>
      <c r="M512" s="57"/>
      <c r="N512" s="58"/>
      <c r="O512" s="59"/>
      <c r="P512" s="60">
        <f>IF(D512=0,"",D512/C511)</f>
        <v>0.88235294117647056</v>
      </c>
      <c r="Q512" s="61">
        <v>16</v>
      </c>
      <c r="R512" s="62">
        <f t="shared" si="48"/>
        <v>0.94117647058823528</v>
      </c>
      <c r="S512" s="62">
        <f t="shared" si="49"/>
        <v>5.8823529411764719E-2</v>
      </c>
      <c r="T512" s="63">
        <f>Q512/Q510</f>
        <v>0.8</v>
      </c>
      <c r="AM512" s="3"/>
      <c r="AN512" s="3"/>
    </row>
    <row r="513" spans="1:40" ht="15.75" customHeight="1" x14ac:dyDescent="0.25">
      <c r="A513" s="49">
        <v>1602</v>
      </c>
      <c r="B513" s="50"/>
      <c r="C513" s="50"/>
      <c r="D513" s="50"/>
      <c r="E513" s="50">
        <v>15</v>
      </c>
      <c r="F513" s="50"/>
      <c r="G513" s="50"/>
      <c r="H513" s="50"/>
      <c r="I513" s="50"/>
      <c r="J513" s="50"/>
      <c r="K513" s="50"/>
      <c r="L513" s="91"/>
      <c r="M513" s="57"/>
      <c r="N513" s="58"/>
      <c r="O513" s="59"/>
      <c r="P513" s="60">
        <f>IF(E513=0,"",E513/D512)</f>
        <v>1</v>
      </c>
      <c r="Q513" s="61">
        <v>16</v>
      </c>
      <c r="R513" s="62">
        <f t="shared" si="48"/>
        <v>1</v>
      </c>
      <c r="S513" s="62">
        <f t="shared" si="49"/>
        <v>0</v>
      </c>
      <c r="AM513" s="3"/>
      <c r="AN513" s="3"/>
    </row>
    <row r="514" spans="1:40" ht="15.75" customHeight="1" x14ac:dyDescent="0.25">
      <c r="A514" s="49">
        <v>1701</v>
      </c>
      <c r="B514" s="50"/>
      <c r="C514" s="50"/>
      <c r="D514" s="50"/>
      <c r="E514" s="50"/>
      <c r="F514" s="50">
        <v>12</v>
      </c>
      <c r="G514" s="50"/>
      <c r="H514" s="50"/>
      <c r="I514" s="50"/>
      <c r="J514" s="50"/>
      <c r="K514" s="50"/>
      <c r="L514" s="91"/>
      <c r="M514" s="57"/>
      <c r="N514" s="58"/>
      <c r="O514" s="59"/>
      <c r="P514" s="60">
        <f>IF(F514=0,"",F514/E513)</f>
        <v>0.8</v>
      </c>
      <c r="Q514" s="61">
        <v>15</v>
      </c>
      <c r="R514" s="62">
        <f t="shared" si="48"/>
        <v>0.9375</v>
      </c>
      <c r="S514" s="62">
        <f t="shared" si="49"/>
        <v>6.25E-2</v>
      </c>
      <c r="AM514" s="3"/>
      <c r="AN514" s="3"/>
    </row>
    <row r="515" spans="1:40" ht="15.75" customHeight="1" x14ac:dyDescent="0.25">
      <c r="A515" s="49">
        <v>1702</v>
      </c>
      <c r="B515" s="50"/>
      <c r="C515" s="50"/>
      <c r="D515" s="50"/>
      <c r="E515" s="50"/>
      <c r="F515" s="50"/>
      <c r="G515" s="50">
        <v>12</v>
      </c>
      <c r="H515" s="50"/>
      <c r="I515" s="50"/>
      <c r="J515" s="50"/>
      <c r="K515" s="50"/>
      <c r="L515" s="91"/>
      <c r="M515" s="57"/>
      <c r="N515" s="58"/>
      <c r="O515" s="59"/>
      <c r="P515" s="60">
        <f>IF(G515=0,"",G515/F514)</f>
        <v>1</v>
      </c>
      <c r="Q515" s="61">
        <v>15</v>
      </c>
      <c r="R515" s="62">
        <f t="shared" si="48"/>
        <v>1</v>
      </c>
      <c r="S515" s="62">
        <f t="shared" si="49"/>
        <v>0</v>
      </c>
      <c r="AM515" s="3"/>
      <c r="AN515" s="3"/>
    </row>
    <row r="516" spans="1:40" ht="15.75" customHeight="1" x14ac:dyDescent="0.25">
      <c r="A516" s="49">
        <v>1801</v>
      </c>
      <c r="B516" s="50"/>
      <c r="C516" s="50"/>
      <c r="D516" s="50"/>
      <c r="E516" s="50"/>
      <c r="F516" s="50"/>
      <c r="G516" s="50"/>
      <c r="H516" s="50">
        <v>10</v>
      </c>
      <c r="I516" s="50"/>
      <c r="J516" s="50"/>
      <c r="K516" s="50"/>
      <c r="L516" s="91"/>
      <c r="M516" s="57"/>
      <c r="N516" s="58"/>
      <c r="O516" s="59"/>
      <c r="P516" s="60">
        <f>IF(H516=0,"",H516/G515)</f>
        <v>0.83333333333333337</v>
      </c>
      <c r="Q516" s="61">
        <v>15</v>
      </c>
      <c r="R516" s="62">
        <f t="shared" si="48"/>
        <v>1</v>
      </c>
      <c r="S516" s="62">
        <f t="shared" si="49"/>
        <v>0</v>
      </c>
      <c r="AM516" s="3"/>
      <c r="AN516" s="3"/>
    </row>
    <row r="517" spans="1:40" ht="15.75" customHeight="1" x14ac:dyDescent="0.25">
      <c r="A517" s="49">
        <v>1802</v>
      </c>
      <c r="B517" s="50"/>
      <c r="C517" s="50"/>
      <c r="D517" s="50"/>
      <c r="E517" s="50"/>
      <c r="F517" s="50"/>
      <c r="G517" s="50"/>
      <c r="H517" s="50"/>
      <c r="I517" s="50">
        <v>8</v>
      </c>
      <c r="J517" s="50"/>
      <c r="K517" s="50"/>
      <c r="L517" s="91"/>
      <c r="M517" s="57"/>
      <c r="N517" s="58"/>
      <c r="O517" s="59"/>
      <c r="P517" s="60">
        <f>IF(I517=0,"",I517/H516)</f>
        <v>0.8</v>
      </c>
      <c r="Q517" s="61">
        <v>15</v>
      </c>
      <c r="R517" s="62">
        <f t="shared" si="48"/>
        <v>1</v>
      </c>
      <c r="S517" s="62">
        <f t="shared" si="49"/>
        <v>0</v>
      </c>
      <c r="AM517" s="3"/>
      <c r="AN517" s="3"/>
    </row>
    <row r="518" spans="1:40" ht="15.75" customHeight="1" x14ac:dyDescent="0.25">
      <c r="A518" s="49">
        <v>1901</v>
      </c>
      <c r="B518" s="50"/>
      <c r="C518" s="50"/>
      <c r="D518" s="50"/>
      <c r="E518" s="50"/>
      <c r="F518" s="50"/>
      <c r="G518" s="50"/>
      <c r="H518" s="50"/>
      <c r="I518" s="50"/>
      <c r="J518" s="50">
        <v>8</v>
      </c>
      <c r="K518" s="50"/>
      <c r="L518" s="91"/>
      <c r="M518" s="57"/>
      <c r="N518" s="58"/>
      <c r="O518" s="59"/>
      <c r="P518" s="60">
        <f>IF(J518=0,"",J518/I517)</f>
        <v>1</v>
      </c>
      <c r="Q518" s="61">
        <v>15</v>
      </c>
      <c r="R518" s="62">
        <f t="shared" si="48"/>
        <v>1</v>
      </c>
      <c r="S518" s="62">
        <f t="shared" si="49"/>
        <v>0</v>
      </c>
      <c r="AM518" s="3"/>
      <c r="AN518" s="3"/>
    </row>
    <row r="519" spans="1:40" ht="15.75" customHeight="1" x14ac:dyDescent="0.25">
      <c r="A519" s="49">
        <v>1902</v>
      </c>
      <c r="B519" s="50"/>
      <c r="C519" s="50"/>
      <c r="D519" s="50"/>
      <c r="E519" s="50"/>
      <c r="F519" s="50"/>
      <c r="G519" s="50"/>
      <c r="H519" s="50"/>
      <c r="I519" s="50"/>
      <c r="J519" s="50"/>
      <c r="K519" s="50">
        <v>8</v>
      </c>
      <c r="L519" s="91">
        <v>2</v>
      </c>
      <c r="M519" s="57"/>
      <c r="N519" s="58"/>
      <c r="O519" s="59"/>
      <c r="P519" s="60">
        <f>K519/J518</f>
        <v>1</v>
      </c>
      <c r="Q519" s="61">
        <v>15</v>
      </c>
      <c r="R519" s="62">
        <f t="shared" si="48"/>
        <v>1</v>
      </c>
      <c r="S519" s="62">
        <f t="shared" si="49"/>
        <v>0</v>
      </c>
      <c r="AM519" s="3"/>
      <c r="AN519" s="3"/>
    </row>
    <row r="520" spans="1:40" ht="15.75" customHeight="1" x14ac:dyDescent="0.25">
      <c r="A520" s="49">
        <v>2001</v>
      </c>
      <c r="B520" s="50"/>
      <c r="C520" s="50"/>
      <c r="D520" s="50"/>
      <c r="E520" s="50"/>
      <c r="F520" s="50"/>
      <c r="G520" s="50"/>
      <c r="H520" s="50"/>
      <c r="I520" s="50"/>
      <c r="J520" s="50"/>
      <c r="K520" s="50">
        <v>8</v>
      </c>
      <c r="L520" s="91">
        <v>4</v>
      </c>
      <c r="M520" s="57"/>
      <c r="N520" s="58"/>
      <c r="O520" s="64"/>
      <c r="P520" s="65"/>
      <c r="Q520" s="66">
        <v>13</v>
      </c>
      <c r="R520" s="67"/>
      <c r="S520" s="65"/>
      <c r="AM520" s="3"/>
      <c r="AN520" s="3"/>
    </row>
    <row r="521" spans="1:40" ht="15.75" customHeight="1" x14ac:dyDescent="0.25">
      <c r="A521" s="49">
        <v>2002</v>
      </c>
      <c r="B521" s="50"/>
      <c r="C521" s="50"/>
      <c r="D521" s="50"/>
      <c r="E521" s="50"/>
      <c r="F521" s="50"/>
      <c r="G521" s="50"/>
      <c r="H521" s="50"/>
      <c r="I521" s="50"/>
      <c r="J521" s="50"/>
      <c r="K521" s="50">
        <v>5</v>
      </c>
      <c r="L521" s="91">
        <v>1</v>
      </c>
      <c r="M521" s="57"/>
      <c r="N521" s="58"/>
      <c r="O521" s="64"/>
      <c r="P521" s="68"/>
      <c r="Q521" s="66">
        <v>9</v>
      </c>
      <c r="R521" s="69"/>
      <c r="S521" s="68"/>
      <c r="AM521" s="3"/>
      <c r="AN521" s="3"/>
    </row>
    <row r="522" spans="1:40" ht="15.75" customHeight="1" x14ac:dyDescent="0.25">
      <c r="A522" s="49">
        <v>2101</v>
      </c>
      <c r="B522" s="50"/>
      <c r="C522" s="50"/>
      <c r="D522" s="50"/>
      <c r="E522" s="50"/>
      <c r="F522" s="50"/>
      <c r="G522" s="50"/>
      <c r="H522" s="50"/>
      <c r="I522" s="50"/>
      <c r="J522" s="50"/>
      <c r="K522" s="50">
        <v>4</v>
      </c>
      <c r="L522" s="91">
        <v>2</v>
      </c>
      <c r="M522" s="57"/>
      <c r="N522" s="58"/>
      <c r="O522" s="64"/>
      <c r="P522" s="68"/>
      <c r="Q522" s="123">
        <v>7</v>
      </c>
      <c r="R522" s="69"/>
      <c r="S522" s="68"/>
      <c r="AM522" s="3"/>
      <c r="AN522" s="3"/>
    </row>
    <row r="523" spans="1:40" ht="15.75" customHeight="1" x14ac:dyDescent="0.25">
      <c r="A523" s="49">
        <v>2102</v>
      </c>
      <c r="B523" s="50"/>
      <c r="C523" s="50"/>
      <c r="D523" s="50"/>
      <c r="E523" s="50"/>
      <c r="F523" s="50"/>
      <c r="G523" s="50"/>
      <c r="H523" s="50"/>
      <c r="I523" s="50"/>
      <c r="J523" s="50"/>
      <c r="K523" s="50">
        <v>3</v>
      </c>
      <c r="L523" s="91">
        <v>1</v>
      </c>
      <c r="M523" s="57"/>
      <c r="N523" s="58"/>
      <c r="O523" s="64"/>
      <c r="P523" s="58"/>
      <c r="Q523" s="124">
        <v>4</v>
      </c>
      <c r="R523" s="106"/>
      <c r="S523" s="68"/>
      <c r="AM523" s="3"/>
      <c r="AN523" s="3"/>
    </row>
    <row r="524" spans="1:40" ht="15.75" customHeight="1" x14ac:dyDescent="0.25">
      <c r="A524" s="49">
        <v>2201</v>
      </c>
      <c r="B524" s="50"/>
      <c r="C524" s="50"/>
      <c r="D524" s="50"/>
      <c r="E524" s="50"/>
      <c r="F524" s="50"/>
      <c r="G524" s="50"/>
      <c r="H524" s="50"/>
      <c r="I524" s="50"/>
      <c r="J524" s="50"/>
      <c r="K524" s="50">
        <v>4</v>
      </c>
      <c r="L524" s="91">
        <v>4</v>
      </c>
      <c r="M524" s="57"/>
      <c r="N524" s="58"/>
      <c r="O524" s="64"/>
      <c r="P524" s="137" t="s">
        <v>42</v>
      </c>
      <c r="Q524" s="135">
        <v>13</v>
      </c>
      <c r="R524" s="87">
        <f>L527</f>
        <v>14</v>
      </c>
      <c r="S524" s="139" t="s">
        <v>10</v>
      </c>
      <c r="AM524" s="3"/>
      <c r="AN524" s="3"/>
    </row>
    <row r="525" spans="1:40" ht="15.75" customHeight="1" x14ac:dyDescent="0.25">
      <c r="A525" s="49">
        <v>2202</v>
      </c>
      <c r="B525" s="50"/>
      <c r="C525" s="50"/>
      <c r="D525" s="50"/>
      <c r="E525" s="50"/>
      <c r="F525" s="50"/>
      <c r="G525" s="50"/>
      <c r="H525" s="50"/>
      <c r="I525" s="50"/>
      <c r="J525" s="50"/>
      <c r="K525" s="50"/>
      <c r="L525" s="91"/>
      <c r="M525" s="57"/>
      <c r="N525" s="58"/>
      <c r="O525" s="64"/>
      <c r="P525" s="138" t="s">
        <v>43</v>
      </c>
      <c r="Q525" s="76">
        <f>IF(Q524/B510=0,"",Q524/B510)</f>
        <v>0.65</v>
      </c>
      <c r="R525" s="89">
        <f>IF(Q524/R524=0,"",Q524/R524)</f>
        <v>0.9285714285714286</v>
      </c>
      <c r="S525" s="140" t="s">
        <v>44</v>
      </c>
      <c r="AM525" s="3"/>
      <c r="AN525" s="3"/>
    </row>
    <row r="526" spans="1:40" ht="15.75" customHeight="1" x14ac:dyDescent="0.25">
      <c r="A526" s="49">
        <v>2301</v>
      </c>
      <c r="B526" s="142"/>
      <c r="C526" s="142"/>
      <c r="D526" s="142"/>
      <c r="E526" s="142"/>
      <c r="F526" s="142"/>
      <c r="G526" s="142"/>
      <c r="H526" s="142"/>
      <c r="I526" s="142"/>
      <c r="J526" s="142"/>
      <c r="K526" s="142"/>
      <c r="L526" s="91"/>
      <c r="M526" s="79"/>
      <c r="N526" s="80"/>
      <c r="O526" s="81"/>
      <c r="P526" s="82"/>
      <c r="Q526" s="83"/>
      <c r="R526" s="83"/>
      <c r="S526" s="84"/>
      <c r="AM526" s="3"/>
      <c r="AN526" s="3"/>
    </row>
    <row r="527" spans="1:40" ht="18" x14ac:dyDescent="0.25">
      <c r="A527" s="31"/>
      <c r="B527" s="182" t="s">
        <v>63</v>
      </c>
      <c r="C527" s="182"/>
      <c r="D527" s="182"/>
      <c r="E527" s="182"/>
      <c r="F527" s="182"/>
      <c r="G527" s="182"/>
      <c r="H527" s="182"/>
      <c r="I527" s="182"/>
      <c r="J527" s="182"/>
      <c r="K527" s="182"/>
      <c r="L527" s="141">
        <f>SUM(L510:L524)</f>
        <v>14</v>
      </c>
      <c r="M527" s="86">
        <f>IF(L519=0,"",L519/B510)</f>
        <v>0.1</v>
      </c>
      <c r="N527" s="86">
        <f>IF(L527=0,"",L527/B510)</f>
        <v>0.7</v>
      </c>
      <c r="O527" s="86">
        <f>N527-M527</f>
        <v>0.6</v>
      </c>
      <c r="P527" s="1"/>
      <c r="Q527" s="25"/>
      <c r="R527" s="26"/>
      <c r="S527" s="1"/>
      <c r="AM527" s="3"/>
      <c r="AN527" s="3"/>
    </row>
    <row r="528" spans="1:40" ht="12.75" customHeight="1" x14ac:dyDescent="0.2">
      <c r="M528" s="1"/>
      <c r="N528" s="1"/>
      <c r="P528" s="1"/>
      <c r="Q528" s="2"/>
      <c r="R528" s="2"/>
      <c r="S528" s="1"/>
      <c r="AM528" s="3"/>
      <c r="AN528" s="3"/>
    </row>
    <row r="529" spans="1:40" ht="12.75" customHeight="1" x14ac:dyDescent="0.2">
      <c r="M529" s="1"/>
      <c r="N529" s="1"/>
      <c r="P529" s="1"/>
      <c r="Q529" s="2"/>
      <c r="R529" s="2"/>
      <c r="S529" s="1"/>
      <c r="AM529" s="3"/>
      <c r="AN529" s="3"/>
    </row>
    <row r="530" spans="1:40" ht="26.25" x14ac:dyDescent="0.4">
      <c r="B530" s="184" t="s">
        <v>53</v>
      </c>
      <c r="C530" s="184"/>
      <c r="D530" s="184"/>
      <c r="E530" s="184"/>
      <c r="F530" s="184"/>
      <c r="G530" s="184"/>
      <c r="H530" s="184"/>
      <c r="I530" s="184"/>
      <c r="J530" s="184"/>
      <c r="K530" s="184"/>
      <c r="L530" s="153" t="s">
        <v>66</v>
      </c>
      <c r="M530" s="1"/>
      <c r="N530" s="1"/>
      <c r="O530" s="25"/>
      <c r="P530" s="1"/>
      <c r="Q530" s="25"/>
      <c r="R530" s="25"/>
      <c r="S530" s="25"/>
      <c r="AM530" s="3"/>
      <c r="AN530" s="3"/>
    </row>
    <row r="531" spans="1:40" ht="20.25" x14ac:dyDescent="0.2">
      <c r="A531" s="172" t="s">
        <v>9</v>
      </c>
      <c r="B531" s="173" t="s">
        <v>54</v>
      </c>
      <c r="C531" s="174"/>
      <c r="D531" s="174"/>
      <c r="E531" s="174"/>
      <c r="F531" s="174"/>
      <c r="G531" s="174"/>
      <c r="H531" s="174"/>
      <c r="I531" s="174"/>
      <c r="J531" s="174"/>
      <c r="K531" s="175"/>
      <c r="L531" s="176" t="s">
        <v>10</v>
      </c>
      <c r="M531" s="171" t="s">
        <v>2</v>
      </c>
      <c r="N531" s="171" t="s">
        <v>3</v>
      </c>
      <c r="O531" s="178" t="s">
        <v>4</v>
      </c>
      <c r="P531" s="171" t="s">
        <v>5</v>
      </c>
      <c r="Q531" s="169" t="s">
        <v>6</v>
      </c>
      <c r="R531" s="169" t="s">
        <v>7</v>
      </c>
      <c r="S531" s="171" t="s">
        <v>8</v>
      </c>
      <c r="AM531" s="3"/>
      <c r="AN531" s="3"/>
    </row>
    <row r="532" spans="1:40" ht="15.75" x14ac:dyDescent="0.25">
      <c r="A532" s="170"/>
      <c r="B532" s="49" t="s">
        <v>55</v>
      </c>
      <c r="C532" s="49" t="s">
        <v>56</v>
      </c>
      <c r="D532" s="49" t="s">
        <v>57</v>
      </c>
      <c r="E532" s="49" t="s">
        <v>58</v>
      </c>
      <c r="F532" s="49" t="s">
        <v>59</v>
      </c>
      <c r="G532" s="49" t="s">
        <v>60</v>
      </c>
      <c r="H532" s="49" t="s">
        <v>61</v>
      </c>
      <c r="I532" s="49" t="s">
        <v>62</v>
      </c>
      <c r="J532" s="49" t="s">
        <v>83</v>
      </c>
      <c r="K532" s="49" t="s">
        <v>85</v>
      </c>
      <c r="L532" s="177"/>
      <c r="M532" s="170"/>
      <c r="N532" s="170"/>
      <c r="O532" s="170"/>
      <c r="P532" s="170"/>
      <c r="Q532" s="170"/>
      <c r="R532" s="170"/>
      <c r="S532" s="170"/>
      <c r="AM532" s="3"/>
      <c r="AN532" s="3"/>
    </row>
    <row r="533" spans="1:40" ht="15.75" customHeight="1" x14ac:dyDescent="0.25">
      <c r="A533" s="49">
        <v>1502</v>
      </c>
      <c r="B533" s="50">
        <v>25</v>
      </c>
      <c r="C533" s="50"/>
      <c r="D533" s="50"/>
      <c r="E533" s="50"/>
      <c r="F533" s="50"/>
      <c r="G533" s="50"/>
      <c r="H533" s="50"/>
      <c r="I533" s="50"/>
      <c r="J533" s="50"/>
      <c r="K533" s="50"/>
      <c r="L533" s="91"/>
      <c r="M533" s="51"/>
      <c r="N533" s="52"/>
      <c r="O533" s="53"/>
      <c r="P533" s="54"/>
      <c r="Q533" s="55">
        <f>B533</f>
        <v>25</v>
      </c>
      <c r="R533" s="56"/>
      <c r="S533" s="54"/>
      <c r="AM533" s="3"/>
      <c r="AN533" s="3"/>
    </row>
    <row r="534" spans="1:40" ht="15.75" customHeight="1" x14ac:dyDescent="0.25">
      <c r="A534" s="49">
        <v>1601</v>
      </c>
      <c r="B534" s="50"/>
      <c r="C534" s="50">
        <v>24</v>
      </c>
      <c r="D534" s="50"/>
      <c r="E534" s="50"/>
      <c r="F534" s="50"/>
      <c r="G534" s="50"/>
      <c r="H534" s="50"/>
      <c r="I534" s="50"/>
      <c r="J534" s="50"/>
      <c r="K534" s="50"/>
      <c r="L534" s="91"/>
      <c r="M534" s="57"/>
      <c r="N534" s="58"/>
      <c r="O534" s="59"/>
      <c r="P534" s="60">
        <f>IF(C534=0,"",C534/B533)</f>
        <v>0.96</v>
      </c>
      <c r="Q534" s="61">
        <v>24</v>
      </c>
      <c r="R534" s="62">
        <f t="shared" ref="R534:R541" si="50">IF(Q534=0,"",Q534/Q533)</f>
        <v>0.96</v>
      </c>
      <c r="S534" s="62">
        <f t="shared" ref="S534:S541" si="51">IF(Q534=0,"",100%-R534)</f>
        <v>4.0000000000000036E-2</v>
      </c>
      <c r="AM534" s="3"/>
      <c r="AN534" s="3"/>
    </row>
    <row r="535" spans="1:40" ht="15.75" customHeight="1" x14ac:dyDescent="0.25">
      <c r="A535" s="49">
        <v>1602</v>
      </c>
      <c r="B535" s="50"/>
      <c r="C535" s="50"/>
      <c r="D535" s="50">
        <v>24</v>
      </c>
      <c r="E535" s="50"/>
      <c r="F535" s="50"/>
      <c r="G535" s="50"/>
      <c r="H535" s="50"/>
      <c r="I535" s="50"/>
      <c r="J535" s="50"/>
      <c r="K535" s="50"/>
      <c r="L535" s="91"/>
      <c r="M535" s="57"/>
      <c r="N535" s="58"/>
      <c r="O535" s="59"/>
      <c r="P535" s="60">
        <f>IF(D535=0,"",D535/C534)</f>
        <v>1</v>
      </c>
      <c r="Q535" s="61">
        <v>24</v>
      </c>
      <c r="R535" s="62">
        <f t="shared" si="50"/>
        <v>1</v>
      </c>
      <c r="S535" s="62">
        <f t="shared" si="51"/>
        <v>0</v>
      </c>
      <c r="T535" s="63">
        <f>Q535/Q533</f>
        <v>0.96</v>
      </c>
      <c r="AM535" s="3"/>
      <c r="AN535" s="3"/>
    </row>
    <row r="536" spans="1:40" ht="15.75" customHeight="1" x14ac:dyDescent="0.25">
      <c r="A536" s="49">
        <v>1701</v>
      </c>
      <c r="B536" s="50"/>
      <c r="C536" s="50"/>
      <c r="D536" s="50"/>
      <c r="E536" s="50">
        <v>24</v>
      </c>
      <c r="F536" s="50"/>
      <c r="G536" s="50"/>
      <c r="H536" s="50"/>
      <c r="I536" s="50"/>
      <c r="J536" s="50"/>
      <c r="K536" s="50"/>
      <c r="L536" s="91"/>
      <c r="M536" s="57"/>
      <c r="N536" s="58"/>
      <c r="O536" s="59"/>
      <c r="P536" s="60">
        <f>IF(E536=0,"",E536/D535)</f>
        <v>1</v>
      </c>
      <c r="Q536" s="61">
        <v>24</v>
      </c>
      <c r="R536" s="62">
        <f t="shared" si="50"/>
        <v>1</v>
      </c>
      <c r="S536" s="62">
        <f t="shared" si="51"/>
        <v>0</v>
      </c>
      <c r="AM536" s="3"/>
      <c r="AN536" s="3"/>
    </row>
    <row r="537" spans="1:40" ht="15.75" customHeight="1" x14ac:dyDescent="0.25">
      <c r="A537" s="49">
        <v>1702</v>
      </c>
      <c r="B537" s="50"/>
      <c r="C537" s="50"/>
      <c r="D537" s="50"/>
      <c r="E537" s="50"/>
      <c r="F537" s="50">
        <v>23</v>
      </c>
      <c r="G537" s="50"/>
      <c r="H537" s="50"/>
      <c r="I537" s="50"/>
      <c r="J537" s="50"/>
      <c r="K537" s="50"/>
      <c r="L537" s="91"/>
      <c r="M537" s="57"/>
      <c r="N537" s="58"/>
      <c r="O537" s="59"/>
      <c r="P537" s="60">
        <f>IF(F537=0,"",F537/E536)</f>
        <v>0.95833333333333337</v>
      </c>
      <c r="Q537" s="61">
        <v>23</v>
      </c>
      <c r="R537" s="62">
        <f t="shared" si="50"/>
        <v>0.95833333333333337</v>
      </c>
      <c r="S537" s="62">
        <f t="shared" si="51"/>
        <v>4.166666666666663E-2</v>
      </c>
      <c r="AM537" s="3"/>
      <c r="AN537" s="3"/>
    </row>
    <row r="538" spans="1:40" ht="15.75" customHeight="1" x14ac:dyDescent="0.25">
      <c r="A538" s="49">
        <v>1801</v>
      </c>
      <c r="B538" s="50"/>
      <c r="C538" s="50"/>
      <c r="D538" s="50"/>
      <c r="E538" s="50"/>
      <c r="F538" s="50"/>
      <c r="G538" s="50">
        <v>23</v>
      </c>
      <c r="H538" s="50"/>
      <c r="I538" s="50"/>
      <c r="J538" s="50"/>
      <c r="K538" s="50"/>
      <c r="L538" s="91"/>
      <c r="M538" s="57"/>
      <c r="N538" s="58"/>
      <c r="O538" s="59"/>
      <c r="P538" s="60">
        <f>IF(G538=0,"",G538/F537)</f>
        <v>1</v>
      </c>
      <c r="Q538" s="61">
        <v>23</v>
      </c>
      <c r="R538" s="62">
        <f t="shared" si="50"/>
        <v>1</v>
      </c>
      <c r="S538" s="62">
        <f t="shared" si="51"/>
        <v>0</v>
      </c>
      <c r="AM538" s="3"/>
      <c r="AN538" s="3"/>
    </row>
    <row r="539" spans="1:40" ht="15.75" customHeight="1" x14ac:dyDescent="0.25">
      <c r="A539" s="49">
        <v>1802</v>
      </c>
      <c r="B539" s="50"/>
      <c r="C539" s="50"/>
      <c r="D539" s="50"/>
      <c r="E539" s="50"/>
      <c r="F539" s="50"/>
      <c r="G539" s="50"/>
      <c r="H539" s="50">
        <v>22</v>
      </c>
      <c r="I539" s="50"/>
      <c r="J539" s="50"/>
      <c r="K539" s="50"/>
      <c r="L539" s="91"/>
      <c r="M539" s="57"/>
      <c r="N539" s="58"/>
      <c r="O539" s="59"/>
      <c r="P539" s="60">
        <f>IF(H539=0,"",H539/G538)</f>
        <v>0.95652173913043481</v>
      </c>
      <c r="Q539" s="61">
        <v>22</v>
      </c>
      <c r="R539" s="62">
        <f t="shared" si="50"/>
        <v>0.95652173913043481</v>
      </c>
      <c r="S539" s="62">
        <f t="shared" si="51"/>
        <v>4.3478260869565188E-2</v>
      </c>
      <c r="AM539" s="3"/>
      <c r="AN539" s="3"/>
    </row>
    <row r="540" spans="1:40" ht="15.75" customHeight="1" x14ac:dyDescent="0.25">
      <c r="A540" s="49">
        <v>1901</v>
      </c>
      <c r="B540" s="50"/>
      <c r="C540" s="50"/>
      <c r="D540" s="50"/>
      <c r="E540" s="50"/>
      <c r="F540" s="50"/>
      <c r="G540" s="50"/>
      <c r="H540" s="50"/>
      <c r="I540" s="50">
        <v>22</v>
      </c>
      <c r="J540" s="50"/>
      <c r="K540" s="50"/>
      <c r="L540" s="91"/>
      <c r="M540" s="57"/>
      <c r="N540" s="58"/>
      <c r="O540" s="59"/>
      <c r="P540" s="60">
        <f>IF(I540=0,"",I540/H539)</f>
        <v>1</v>
      </c>
      <c r="Q540" s="61">
        <v>22</v>
      </c>
      <c r="R540" s="62">
        <f t="shared" si="50"/>
        <v>1</v>
      </c>
      <c r="S540" s="62">
        <f t="shared" si="51"/>
        <v>0</v>
      </c>
      <c r="AM540" s="3"/>
      <c r="AN540" s="3"/>
    </row>
    <row r="541" spans="1:40" ht="15.75" customHeight="1" x14ac:dyDescent="0.25">
      <c r="A541" s="49">
        <v>1902</v>
      </c>
      <c r="B541" s="50"/>
      <c r="C541" s="50"/>
      <c r="D541" s="50"/>
      <c r="E541" s="50"/>
      <c r="F541" s="50"/>
      <c r="G541" s="50"/>
      <c r="H541" s="50"/>
      <c r="I541" s="50"/>
      <c r="J541" s="50">
        <v>22</v>
      </c>
      <c r="K541" s="50"/>
      <c r="L541" s="91"/>
      <c r="M541" s="57"/>
      <c r="N541" s="58"/>
      <c r="O541" s="59"/>
      <c r="P541" s="60">
        <f t="shared" ref="P541" si="52">IF(J541=0,"",J541/I540)</f>
        <v>1</v>
      </c>
      <c r="Q541" s="61">
        <v>22</v>
      </c>
      <c r="R541" s="62">
        <f t="shared" si="50"/>
        <v>1</v>
      </c>
      <c r="S541" s="62">
        <f t="shared" si="51"/>
        <v>0</v>
      </c>
      <c r="AM541" s="3"/>
      <c r="AN541" s="3"/>
    </row>
    <row r="542" spans="1:40" ht="15.75" customHeight="1" x14ac:dyDescent="0.25">
      <c r="A542" s="49">
        <v>2001</v>
      </c>
      <c r="B542" s="50"/>
      <c r="C542" s="50"/>
      <c r="D542" s="50"/>
      <c r="E542" s="50"/>
      <c r="F542" s="50"/>
      <c r="G542" s="50"/>
      <c r="H542" s="50"/>
      <c r="I542" s="50"/>
      <c r="J542" s="50"/>
      <c r="K542" s="50">
        <v>19</v>
      </c>
      <c r="L542" s="91">
        <v>9</v>
      </c>
      <c r="M542" s="57"/>
      <c r="N542" s="58"/>
      <c r="O542" s="58"/>
      <c r="P542" s="68"/>
      <c r="Q542" s="61">
        <v>22</v>
      </c>
      <c r="R542" s="69"/>
      <c r="S542" s="68"/>
      <c r="AM542" s="3"/>
      <c r="AN542" s="3"/>
    </row>
    <row r="543" spans="1:40" ht="15.75" customHeight="1" x14ac:dyDescent="0.25">
      <c r="A543" s="49">
        <v>2002</v>
      </c>
      <c r="B543" s="50"/>
      <c r="C543" s="50"/>
      <c r="D543" s="50"/>
      <c r="E543" s="50"/>
      <c r="F543" s="50"/>
      <c r="G543" s="50"/>
      <c r="H543" s="50"/>
      <c r="I543" s="50"/>
      <c r="J543" s="50"/>
      <c r="K543" s="50">
        <v>11</v>
      </c>
      <c r="L543" s="91">
        <v>7</v>
      </c>
      <c r="M543" s="57"/>
      <c r="N543" s="58"/>
      <c r="O543" s="64"/>
      <c r="P543" s="68"/>
      <c r="Q543" s="66">
        <v>13</v>
      </c>
      <c r="R543" s="69"/>
      <c r="S543" s="68"/>
      <c r="AM543" s="3"/>
      <c r="AN543" s="3"/>
    </row>
    <row r="544" spans="1:40" ht="15.75" customHeight="1" x14ac:dyDescent="0.25">
      <c r="A544" s="49">
        <v>2101</v>
      </c>
      <c r="B544" s="50"/>
      <c r="C544" s="50"/>
      <c r="D544" s="50"/>
      <c r="E544" s="50"/>
      <c r="F544" s="50"/>
      <c r="G544" s="50"/>
      <c r="H544" s="50"/>
      <c r="I544" s="50"/>
      <c r="J544" s="50"/>
      <c r="K544" s="50">
        <v>5</v>
      </c>
      <c r="L544" s="91">
        <v>1</v>
      </c>
      <c r="M544" s="57"/>
      <c r="N544" s="58"/>
      <c r="O544" s="64"/>
      <c r="P544" s="68"/>
      <c r="Q544" s="66">
        <v>5</v>
      </c>
      <c r="R544" s="69"/>
      <c r="S544" s="68"/>
      <c r="AM544" s="3"/>
      <c r="AN544" s="3"/>
    </row>
    <row r="545" spans="1:40" ht="15.75" customHeight="1" x14ac:dyDescent="0.25">
      <c r="A545" s="49">
        <v>2102</v>
      </c>
      <c r="B545" s="50"/>
      <c r="C545" s="50"/>
      <c r="D545" s="50"/>
      <c r="E545" s="50"/>
      <c r="F545" s="50"/>
      <c r="G545" s="50"/>
      <c r="H545" s="50"/>
      <c r="I545" s="50"/>
      <c r="J545" s="50"/>
      <c r="K545" s="50">
        <v>5</v>
      </c>
      <c r="L545" s="91">
        <v>2</v>
      </c>
      <c r="M545" s="57"/>
      <c r="N545" s="58"/>
      <c r="O545" s="64"/>
      <c r="P545" s="68"/>
      <c r="Q545" s="123">
        <v>5</v>
      </c>
      <c r="R545" s="69"/>
      <c r="S545" s="68"/>
      <c r="AM545" s="3"/>
      <c r="AN545" s="3"/>
    </row>
    <row r="546" spans="1:40" ht="15.75" customHeight="1" x14ac:dyDescent="0.25">
      <c r="A546" s="49">
        <v>2201</v>
      </c>
      <c r="B546" s="50"/>
      <c r="C546" s="50"/>
      <c r="D546" s="50"/>
      <c r="E546" s="50"/>
      <c r="F546" s="50"/>
      <c r="G546" s="50"/>
      <c r="H546" s="50"/>
      <c r="I546" s="50"/>
      <c r="J546" s="50"/>
      <c r="K546" s="50">
        <v>3</v>
      </c>
      <c r="L546" s="91">
        <v>3</v>
      </c>
      <c r="M546" s="57"/>
      <c r="N546" s="58"/>
      <c r="O546" s="64"/>
      <c r="P546" s="58"/>
      <c r="Q546" s="124">
        <v>3</v>
      </c>
      <c r="R546" s="106"/>
      <c r="S546" s="68"/>
      <c r="AM546" s="3"/>
      <c r="AN546" s="3"/>
    </row>
    <row r="547" spans="1:40" ht="15.75" customHeight="1" x14ac:dyDescent="0.25">
      <c r="A547" s="49">
        <v>2202</v>
      </c>
      <c r="B547" s="50"/>
      <c r="C547" s="50"/>
      <c r="D547" s="50"/>
      <c r="E547" s="50"/>
      <c r="F547" s="50"/>
      <c r="G547" s="50"/>
      <c r="H547" s="50"/>
      <c r="I547" s="50"/>
      <c r="J547" s="50"/>
      <c r="K547" s="50"/>
      <c r="L547" s="91"/>
      <c r="M547" s="57"/>
      <c r="N547" s="58"/>
      <c r="O547" s="64"/>
      <c r="P547" s="137" t="s">
        <v>42</v>
      </c>
      <c r="Q547" s="135">
        <v>20</v>
      </c>
      <c r="R547" s="87">
        <f>L550</f>
        <v>22</v>
      </c>
      <c r="S547" s="139" t="s">
        <v>10</v>
      </c>
      <c r="AM547" s="3"/>
      <c r="AN547" s="3"/>
    </row>
    <row r="548" spans="1:40" ht="15.75" customHeight="1" x14ac:dyDescent="0.25">
      <c r="A548" s="49">
        <v>2301</v>
      </c>
      <c r="B548" s="50"/>
      <c r="C548" s="50"/>
      <c r="D548" s="50"/>
      <c r="E548" s="50"/>
      <c r="F548" s="50"/>
      <c r="G548" s="50"/>
      <c r="H548" s="50"/>
      <c r="I548" s="50"/>
      <c r="J548" s="50"/>
      <c r="K548" s="50"/>
      <c r="L548" s="91"/>
      <c r="M548" s="57"/>
      <c r="N548" s="58"/>
      <c r="O548" s="64"/>
      <c r="P548" s="138" t="s">
        <v>43</v>
      </c>
      <c r="Q548" s="76">
        <f>IF(Q547/B533=0,"",Q547/B533)</f>
        <v>0.8</v>
      </c>
      <c r="R548" s="89">
        <f>IF(Q547/R547=0,"",Q547/R547)</f>
        <v>0.90909090909090906</v>
      </c>
      <c r="S548" s="140" t="s">
        <v>44</v>
      </c>
      <c r="AM548" s="3"/>
      <c r="AN548" s="3"/>
    </row>
    <row r="549" spans="1:40" ht="15.75" customHeight="1" x14ac:dyDescent="0.25">
      <c r="A549" s="49">
        <v>2302</v>
      </c>
      <c r="B549" s="142"/>
      <c r="C549" s="142"/>
      <c r="D549" s="142"/>
      <c r="E549" s="142"/>
      <c r="F549" s="142"/>
      <c r="G549" s="142"/>
      <c r="H549" s="142"/>
      <c r="I549" s="142"/>
      <c r="J549" s="142"/>
      <c r="K549" s="142"/>
      <c r="L549" s="91"/>
      <c r="M549" s="79"/>
      <c r="N549" s="80"/>
      <c r="O549" s="81"/>
      <c r="P549" s="82"/>
      <c r="Q549" s="83"/>
      <c r="R549" s="83"/>
      <c r="S549" s="84"/>
      <c r="AM549" s="3"/>
      <c r="AN549" s="3"/>
    </row>
    <row r="550" spans="1:40" ht="18" customHeight="1" x14ac:dyDescent="0.25">
      <c r="A550" s="31"/>
      <c r="B550" s="182" t="s">
        <v>63</v>
      </c>
      <c r="C550" s="182"/>
      <c r="D550" s="182"/>
      <c r="E550" s="182"/>
      <c r="F550" s="182"/>
      <c r="G550" s="182"/>
      <c r="H550" s="182"/>
      <c r="I550" s="182"/>
      <c r="J550" s="182"/>
      <c r="K550" s="182"/>
      <c r="L550" s="141">
        <f>SUM(L533:L546)</f>
        <v>22</v>
      </c>
      <c r="M550" s="86">
        <f>IF(L542=0,"",L542/B533)</f>
        <v>0.36</v>
      </c>
      <c r="N550" s="86">
        <f>IF(L550=0,"",L550/B533)</f>
        <v>0.88</v>
      </c>
      <c r="O550" s="86">
        <f>N550-M550</f>
        <v>0.52</v>
      </c>
      <c r="P550" s="1"/>
      <c r="Q550" s="25"/>
      <c r="R550" s="26"/>
      <c r="S550" s="1"/>
      <c r="AM550" s="3"/>
      <c r="AN550" s="3"/>
    </row>
    <row r="551" spans="1:40" ht="12.75" customHeight="1" x14ac:dyDescent="0.2">
      <c r="M551" s="1"/>
      <c r="N551" s="1"/>
      <c r="P551" s="1"/>
      <c r="Q551" s="2"/>
      <c r="R551" s="2"/>
      <c r="S551" s="1"/>
      <c r="AM551" s="3"/>
      <c r="AN551" s="3"/>
    </row>
    <row r="552" spans="1:40" ht="12.75" customHeight="1" x14ac:dyDescent="0.2">
      <c r="M552" s="1"/>
      <c r="N552" s="1"/>
      <c r="P552" s="1"/>
      <c r="Q552" s="2"/>
      <c r="R552" s="2"/>
      <c r="S552" s="1"/>
      <c r="AM552" s="3"/>
      <c r="AN552" s="3"/>
    </row>
    <row r="553" spans="1:40" ht="26.25" customHeight="1" x14ac:dyDescent="0.4">
      <c r="A553" s="34"/>
      <c r="B553" s="184" t="s">
        <v>53</v>
      </c>
      <c r="C553" s="184"/>
      <c r="D553" s="184"/>
      <c r="E553" s="184"/>
      <c r="F553" s="184"/>
      <c r="G553" s="184"/>
      <c r="H553" s="184"/>
      <c r="I553" s="184"/>
      <c r="J553" s="184"/>
      <c r="K553" s="184"/>
      <c r="L553" s="153" t="s">
        <v>67</v>
      </c>
      <c r="M553" s="134"/>
      <c r="N553" s="134"/>
      <c r="O553" s="25"/>
      <c r="P553" s="1"/>
      <c r="Q553" s="25"/>
      <c r="R553" s="25"/>
      <c r="S553" s="25"/>
      <c r="AM553" s="3"/>
      <c r="AN553" s="3"/>
    </row>
    <row r="554" spans="1:40" ht="20.25" customHeight="1" x14ac:dyDescent="0.2">
      <c r="A554" s="172" t="s">
        <v>9</v>
      </c>
      <c r="B554" s="173" t="s">
        <v>54</v>
      </c>
      <c r="C554" s="174"/>
      <c r="D554" s="174"/>
      <c r="E554" s="174"/>
      <c r="F554" s="174"/>
      <c r="G554" s="174"/>
      <c r="H554" s="174"/>
      <c r="I554" s="174"/>
      <c r="J554" s="174"/>
      <c r="K554" s="175"/>
      <c r="L554" s="176" t="s">
        <v>10</v>
      </c>
      <c r="M554" s="171" t="s">
        <v>2</v>
      </c>
      <c r="N554" s="171" t="s">
        <v>3</v>
      </c>
      <c r="O554" s="178" t="s">
        <v>4</v>
      </c>
      <c r="P554" s="171" t="s">
        <v>5</v>
      </c>
      <c r="Q554" s="169" t="s">
        <v>6</v>
      </c>
      <c r="R554" s="169" t="s">
        <v>7</v>
      </c>
      <c r="S554" s="171" t="s">
        <v>8</v>
      </c>
      <c r="AM554" s="3"/>
      <c r="AN554" s="3"/>
    </row>
    <row r="555" spans="1:40" ht="15.75" customHeight="1" x14ac:dyDescent="0.25">
      <c r="A555" s="170"/>
      <c r="B555" s="49" t="s">
        <v>55</v>
      </c>
      <c r="C555" s="49" t="s">
        <v>56</v>
      </c>
      <c r="D555" s="49" t="s">
        <v>57</v>
      </c>
      <c r="E555" s="49" t="s">
        <v>58</v>
      </c>
      <c r="F555" s="49" t="s">
        <v>59</v>
      </c>
      <c r="G555" s="49" t="s">
        <v>60</v>
      </c>
      <c r="H555" s="49" t="s">
        <v>61</v>
      </c>
      <c r="I555" s="49" t="s">
        <v>62</v>
      </c>
      <c r="J555" s="49" t="s">
        <v>83</v>
      </c>
      <c r="K555" s="49" t="s">
        <v>85</v>
      </c>
      <c r="L555" s="177"/>
      <c r="M555" s="170"/>
      <c r="N555" s="170"/>
      <c r="O555" s="170"/>
      <c r="P555" s="170"/>
      <c r="Q555" s="170"/>
      <c r="R555" s="170"/>
      <c r="S555" s="170"/>
      <c r="AM555" s="3"/>
      <c r="AN555" s="3"/>
    </row>
    <row r="556" spans="1:40" ht="15.75" customHeight="1" x14ac:dyDescent="0.25">
      <c r="A556" s="49">
        <v>1601</v>
      </c>
      <c r="B556" s="50">
        <v>25</v>
      </c>
      <c r="C556" s="50"/>
      <c r="D556" s="50"/>
      <c r="E556" s="50"/>
      <c r="F556" s="50"/>
      <c r="G556" s="50"/>
      <c r="H556" s="50"/>
      <c r="I556" s="50"/>
      <c r="J556" s="50"/>
      <c r="K556" s="50"/>
      <c r="L556" s="91"/>
      <c r="M556" s="51"/>
      <c r="N556" s="52"/>
      <c r="O556" s="53"/>
      <c r="P556" s="54"/>
      <c r="Q556" s="55">
        <f>B556</f>
        <v>25</v>
      </c>
      <c r="R556" s="56"/>
      <c r="S556" s="54"/>
      <c r="AM556" s="3"/>
      <c r="AN556" s="3"/>
    </row>
    <row r="557" spans="1:40" ht="15.75" customHeight="1" x14ac:dyDescent="0.25">
      <c r="A557" s="49">
        <v>1602</v>
      </c>
      <c r="B557" s="50"/>
      <c r="C557" s="50">
        <v>20</v>
      </c>
      <c r="D557" s="50"/>
      <c r="E557" s="50"/>
      <c r="F557" s="50"/>
      <c r="G557" s="50"/>
      <c r="H557" s="50"/>
      <c r="I557" s="50"/>
      <c r="J557" s="50"/>
      <c r="K557" s="50"/>
      <c r="L557" s="91"/>
      <c r="M557" s="57"/>
      <c r="N557" s="58"/>
      <c r="O557" s="59"/>
      <c r="P557" s="60">
        <f>IF(C557=0,"",C557/B556)</f>
        <v>0.8</v>
      </c>
      <c r="Q557" s="61">
        <v>20</v>
      </c>
      <c r="R557" s="62">
        <f t="shared" ref="R557:R565" si="53">IF(Q557=0,"",Q557/Q556)</f>
        <v>0.8</v>
      </c>
      <c r="S557" s="62">
        <f t="shared" ref="S557:S565" si="54">IF(Q557=0,"",100%-R557)</f>
        <v>0.19999999999999996</v>
      </c>
      <c r="AM557" s="3"/>
      <c r="AN557" s="3"/>
    </row>
    <row r="558" spans="1:40" ht="15.75" customHeight="1" x14ac:dyDescent="0.25">
      <c r="A558" s="49">
        <v>1701</v>
      </c>
      <c r="B558" s="50"/>
      <c r="C558" s="50"/>
      <c r="D558" s="50">
        <v>20</v>
      </c>
      <c r="E558" s="50"/>
      <c r="F558" s="50"/>
      <c r="G558" s="50"/>
      <c r="H558" s="50"/>
      <c r="I558" s="50"/>
      <c r="J558" s="50"/>
      <c r="K558" s="50"/>
      <c r="L558" s="91"/>
      <c r="M558" s="57"/>
      <c r="N558" s="58"/>
      <c r="O558" s="59"/>
      <c r="P558" s="60">
        <f>IF(D558=0,"",D558/C557)</f>
        <v>1</v>
      </c>
      <c r="Q558" s="61">
        <v>20</v>
      </c>
      <c r="R558" s="62">
        <f t="shared" si="53"/>
        <v>1</v>
      </c>
      <c r="S558" s="62">
        <f t="shared" si="54"/>
        <v>0</v>
      </c>
      <c r="T558" s="63">
        <f>Q558/Q556</f>
        <v>0.8</v>
      </c>
      <c r="AM558" s="3"/>
      <c r="AN558" s="3"/>
    </row>
    <row r="559" spans="1:40" ht="15.75" customHeight="1" x14ac:dyDescent="0.25">
      <c r="A559" s="49">
        <v>1702</v>
      </c>
      <c r="B559" s="50"/>
      <c r="C559" s="50"/>
      <c r="D559" s="50"/>
      <c r="E559" s="50">
        <v>19</v>
      </c>
      <c r="F559" s="50"/>
      <c r="G559" s="50"/>
      <c r="H559" s="50"/>
      <c r="I559" s="50"/>
      <c r="J559" s="50"/>
      <c r="K559" s="50"/>
      <c r="L559" s="91"/>
      <c r="M559" s="57"/>
      <c r="N559" s="58"/>
      <c r="O559" s="59"/>
      <c r="P559" s="60">
        <f>IF(E559=0,"",E559/D558)</f>
        <v>0.95</v>
      </c>
      <c r="Q559" s="61">
        <v>19</v>
      </c>
      <c r="R559" s="62">
        <f t="shared" si="53"/>
        <v>0.95</v>
      </c>
      <c r="S559" s="62">
        <f t="shared" si="54"/>
        <v>5.0000000000000044E-2</v>
      </c>
      <c r="AM559" s="3"/>
      <c r="AN559" s="3"/>
    </row>
    <row r="560" spans="1:40" ht="15.75" customHeight="1" x14ac:dyDescent="0.25">
      <c r="A560" s="49">
        <v>1801</v>
      </c>
      <c r="B560" s="50"/>
      <c r="C560" s="50"/>
      <c r="D560" s="50"/>
      <c r="E560" s="50"/>
      <c r="F560" s="50">
        <v>18</v>
      </c>
      <c r="G560" s="50"/>
      <c r="H560" s="50"/>
      <c r="I560" s="50"/>
      <c r="J560" s="50"/>
      <c r="K560" s="50"/>
      <c r="L560" s="91"/>
      <c r="M560" s="57"/>
      <c r="N560" s="58"/>
      <c r="O560" s="59"/>
      <c r="P560" s="60">
        <f>IF(F560=0,"",F560/E559)</f>
        <v>0.94736842105263153</v>
      </c>
      <c r="Q560" s="61">
        <v>18</v>
      </c>
      <c r="R560" s="62">
        <f t="shared" si="53"/>
        <v>0.94736842105263153</v>
      </c>
      <c r="S560" s="62">
        <f t="shared" si="54"/>
        <v>5.2631578947368474E-2</v>
      </c>
      <c r="AM560" s="3"/>
      <c r="AN560" s="3"/>
    </row>
    <row r="561" spans="1:40" ht="15.75" customHeight="1" x14ac:dyDescent="0.25">
      <c r="A561" s="49">
        <v>1802</v>
      </c>
      <c r="B561" s="50"/>
      <c r="C561" s="50"/>
      <c r="D561" s="50"/>
      <c r="E561" s="50"/>
      <c r="F561" s="50"/>
      <c r="G561" s="50">
        <v>16</v>
      </c>
      <c r="H561" s="50"/>
      <c r="I561" s="50"/>
      <c r="J561" s="50"/>
      <c r="K561" s="50"/>
      <c r="L561" s="91"/>
      <c r="M561" s="57"/>
      <c r="N561" s="58"/>
      <c r="O561" s="59"/>
      <c r="P561" s="60">
        <f>IF(G561=0,"",G561/F560)</f>
        <v>0.88888888888888884</v>
      </c>
      <c r="Q561" s="61">
        <v>17</v>
      </c>
      <c r="R561" s="62">
        <f t="shared" si="53"/>
        <v>0.94444444444444442</v>
      </c>
      <c r="S561" s="62">
        <f t="shared" si="54"/>
        <v>5.555555555555558E-2</v>
      </c>
      <c r="AM561" s="3"/>
      <c r="AN561" s="3"/>
    </row>
    <row r="562" spans="1:40" ht="15.75" customHeight="1" x14ac:dyDescent="0.25">
      <c r="A562" s="49">
        <v>1901</v>
      </c>
      <c r="B562" s="50"/>
      <c r="C562" s="50"/>
      <c r="D562" s="50"/>
      <c r="E562" s="50"/>
      <c r="F562" s="50"/>
      <c r="G562" s="50"/>
      <c r="H562" s="50">
        <v>16</v>
      </c>
      <c r="I562" s="50"/>
      <c r="J562" s="50"/>
      <c r="K562" s="50"/>
      <c r="L562" s="91"/>
      <c r="M562" s="57"/>
      <c r="N562" s="58"/>
      <c r="O562" s="59"/>
      <c r="P562" s="60">
        <f>IF(H562=0,"",H562/G561)</f>
        <v>1</v>
      </c>
      <c r="Q562" s="61">
        <v>16</v>
      </c>
      <c r="R562" s="62">
        <f t="shared" si="53"/>
        <v>0.94117647058823528</v>
      </c>
      <c r="S562" s="62">
        <f t="shared" si="54"/>
        <v>5.8823529411764719E-2</v>
      </c>
      <c r="AM562" s="3"/>
      <c r="AN562" s="3"/>
    </row>
    <row r="563" spans="1:40" ht="15.75" customHeight="1" x14ac:dyDescent="0.25">
      <c r="A563" s="49">
        <v>1902</v>
      </c>
      <c r="B563" s="50"/>
      <c r="C563" s="50"/>
      <c r="D563" s="50"/>
      <c r="E563" s="50"/>
      <c r="F563" s="50"/>
      <c r="G563" s="50"/>
      <c r="H563" s="50"/>
      <c r="I563" s="50">
        <v>15</v>
      </c>
      <c r="J563" s="50"/>
      <c r="K563" s="50"/>
      <c r="L563" s="91"/>
      <c r="M563" s="57"/>
      <c r="N563" s="58"/>
      <c r="O563" s="59"/>
      <c r="P563" s="60">
        <f>IF(I563=0,"",I563/H562)</f>
        <v>0.9375</v>
      </c>
      <c r="Q563" s="61">
        <v>16</v>
      </c>
      <c r="R563" s="62">
        <f t="shared" si="53"/>
        <v>1</v>
      </c>
      <c r="S563" s="62">
        <f t="shared" si="54"/>
        <v>0</v>
      </c>
      <c r="AM563" s="3"/>
      <c r="AN563" s="3"/>
    </row>
    <row r="564" spans="1:40" ht="15.75" customHeight="1" x14ac:dyDescent="0.25">
      <c r="A564" s="49">
        <v>2001</v>
      </c>
      <c r="B564" s="50"/>
      <c r="C564" s="50"/>
      <c r="D564" s="50"/>
      <c r="E564" s="50"/>
      <c r="F564" s="50"/>
      <c r="G564" s="50"/>
      <c r="H564" s="50"/>
      <c r="I564" s="50"/>
      <c r="J564" s="50">
        <v>14</v>
      </c>
      <c r="K564" s="50"/>
      <c r="L564" s="91"/>
      <c r="M564" s="57"/>
      <c r="N564" s="58"/>
      <c r="O564" s="59"/>
      <c r="P564" s="60">
        <f>IF(J564=0,"",J564/I563)</f>
        <v>0.93333333333333335</v>
      </c>
      <c r="Q564" s="61">
        <v>15</v>
      </c>
      <c r="R564" s="62">
        <f t="shared" si="53"/>
        <v>0.9375</v>
      </c>
      <c r="S564" s="62">
        <f t="shared" si="54"/>
        <v>6.25E-2</v>
      </c>
      <c r="AM564" s="3"/>
      <c r="AN564" s="3"/>
    </row>
    <row r="565" spans="1:40" ht="15.75" customHeight="1" x14ac:dyDescent="0.25">
      <c r="A565" s="49">
        <v>2002</v>
      </c>
      <c r="B565" s="50"/>
      <c r="C565" s="50"/>
      <c r="D565" s="50"/>
      <c r="E565" s="50"/>
      <c r="F565" s="50"/>
      <c r="G565" s="50"/>
      <c r="H565" s="50"/>
      <c r="I565" s="50"/>
      <c r="J565" s="50"/>
      <c r="K565" s="50">
        <v>12</v>
      </c>
      <c r="L565" s="91">
        <v>6</v>
      </c>
      <c r="M565" s="57"/>
      <c r="N565" s="58"/>
      <c r="O565" s="59"/>
      <c r="P565" s="60">
        <f>IF(K565=0,"",K565/J564)</f>
        <v>0.8571428571428571</v>
      </c>
      <c r="Q565" s="61">
        <v>15</v>
      </c>
      <c r="R565" s="62">
        <f t="shared" si="53"/>
        <v>1</v>
      </c>
      <c r="S565" s="62">
        <f t="shared" si="54"/>
        <v>0</v>
      </c>
      <c r="AM565" s="3"/>
      <c r="AN565" s="3"/>
    </row>
    <row r="566" spans="1:40" ht="15.75" customHeight="1" x14ac:dyDescent="0.25">
      <c r="A566" s="49">
        <v>2101</v>
      </c>
      <c r="B566" s="50"/>
      <c r="C566" s="50"/>
      <c r="D566" s="50"/>
      <c r="E566" s="50"/>
      <c r="F566" s="50"/>
      <c r="G566" s="50"/>
      <c r="H566" s="50"/>
      <c r="I566" s="50"/>
      <c r="J566" s="50"/>
      <c r="K566" s="50">
        <v>6</v>
      </c>
      <c r="L566" s="91">
        <v>3</v>
      </c>
      <c r="M566" s="57"/>
      <c r="N566" s="58"/>
      <c r="O566" s="64"/>
      <c r="P566" s="65"/>
      <c r="Q566" s="66">
        <v>10</v>
      </c>
      <c r="R566" s="67"/>
      <c r="S566" s="65"/>
      <c r="AM566" s="3"/>
      <c r="AN566" s="3"/>
    </row>
    <row r="567" spans="1:40" ht="15.75" customHeight="1" x14ac:dyDescent="0.25">
      <c r="A567" s="49">
        <v>2102</v>
      </c>
      <c r="B567" s="50"/>
      <c r="C567" s="50"/>
      <c r="D567" s="50"/>
      <c r="E567" s="50"/>
      <c r="F567" s="50"/>
      <c r="G567" s="50"/>
      <c r="H567" s="50"/>
      <c r="I567" s="50"/>
      <c r="J567" s="50"/>
      <c r="K567" s="50">
        <v>5</v>
      </c>
      <c r="L567" s="91">
        <v>5</v>
      </c>
      <c r="M567" s="57"/>
      <c r="N567" s="58"/>
      <c r="O567" s="64"/>
      <c r="P567" s="68"/>
      <c r="Q567" s="66">
        <v>7</v>
      </c>
      <c r="R567" s="69"/>
      <c r="S567" s="68"/>
      <c r="AM567" s="3"/>
      <c r="AN567" s="3"/>
    </row>
    <row r="568" spans="1:40" ht="15.75" customHeight="1" x14ac:dyDescent="0.25">
      <c r="A568" s="49">
        <v>2201</v>
      </c>
      <c r="B568" s="50"/>
      <c r="C568" s="50"/>
      <c r="D568" s="50"/>
      <c r="E568" s="50"/>
      <c r="F568" s="50"/>
      <c r="G568" s="50"/>
      <c r="H568" s="50"/>
      <c r="I568" s="50"/>
      <c r="J568" s="50"/>
      <c r="K568" s="50">
        <v>1</v>
      </c>
      <c r="L568" s="91"/>
      <c r="M568" s="57"/>
      <c r="N568" s="58"/>
      <c r="O568" s="64"/>
      <c r="P568" s="68"/>
      <c r="Q568" s="66">
        <v>1</v>
      </c>
      <c r="R568" s="69"/>
      <c r="S568" s="68"/>
      <c r="AM568" s="3"/>
      <c r="AN568" s="3"/>
    </row>
    <row r="569" spans="1:40" ht="15.75" customHeight="1" x14ac:dyDescent="0.25">
      <c r="A569" s="49">
        <v>2202</v>
      </c>
      <c r="B569" s="50"/>
      <c r="C569" s="50"/>
      <c r="D569" s="50"/>
      <c r="E569" s="50"/>
      <c r="F569" s="50"/>
      <c r="G569" s="50"/>
      <c r="H569" s="50"/>
      <c r="I569" s="50"/>
      <c r="J569" s="50"/>
      <c r="K569" s="50"/>
      <c r="L569" s="91"/>
      <c r="M569" s="57"/>
      <c r="N569" s="58"/>
      <c r="O569" s="64"/>
      <c r="P569" s="58"/>
      <c r="Q569" s="64"/>
      <c r="R569" s="106"/>
      <c r="S569" s="68"/>
      <c r="AM569" s="3"/>
      <c r="AN569" s="3"/>
    </row>
    <row r="570" spans="1:40" ht="15.75" customHeight="1" x14ac:dyDescent="0.25">
      <c r="A570" s="49">
        <v>2301</v>
      </c>
      <c r="B570" s="50"/>
      <c r="C570" s="50"/>
      <c r="D570" s="50"/>
      <c r="E570" s="50"/>
      <c r="F570" s="50"/>
      <c r="G570" s="50"/>
      <c r="H570" s="50"/>
      <c r="I570" s="50"/>
      <c r="J570" s="50"/>
      <c r="K570" s="50"/>
      <c r="L570" s="91"/>
      <c r="M570" s="57"/>
      <c r="N570" s="58"/>
      <c r="O570" s="64"/>
      <c r="P570" s="137" t="s">
        <v>42</v>
      </c>
      <c r="Q570" s="72">
        <v>14</v>
      </c>
      <c r="R570" s="87">
        <f>L573</f>
        <v>14</v>
      </c>
      <c r="S570" s="139" t="s">
        <v>10</v>
      </c>
      <c r="AM570" s="3"/>
      <c r="AN570" s="3"/>
    </row>
    <row r="571" spans="1:40" ht="15.75" customHeight="1" x14ac:dyDescent="0.25">
      <c r="A571" s="49">
        <v>2302</v>
      </c>
      <c r="B571" s="50"/>
      <c r="C571" s="50"/>
      <c r="D571" s="50"/>
      <c r="E571" s="50"/>
      <c r="F571" s="50"/>
      <c r="G571" s="50"/>
      <c r="H571" s="50"/>
      <c r="I571" s="50"/>
      <c r="J571" s="50"/>
      <c r="K571" s="50"/>
      <c r="L571" s="91"/>
      <c r="M571" s="57"/>
      <c r="N571" s="58"/>
      <c r="O571" s="64"/>
      <c r="P571" s="138" t="s">
        <v>43</v>
      </c>
      <c r="Q571" s="76">
        <f>IF(Q570/B556=0,"",Q570/B556)</f>
        <v>0.56000000000000005</v>
      </c>
      <c r="R571" s="89">
        <f>IF(Q570/R570=0,"",Q570/R570)</f>
        <v>1</v>
      </c>
      <c r="S571" s="140" t="s">
        <v>44</v>
      </c>
      <c r="AM571" s="3"/>
      <c r="AN571" s="3"/>
    </row>
    <row r="572" spans="1:40" ht="15.75" customHeight="1" x14ac:dyDescent="0.25">
      <c r="A572" s="49">
        <v>2401</v>
      </c>
      <c r="B572" s="142"/>
      <c r="C572" s="142"/>
      <c r="D572" s="142"/>
      <c r="E572" s="142"/>
      <c r="F572" s="142"/>
      <c r="G572" s="142"/>
      <c r="H572" s="142"/>
      <c r="I572" s="142"/>
      <c r="J572" s="142"/>
      <c r="K572" s="142"/>
      <c r="L572" s="91"/>
      <c r="M572" s="79"/>
      <c r="N572" s="80"/>
      <c r="O572" s="81"/>
      <c r="P572" s="82"/>
      <c r="Q572" s="83"/>
      <c r="R572" s="83"/>
      <c r="S572" s="84"/>
      <c r="AM572" s="3"/>
      <c r="AN572" s="3"/>
    </row>
    <row r="573" spans="1:40" ht="18" customHeight="1" x14ac:dyDescent="0.25">
      <c r="A573" s="31"/>
      <c r="B573" s="182" t="s">
        <v>63</v>
      </c>
      <c r="C573" s="182"/>
      <c r="D573" s="182"/>
      <c r="E573" s="182"/>
      <c r="F573" s="182"/>
      <c r="G573" s="182"/>
      <c r="H573" s="182"/>
      <c r="I573" s="182"/>
      <c r="J573" s="182"/>
      <c r="K573" s="182"/>
      <c r="L573" s="141">
        <f>SUM(L556:L569)</f>
        <v>14</v>
      </c>
      <c r="M573" s="86">
        <f>IF(L565=0,"",L565/B556)</f>
        <v>0.24</v>
      </c>
      <c r="N573" s="86">
        <f>IF(L573=0,"",L573/B556)</f>
        <v>0.56000000000000005</v>
      </c>
      <c r="O573" s="86">
        <f>N573-M573</f>
        <v>0.32000000000000006</v>
      </c>
      <c r="P573" s="1"/>
      <c r="Q573" s="25"/>
      <c r="R573" s="26"/>
      <c r="S573" s="1"/>
      <c r="AM573" s="3"/>
      <c r="AN573" s="3"/>
    </row>
    <row r="574" spans="1:40" ht="12.75" customHeight="1" x14ac:dyDescent="0.2">
      <c r="AM574" s="3"/>
      <c r="AN574" s="3"/>
    </row>
    <row r="575" spans="1:40" ht="12.75" customHeight="1" x14ac:dyDescent="0.2">
      <c r="AM575" s="3"/>
      <c r="AN575" s="3"/>
    </row>
    <row r="576" spans="1:40" ht="26.25" customHeight="1" x14ac:dyDescent="0.4">
      <c r="A576" s="34"/>
      <c r="B576" s="184" t="s">
        <v>53</v>
      </c>
      <c r="C576" s="184"/>
      <c r="D576" s="184"/>
      <c r="E576" s="184"/>
      <c r="F576" s="184"/>
      <c r="G576" s="184"/>
      <c r="H576" s="184"/>
      <c r="I576" s="184"/>
      <c r="J576" s="184"/>
      <c r="K576" s="184"/>
      <c r="L576" s="153" t="s">
        <v>68</v>
      </c>
      <c r="M576" s="134"/>
      <c r="N576" s="134"/>
      <c r="O576" s="25"/>
      <c r="P576" s="1"/>
      <c r="Q576" s="25"/>
      <c r="R576" s="25"/>
      <c r="S576" s="25"/>
      <c r="AM576" s="3"/>
      <c r="AN576" s="3"/>
    </row>
    <row r="577" spans="1:40" ht="20.25" customHeight="1" x14ac:dyDescent="0.2">
      <c r="A577" s="172" t="s">
        <v>9</v>
      </c>
      <c r="B577" s="173" t="s">
        <v>54</v>
      </c>
      <c r="C577" s="174"/>
      <c r="D577" s="174"/>
      <c r="E577" s="174"/>
      <c r="F577" s="174"/>
      <c r="G577" s="174"/>
      <c r="H577" s="174"/>
      <c r="I577" s="174"/>
      <c r="J577" s="174"/>
      <c r="K577" s="175"/>
      <c r="L577" s="176" t="s">
        <v>10</v>
      </c>
      <c r="M577" s="171" t="s">
        <v>2</v>
      </c>
      <c r="N577" s="171" t="s">
        <v>3</v>
      </c>
      <c r="O577" s="178" t="s">
        <v>4</v>
      </c>
      <c r="P577" s="171" t="s">
        <v>5</v>
      </c>
      <c r="Q577" s="169" t="s">
        <v>6</v>
      </c>
      <c r="R577" s="169" t="s">
        <v>7</v>
      </c>
      <c r="S577" s="171" t="s">
        <v>8</v>
      </c>
      <c r="U577" s="64"/>
      <c r="AM577" s="3"/>
      <c r="AN577" s="3"/>
    </row>
    <row r="578" spans="1:40" ht="15.75" customHeight="1" x14ac:dyDescent="0.25">
      <c r="A578" s="170"/>
      <c r="B578" s="49" t="s">
        <v>55</v>
      </c>
      <c r="C578" s="49" t="s">
        <v>56</v>
      </c>
      <c r="D578" s="49" t="s">
        <v>57</v>
      </c>
      <c r="E578" s="49" t="s">
        <v>58</v>
      </c>
      <c r="F578" s="49" t="s">
        <v>59</v>
      </c>
      <c r="G578" s="49" t="s">
        <v>60</v>
      </c>
      <c r="H578" s="49" t="s">
        <v>61</v>
      </c>
      <c r="I578" s="49" t="s">
        <v>62</v>
      </c>
      <c r="J578" s="49" t="s">
        <v>83</v>
      </c>
      <c r="K578" s="49" t="s">
        <v>85</v>
      </c>
      <c r="L578" s="177"/>
      <c r="M578" s="170"/>
      <c r="N578" s="170"/>
      <c r="O578" s="170"/>
      <c r="P578" s="170"/>
      <c r="Q578" s="170"/>
      <c r="R578" s="170"/>
      <c r="S578" s="170"/>
      <c r="U578" s="64"/>
      <c r="AM578" s="3"/>
      <c r="AN578" s="3"/>
    </row>
    <row r="579" spans="1:40" ht="15.75" customHeight="1" x14ac:dyDescent="0.25">
      <c r="A579" s="49">
        <v>1602</v>
      </c>
      <c r="B579" s="50">
        <v>23</v>
      </c>
      <c r="C579" s="50"/>
      <c r="D579" s="50"/>
      <c r="E579" s="50"/>
      <c r="F579" s="50"/>
      <c r="G579" s="50"/>
      <c r="H579" s="50"/>
      <c r="I579" s="50"/>
      <c r="J579" s="50"/>
      <c r="K579" s="50"/>
      <c r="L579" s="91"/>
      <c r="M579" s="51"/>
      <c r="N579" s="52"/>
      <c r="O579" s="53"/>
      <c r="P579" s="54"/>
      <c r="Q579" s="55">
        <f>B579</f>
        <v>23</v>
      </c>
      <c r="R579" s="56"/>
      <c r="S579" s="54"/>
      <c r="U579" s="64"/>
      <c r="AM579" s="3"/>
      <c r="AN579" s="3"/>
    </row>
    <row r="580" spans="1:40" ht="15.75" customHeight="1" x14ac:dyDescent="0.25">
      <c r="A580" s="49">
        <v>1701</v>
      </c>
      <c r="B580" s="50"/>
      <c r="C580" s="50">
        <v>22</v>
      </c>
      <c r="D580" s="50"/>
      <c r="E580" s="50"/>
      <c r="F580" s="50"/>
      <c r="G580" s="50"/>
      <c r="H580" s="50"/>
      <c r="I580" s="50"/>
      <c r="J580" s="50"/>
      <c r="K580" s="50"/>
      <c r="L580" s="91"/>
      <c r="M580" s="57"/>
      <c r="N580" s="58"/>
      <c r="O580" s="59"/>
      <c r="P580" s="60">
        <f>IF(C580=0,"",C580/B579)</f>
        <v>0.95652173913043481</v>
      </c>
      <c r="Q580" s="61">
        <v>22</v>
      </c>
      <c r="R580" s="62">
        <f t="shared" ref="R580:R588" si="55">IF(Q580=0,"",Q580/Q579)</f>
        <v>0.95652173913043481</v>
      </c>
      <c r="S580" s="62">
        <f t="shared" ref="S580:S588" si="56">IF(Q580=0,"",100%-R580)</f>
        <v>4.3478260869565188E-2</v>
      </c>
      <c r="U580" s="64"/>
      <c r="AM580" s="3"/>
      <c r="AN580" s="3"/>
    </row>
    <row r="581" spans="1:40" ht="15.75" customHeight="1" x14ac:dyDescent="0.25">
      <c r="A581" s="49">
        <v>1702</v>
      </c>
      <c r="B581" s="50"/>
      <c r="C581" s="50"/>
      <c r="D581" s="50">
        <v>17</v>
      </c>
      <c r="E581" s="50"/>
      <c r="F581" s="50"/>
      <c r="G581" s="50"/>
      <c r="H581" s="50"/>
      <c r="I581" s="50"/>
      <c r="J581" s="50"/>
      <c r="K581" s="50"/>
      <c r="L581" s="91"/>
      <c r="M581" s="57"/>
      <c r="N581" s="58"/>
      <c r="O581" s="59"/>
      <c r="P581" s="60">
        <f>IF(D581=0,"",D581/C580)</f>
        <v>0.77272727272727271</v>
      </c>
      <c r="Q581" s="61">
        <v>21</v>
      </c>
      <c r="R581" s="62">
        <f t="shared" si="55"/>
        <v>0.95454545454545459</v>
      </c>
      <c r="S581" s="62">
        <f t="shared" si="56"/>
        <v>4.5454545454545414E-2</v>
      </c>
      <c r="T581" s="63">
        <f>Q581/Q579</f>
        <v>0.91304347826086951</v>
      </c>
      <c r="U581" s="63"/>
      <c r="AM581" s="3"/>
      <c r="AN581" s="3"/>
    </row>
    <row r="582" spans="1:40" ht="15.75" customHeight="1" x14ac:dyDescent="0.25">
      <c r="A582" s="49">
        <v>1801</v>
      </c>
      <c r="B582" s="50"/>
      <c r="C582" s="50"/>
      <c r="D582" s="50"/>
      <c r="E582" s="50">
        <v>16</v>
      </c>
      <c r="F582" s="50"/>
      <c r="G582" s="50"/>
      <c r="H582" s="50"/>
      <c r="I582" s="50"/>
      <c r="J582" s="50"/>
      <c r="K582" s="50"/>
      <c r="L582" s="91"/>
      <c r="M582" s="57"/>
      <c r="N582" s="58"/>
      <c r="O582" s="59"/>
      <c r="P582" s="60">
        <f>IF(E582=0,"",E582/D581)</f>
        <v>0.94117647058823528</v>
      </c>
      <c r="Q582" s="61">
        <v>17</v>
      </c>
      <c r="R582" s="62">
        <f t="shared" si="55"/>
        <v>0.80952380952380953</v>
      </c>
      <c r="S582" s="62">
        <f t="shared" si="56"/>
        <v>0.19047619047619047</v>
      </c>
      <c r="U582" s="64"/>
      <c r="AM582" s="3"/>
      <c r="AN582" s="3"/>
    </row>
    <row r="583" spans="1:40" ht="15.75" customHeight="1" x14ac:dyDescent="0.25">
      <c r="A583" s="49">
        <v>1802</v>
      </c>
      <c r="B583" s="50"/>
      <c r="C583" s="50"/>
      <c r="D583" s="50"/>
      <c r="E583" s="50"/>
      <c r="F583" s="50">
        <v>14</v>
      </c>
      <c r="G583" s="50"/>
      <c r="H583" s="50"/>
      <c r="I583" s="50"/>
      <c r="J583" s="50"/>
      <c r="K583" s="50"/>
      <c r="L583" s="91"/>
      <c r="M583" s="57"/>
      <c r="N583" s="58"/>
      <c r="O583" s="59"/>
      <c r="P583" s="60">
        <f>IF(F583=0,"",F583/E582)</f>
        <v>0.875</v>
      </c>
      <c r="Q583" s="61">
        <v>16</v>
      </c>
      <c r="R583" s="62">
        <f t="shared" si="55"/>
        <v>0.94117647058823528</v>
      </c>
      <c r="S583" s="62">
        <f t="shared" si="56"/>
        <v>5.8823529411764719E-2</v>
      </c>
      <c r="AM583" s="3"/>
      <c r="AN583" s="3"/>
    </row>
    <row r="584" spans="1:40" ht="15.75" customHeight="1" x14ac:dyDescent="0.25">
      <c r="A584" s="49">
        <v>1901</v>
      </c>
      <c r="B584" s="50"/>
      <c r="C584" s="50"/>
      <c r="D584" s="50"/>
      <c r="E584" s="50"/>
      <c r="F584" s="50"/>
      <c r="G584" s="50">
        <v>13</v>
      </c>
      <c r="H584" s="50"/>
      <c r="I584" s="50"/>
      <c r="J584" s="50"/>
      <c r="K584" s="50"/>
      <c r="L584" s="91"/>
      <c r="M584" s="57"/>
      <c r="N584" s="58"/>
      <c r="O584" s="59"/>
      <c r="P584" s="60">
        <f>IF(G584=0,"",G584/F583)</f>
        <v>0.9285714285714286</v>
      </c>
      <c r="Q584" s="61">
        <v>16</v>
      </c>
      <c r="R584" s="62">
        <f t="shared" si="55"/>
        <v>1</v>
      </c>
      <c r="S584" s="62">
        <f t="shared" si="56"/>
        <v>0</v>
      </c>
      <c r="AM584" s="3"/>
      <c r="AN584" s="3"/>
    </row>
    <row r="585" spans="1:40" ht="15.75" customHeight="1" x14ac:dyDescent="0.25">
      <c r="A585" s="49">
        <v>1902</v>
      </c>
      <c r="B585" s="50"/>
      <c r="C585" s="50"/>
      <c r="D585" s="50"/>
      <c r="E585" s="50"/>
      <c r="F585" s="50"/>
      <c r="G585" s="50"/>
      <c r="H585" s="50">
        <v>13</v>
      </c>
      <c r="I585" s="50"/>
      <c r="J585" s="50"/>
      <c r="K585" s="50"/>
      <c r="L585" s="91"/>
      <c r="M585" s="57"/>
      <c r="N585" s="58"/>
      <c r="O585" s="59"/>
      <c r="P585" s="60">
        <f>IF(H585=0,"",H585/G584)</f>
        <v>1</v>
      </c>
      <c r="Q585" s="61">
        <v>15</v>
      </c>
      <c r="R585" s="62">
        <f t="shared" si="55"/>
        <v>0.9375</v>
      </c>
      <c r="S585" s="62">
        <f t="shared" si="56"/>
        <v>6.25E-2</v>
      </c>
      <c r="AM585" s="3"/>
      <c r="AN585" s="3"/>
    </row>
    <row r="586" spans="1:40" ht="15.75" customHeight="1" x14ac:dyDescent="0.25">
      <c r="A586" s="49">
        <v>2001</v>
      </c>
      <c r="B586" s="50"/>
      <c r="C586" s="50"/>
      <c r="D586" s="50"/>
      <c r="E586" s="50"/>
      <c r="F586" s="50"/>
      <c r="G586" s="50"/>
      <c r="H586" s="50"/>
      <c r="I586" s="50">
        <v>13</v>
      </c>
      <c r="J586" s="50"/>
      <c r="K586" s="50"/>
      <c r="L586" s="91"/>
      <c r="M586" s="57"/>
      <c r="N586" s="58"/>
      <c r="O586" s="59"/>
      <c r="P586" s="60">
        <f>IF(I586=0,"",I586/H585)</f>
        <v>1</v>
      </c>
      <c r="Q586" s="61">
        <v>15</v>
      </c>
      <c r="R586" s="62">
        <f t="shared" si="55"/>
        <v>1</v>
      </c>
      <c r="S586" s="62">
        <f t="shared" si="56"/>
        <v>0</v>
      </c>
      <c r="AM586" s="3"/>
      <c r="AN586" s="3"/>
    </row>
    <row r="587" spans="1:40" ht="15.75" customHeight="1" x14ac:dyDescent="0.25">
      <c r="A587" s="49">
        <v>2002</v>
      </c>
      <c r="B587" s="50"/>
      <c r="C587" s="50"/>
      <c r="D587" s="50"/>
      <c r="E587" s="50"/>
      <c r="F587" s="50"/>
      <c r="G587" s="50"/>
      <c r="H587" s="50"/>
      <c r="I587" s="50"/>
      <c r="J587" s="50">
        <v>12</v>
      </c>
      <c r="K587" s="50"/>
      <c r="L587" s="91"/>
      <c r="M587" s="57"/>
      <c r="N587" s="58"/>
      <c r="O587" s="59"/>
      <c r="P587" s="60">
        <f>IF(J587=0,"",J587/I586)</f>
        <v>0.92307692307692313</v>
      </c>
      <c r="Q587" s="61">
        <v>15</v>
      </c>
      <c r="R587" s="62">
        <f t="shared" si="55"/>
        <v>1</v>
      </c>
      <c r="S587" s="62">
        <f t="shared" si="56"/>
        <v>0</v>
      </c>
      <c r="AM587" s="3"/>
      <c r="AN587" s="3"/>
    </row>
    <row r="588" spans="1:40" ht="15.75" customHeight="1" x14ac:dyDescent="0.25">
      <c r="A588" s="49">
        <v>2101</v>
      </c>
      <c r="B588" s="50"/>
      <c r="C588" s="50"/>
      <c r="D588" s="50"/>
      <c r="E588" s="50"/>
      <c r="F588" s="50"/>
      <c r="G588" s="50"/>
      <c r="H588" s="50"/>
      <c r="I588" s="50"/>
      <c r="J588" s="50"/>
      <c r="K588" s="50">
        <v>11</v>
      </c>
      <c r="L588" s="91">
        <v>4</v>
      </c>
      <c r="M588" s="57"/>
      <c r="N588" s="58"/>
      <c r="O588" s="59"/>
      <c r="P588" s="60">
        <f>IF(K588=0,"",K588/J587)</f>
        <v>0.91666666666666663</v>
      </c>
      <c r="Q588" s="61">
        <v>15</v>
      </c>
      <c r="R588" s="62">
        <f t="shared" si="55"/>
        <v>1</v>
      </c>
      <c r="S588" s="62">
        <f t="shared" si="56"/>
        <v>0</v>
      </c>
      <c r="AM588" s="3"/>
      <c r="AN588" s="3"/>
    </row>
    <row r="589" spans="1:40" ht="15.75" customHeight="1" x14ac:dyDescent="0.25">
      <c r="A589" s="49">
        <v>2102</v>
      </c>
      <c r="B589" s="50"/>
      <c r="C589" s="50"/>
      <c r="D589" s="50"/>
      <c r="E589" s="50"/>
      <c r="F589" s="50"/>
      <c r="G589" s="50"/>
      <c r="H589" s="50"/>
      <c r="I589" s="50"/>
      <c r="J589" s="50"/>
      <c r="K589" s="50">
        <v>9</v>
      </c>
      <c r="L589" s="91">
        <v>7</v>
      </c>
      <c r="M589" s="57"/>
      <c r="N589" s="58"/>
      <c r="O589" s="64"/>
      <c r="P589" s="65"/>
      <c r="Q589" s="66">
        <v>11</v>
      </c>
      <c r="R589" s="67"/>
      <c r="S589" s="65"/>
      <c r="AM589" s="3"/>
      <c r="AN589" s="3"/>
    </row>
    <row r="590" spans="1:40" ht="15.75" customHeight="1" x14ac:dyDescent="0.25">
      <c r="A590" s="49">
        <v>2201</v>
      </c>
      <c r="B590" s="50"/>
      <c r="C590" s="50"/>
      <c r="D590" s="50"/>
      <c r="E590" s="50"/>
      <c r="F590" s="50"/>
      <c r="G590" s="50"/>
      <c r="H590" s="50"/>
      <c r="I590" s="50"/>
      <c r="J590" s="50"/>
      <c r="K590" s="50">
        <v>2</v>
      </c>
      <c r="L590" s="91">
        <v>2</v>
      </c>
      <c r="M590" s="57"/>
      <c r="N590" s="58"/>
      <c r="O590" s="64"/>
      <c r="P590" s="68"/>
      <c r="Q590" s="66">
        <v>4</v>
      </c>
      <c r="R590" s="69"/>
      <c r="S590" s="68"/>
      <c r="AM590" s="3"/>
      <c r="AN590" s="3"/>
    </row>
    <row r="591" spans="1:40" ht="15.75" customHeight="1" x14ac:dyDescent="0.25">
      <c r="A591" s="49">
        <v>2202</v>
      </c>
      <c r="B591" s="50"/>
      <c r="C591" s="50"/>
      <c r="D591" s="50"/>
      <c r="E591" s="50"/>
      <c r="F591" s="50"/>
      <c r="G591" s="50"/>
      <c r="H591" s="50"/>
      <c r="I591" s="50"/>
      <c r="J591" s="50"/>
      <c r="K591" s="50">
        <v>1</v>
      </c>
      <c r="L591" s="91"/>
      <c r="M591" s="57"/>
      <c r="N591" s="58"/>
      <c r="O591" s="64"/>
      <c r="P591" s="68"/>
      <c r="Q591" s="123">
        <v>2</v>
      </c>
      <c r="R591" s="69"/>
      <c r="S591" s="68"/>
      <c r="AM591" s="3"/>
      <c r="AN591" s="3"/>
    </row>
    <row r="592" spans="1:40" ht="15.75" customHeight="1" x14ac:dyDescent="0.25">
      <c r="A592" s="49">
        <v>2301</v>
      </c>
      <c r="B592" s="50"/>
      <c r="C592" s="50"/>
      <c r="D592" s="50"/>
      <c r="E592" s="50"/>
      <c r="F592" s="50"/>
      <c r="G592" s="50"/>
      <c r="H592" s="50"/>
      <c r="I592" s="50"/>
      <c r="J592" s="50"/>
      <c r="K592" s="50">
        <v>1</v>
      </c>
      <c r="L592" s="91">
        <v>1</v>
      </c>
      <c r="M592" s="57"/>
      <c r="N592" s="58"/>
      <c r="O592" s="64"/>
      <c r="P592" s="58"/>
      <c r="Q592" s="124">
        <v>2</v>
      </c>
      <c r="R592" s="106"/>
      <c r="S592" s="68"/>
      <c r="AM592" s="3"/>
      <c r="AN592" s="3"/>
    </row>
    <row r="593" spans="1:40" ht="15.75" customHeight="1" x14ac:dyDescent="0.25">
      <c r="A593" s="49">
        <v>2302</v>
      </c>
      <c r="B593" s="50"/>
      <c r="C593" s="50"/>
      <c r="D593" s="50"/>
      <c r="E593" s="50"/>
      <c r="F593" s="50"/>
      <c r="G593" s="50"/>
      <c r="H593" s="50"/>
      <c r="I593" s="50"/>
      <c r="J593" s="50"/>
      <c r="K593" s="50">
        <v>1</v>
      </c>
      <c r="L593" s="91"/>
      <c r="M593" s="57"/>
      <c r="N593" s="58"/>
      <c r="O593" s="64"/>
      <c r="P593" s="137" t="s">
        <v>42</v>
      </c>
      <c r="Q593" s="135">
        <v>14</v>
      </c>
      <c r="R593" s="87">
        <f>L596</f>
        <v>14</v>
      </c>
      <c r="S593" s="139" t="s">
        <v>10</v>
      </c>
      <c r="AM593" s="3"/>
      <c r="AN593" s="3"/>
    </row>
    <row r="594" spans="1:40" ht="15.75" customHeight="1" x14ac:dyDescent="0.25">
      <c r="A594" s="49">
        <v>2401</v>
      </c>
      <c r="B594" s="50"/>
      <c r="C594" s="50"/>
      <c r="D594" s="50"/>
      <c r="E594" s="50"/>
      <c r="F594" s="50"/>
      <c r="G594" s="50"/>
      <c r="H594" s="50"/>
      <c r="I594" s="50"/>
      <c r="J594" s="50"/>
      <c r="K594" s="50">
        <v>1</v>
      </c>
      <c r="L594" s="91"/>
      <c r="M594" s="57"/>
      <c r="N594" s="58"/>
      <c r="O594" s="64"/>
      <c r="P594" s="138" t="s">
        <v>43</v>
      </c>
      <c r="Q594" s="76">
        <f>IF(Q593/B579=0,"",Q593/B579)</f>
        <v>0.60869565217391308</v>
      </c>
      <c r="R594" s="89">
        <f>IF(Q593/R593=0,"",Q593/R593)</f>
        <v>1</v>
      </c>
      <c r="S594" s="140" t="s">
        <v>44</v>
      </c>
      <c r="AM594" s="3"/>
      <c r="AN594" s="3"/>
    </row>
    <row r="595" spans="1:40" ht="15.75" customHeight="1" x14ac:dyDescent="0.25">
      <c r="A595" s="49">
        <v>2402</v>
      </c>
      <c r="B595" s="142"/>
      <c r="C595" s="142"/>
      <c r="D595" s="142"/>
      <c r="E595" s="142"/>
      <c r="F595" s="142"/>
      <c r="G595" s="142"/>
      <c r="H595" s="142"/>
      <c r="I595" s="142"/>
      <c r="J595" s="142"/>
      <c r="K595" s="142"/>
      <c r="L595" s="91"/>
      <c r="M595" s="79"/>
      <c r="N595" s="80"/>
      <c r="O595" s="81"/>
      <c r="P595" s="82"/>
      <c r="Q595" s="83"/>
      <c r="R595" s="83"/>
      <c r="S595" s="84"/>
      <c r="AM595" s="3"/>
      <c r="AN595" s="3"/>
    </row>
    <row r="596" spans="1:40" ht="18" customHeight="1" x14ac:dyDescent="0.25">
      <c r="A596" s="31"/>
      <c r="B596" s="182" t="s">
        <v>63</v>
      </c>
      <c r="C596" s="182"/>
      <c r="D596" s="182"/>
      <c r="E596" s="182"/>
      <c r="F596" s="182"/>
      <c r="G596" s="182"/>
      <c r="H596" s="182"/>
      <c r="I596" s="182"/>
      <c r="J596" s="182"/>
      <c r="K596" s="182"/>
      <c r="L596" s="141">
        <f>SUM(L579:L592)</f>
        <v>14</v>
      </c>
      <c r="M596" s="86">
        <f>IF(L588=0,"",L588/B579)</f>
        <v>0.17391304347826086</v>
      </c>
      <c r="N596" s="86">
        <f>IF(L596=0,"",L596/B579)</f>
        <v>0.60869565217391308</v>
      </c>
      <c r="O596" s="86">
        <f>N596-M596</f>
        <v>0.43478260869565222</v>
      </c>
      <c r="P596" s="1"/>
      <c r="Q596" s="25"/>
      <c r="R596" s="26"/>
      <c r="S596" s="1"/>
      <c r="AM596" s="3"/>
      <c r="AN596" s="3"/>
    </row>
    <row r="597" spans="1:40" ht="14.25" customHeight="1" x14ac:dyDescent="0.2">
      <c r="U597" s="64"/>
      <c r="AM597" s="3"/>
      <c r="AN597" s="3"/>
    </row>
    <row r="598" spans="1:40" ht="14.25" customHeight="1" x14ac:dyDescent="0.2">
      <c r="U598" s="64"/>
      <c r="AM598" s="3"/>
      <c r="AN598" s="3"/>
    </row>
    <row r="599" spans="1:40" ht="26.25" customHeight="1" x14ac:dyDescent="0.4">
      <c r="A599" s="34"/>
      <c r="B599" s="184" t="s">
        <v>53</v>
      </c>
      <c r="C599" s="184"/>
      <c r="D599" s="184"/>
      <c r="E599" s="184"/>
      <c r="F599" s="184"/>
      <c r="G599" s="184"/>
      <c r="H599" s="184"/>
      <c r="I599" s="184"/>
      <c r="J599" s="184"/>
      <c r="K599" s="184"/>
      <c r="L599" s="153" t="s">
        <v>69</v>
      </c>
      <c r="M599" s="134"/>
      <c r="N599" s="134"/>
      <c r="O599" s="25"/>
      <c r="P599" s="1"/>
      <c r="Q599" s="25"/>
      <c r="R599" s="25"/>
      <c r="S599" s="25"/>
      <c r="U599" s="64"/>
      <c r="W599" s="117"/>
      <c r="AM599" s="3"/>
      <c r="AN599" s="3"/>
    </row>
    <row r="600" spans="1:40" ht="20.25" customHeight="1" x14ac:dyDescent="0.2">
      <c r="A600" s="172" t="s">
        <v>9</v>
      </c>
      <c r="B600" s="173" t="s">
        <v>54</v>
      </c>
      <c r="C600" s="174"/>
      <c r="D600" s="174"/>
      <c r="E600" s="174"/>
      <c r="F600" s="174"/>
      <c r="G600" s="174"/>
      <c r="H600" s="174"/>
      <c r="I600" s="174"/>
      <c r="J600" s="174"/>
      <c r="K600" s="175"/>
      <c r="L600" s="176" t="s">
        <v>10</v>
      </c>
      <c r="M600" s="171" t="s">
        <v>2</v>
      </c>
      <c r="N600" s="171" t="s">
        <v>3</v>
      </c>
      <c r="O600" s="178" t="s">
        <v>4</v>
      </c>
      <c r="P600" s="171" t="s">
        <v>5</v>
      </c>
      <c r="Q600" s="169" t="s">
        <v>6</v>
      </c>
      <c r="R600" s="169" t="s">
        <v>7</v>
      </c>
      <c r="S600" s="171" t="s">
        <v>8</v>
      </c>
      <c r="U600" s="64"/>
      <c r="AM600" s="3"/>
      <c r="AN600" s="3"/>
    </row>
    <row r="601" spans="1:40" ht="15.75" customHeight="1" x14ac:dyDescent="0.25">
      <c r="A601" s="170"/>
      <c r="B601" s="49" t="s">
        <v>55</v>
      </c>
      <c r="C601" s="49" t="s">
        <v>56</v>
      </c>
      <c r="D601" s="49" t="s">
        <v>57</v>
      </c>
      <c r="E601" s="49" t="s">
        <v>58</v>
      </c>
      <c r="F601" s="49" t="s">
        <v>59</v>
      </c>
      <c r="G601" s="49" t="s">
        <v>60</v>
      </c>
      <c r="H601" s="49" t="s">
        <v>61</v>
      </c>
      <c r="I601" s="49" t="s">
        <v>62</v>
      </c>
      <c r="J601" s="49" t="s">
        <v>83</v>
      </c>
      <c r="K601" s="49" t="s">
        <v>85</v>
      </c>
      <c r="L601" s="177"/>
      <c r="M601" s="170"/>
      <c r="N601" s="170"/>
      <c r="O601" s="170"/>
      <c r="P601" s="170"/>
      <c r="Q601" s="170"/>
      <c r="R601" s="170"/>
      <c r="S601" s="170"/>
      <c r="U601" s="64"/>
      <c r="AM601" s="3"/>
      <c r="AN601" s="3"/>
    </row>
    <row r="602" spans="1:40" ht="15.75" customHeight="1" x14ac:dyDescent="0.25">
      <c r="A602" s="49">
        <v>1701</v>
      </c>
      <c r="B602" s="50">
        <v>25</v>
      </c>
      <c r="C602" s="50"/>
      <c r="D602" s="50"/>
      <c r="E602" s="50"/>
      <c r="F602" s="50"/>
      <c r="G602" s="50"/>
      <c r="H602" s="50"/>
      <c r="I602" s="50"/>
      <c r="J602" s="50"/>
      <c r="K602" s="50"/>
      <c r="L602" s="91"/>
      <c r="M602" s="51"/>
      <c r="N602" s="52"/>
      <c r="O602" s="53"/>
      <c r="P602" s="54"/>
      <c r="Q602" s="55">
        <f>B602</f>
        <v>25</v>
      </c>
      <c r="R602" s="56"/>
      <c r="S602" s="54"/>
      <c r="U602" s="64"/>
      <c r="AM602" s="3"/>
      <c r="AN602" s="3"/>
    </row>
    <row r="603" spans="1:40" ht="15.75" customHeight="1" x14ac:dyDescent="0.25">
      <c r="A603" s="49">
        <v>1702</v>
      </c>
      <c r="B603" s="50"/>
      <c r="C603" s="50">
        <v>22</v>
      </c>
      <c r="D603" s="50"/>
      <c r="E603" s="50"/>
      <c r="F603" s="50"/>
      <c r="G603" s="50"/>
      <c r="H603" s="50"/>
      <c r="I603" s="50"/>
      <c r="J603" s="50"/>
      <c r="K603" s="50"/>
      <c r="L603" s="91"/>
      <c r="M603" s="57"/>
      <c r="N603" s="58"/>
      <c r="O603" s="59"/>
      <c r="P603" s="60">
        <f>IF(C603=0,"",C603/B602)</f>
        <v>0.88</v>
      </c>
      <c r="Q603" s="61">
        <v>23</v>
      </c>
      <c r="R603" s="62">
        <f t="shared" ref="R603:R611" si="57">IF(Q603=0,"",Q603/Q602)</f>
        <v>0.92</v>
      </c>
      <c r="S603" s="62">
        <f t="shared" ref="S603:S611" si="58">IF(Q603=0,"",100%-R603)</f>
        <v>7.999999999999996E-2</v>
      </c>
      <c r="U603" s="64"/>
      <c r="AM603" s="3"/>
      <c r="AN603" s="3"/>
    </row>
    <row r="604" spans="1:40" ht="15.75" customHeight="1" x14ac:dyDescent="0.25">
      <c r="A604" s="49">
        <v>1801</v>
      </c>
      <c r="B604" s="50"/>
      <c r="C604" s="50"/>
      <c r="D604" s="50">
        <v>20</v>
      </c>
      <c r="E604" s="50"/>
      <c r="F604" s="50"/>
      <c r="G604" s="50"/>
      <c r="H604" s="50"/>
      <c r="I604" s="50"/>
      <c r="J604" s="50"/>
      <c r="K604" s="50"/>
      <c r="L604" s="91"/>
      <c r="M604" s="57"/>
      <c r="N604" s="58"/>
      <c r="O604" s="59"/>
      <c r="P604" s="60">
        <f>IF(D604=0,"",D604/C603)</f>
        <v>0.90909090909090906</v>
      </c>
      <c r="Q604" s="61">
        <v>21</v>
      </c>
      <c r="R604" s="62">
        <f t="shared" si="57"/>
        <v>0.91304347826086951</v>
      </c>
      <c r="S604" s="62">
        <f t="shared" si="58"/>
        <v>8.6956521739130488E-2</v>
      </c>
      <c r="U604" s="63"/>
      <c r="AM604" s="3"/>
      <c r="AN604" s="3"/>
    </row>
    <row r="605" spans="1:40" ht="15.75" customHeight="1" x14ac:dyDescent="0.25">
      <c r="A605" s="49">
        <v>1802</v>
      </c>
      <c r="B605" s="50"/>
      <c r="C605" s="50"/>
      <c r="D605" s="50"/>
      <c r="E605" s="50">
        <v>20</v>
      </c>
      <c r="F605" s="50"/>
      <c r="G605" s="50"/>
      <c r="H605" s="50"/>
      <c r="I605" s="50"/>
      <c r="J605" s="50"/>
      <c r="K605" s="50"/>
      <c r="L605" s="91"/>
      <c r="M605" s="57"/>
      <c r="N605" s="58"/>
      <c r="O605" s="59"/>
      <c r="P605" s="60">
        <f>IF(E605=0,"",E605/D604)</f>
        <v>1</v>
      </c>
      <c r="Q605" s="61">
        <v>21</v>
      </c>
      <c r="R605" s="62">
        <f t="shared" si="57"/>
        <v>1</v>
      </c>
      <c r="S605" s="62">
        <f t="shared" si="58"/>
        <v>0</v>
      </c>
      <c r="U605" s="64"/>
      <c r="AM605" s="3"/>
      <c r="AN605" s="3"/>
    </row>
    <row r="606" spans="1:40" ht="15.75" customHeight="1" x14ac:dyDescent="0.25">
      <c r="A606" s="49">
        <v>1901</v>
      </c>
      <c r="B606" s="50"/>
      <c r="C606" s="50"/>
      <c r="D606" s="50"/>
      <c r="E606" s="50"/>
      <c r="F606" s="50">
        <v>19</v>
      </c>
      <c r="G606" s="50"/>
      <c r="H606" s="50"/>
      <c r="I606" s="50"/>
      <c r="J606" s="50"/>
      <c r="K606" s="50"/>
      <c r="L606" s="91"/>
      <c r="M606" s="57"/>
      <c r="N606" s="58"/>
      <c r="O606" s="59"/>
      <c r="P606" s="60">
        <f>IF(F606=0,"",F606/E605)</f>
        <v>0.95</v>
      </c>
      <c r="Q606" s="61">
        <v>20</v>
      </c>
      <c r="R606" s="62">
        <f t="shared" si="57"/>
        <v>0.95238095238095233</v>
      </c>
      <c r="S606" s="62">
        <f t="shared" si="58"/>
        <v>4.7619047619047672E-2</v>
      </c>
      <c r="AM606" s="3"/>
      <c r="AN606" s="3"/>
    </row>
    <row r="607" spans="1:40" ht="15.75" customHeight="1" x14ac:dyDescent="0.25">
      <c r="A607" s="49">
        <v>1902</v>
      </c>
      <c r="B607" s="50"/>
      <c r="C607" s="50"/>
      <c r="D607" s="50"/>
      <c r="E607" s="50"/>
      <c r="F607" s="50"/>
      <c r="G607" s="50">
        <v>17</v>
      </c>
      <c r="H607" s="50"/>
      <c r="I607" s="50"/>
      <c r="J607" s="50"/>
      <c r="K607" s="50"/>
      <c r="L607" s="91"/>
      <c r="M607" s="57"/>
      <c r="N607" s="58"/>
      <c r="O607" s="59"/>
      <c r="P607" s="60">
        <f>IF(G607=0,"",G607/F606)</f>
        <v>0.89473684210526316</v>
      </c>
      <c r="Q607" s="61">
        <v>18</v>
      </c>
      <c r="R607" s="62">
        <f t="shared" si="57"/>
        <v>0.9</v>
      </c>
      <c r="S607" s="62">
        <f t="shared" si="58"/>
        <v>9.9999999999999978E-2</v>
      </c>
      <c r="AM607" s="3"/>
      <c r="AN607" s="3"/>
    </row>
    <row r="608" spans="1:40" ht="15.75" customHeight="1" x14ac:dyDescent="0.25">
      <c r="A608" s="49">
        <v>2001</v>
      </c>
      <c r="B608" s="50"/>
      <c r="C608" s="50"/>
      <c r="D608" s="50"/>
      <c r="E608" s="50"/>
      <c r="F608" s="50"/>
      <c r="G608" s="50"/>
      <c r="H608" s="50">
        <v>14</v>
      </c>
      <c r="I608" s="50"/>
      <c r="J608" s="50"/>
      <c r="K608" s="50"/>
      <c r="L608" s="91"/>
      <c r="M608" s="57"/>
      <c r="N608" s="58"/>
      <c r="O608" s="59"/>
      <c r="P608" s="60">
        <f>IF(H608=0,"",H608/G607)</f>
        <v>0.82352941176470584</v>
      </c>
      <c r="Q608" s="61">
        <v>18</v>
      </c>
      <c r="R608" s="62">
        <f t="shared" si="57"/>
        <v>1</v>
      </c>
      <c r="S608" s="62">
        <f t="shared" si="58"/>
        <v>0</v>
      </c>
      <c r="AM608" s="3"/>
      <c r="AN608" s="3"/>
    </row>
    <row r="609" spans="1:40" ht="15.75" customHeight="1" x14ac:dyDescent="0.25">
      <c r="A609" s="49">
        <v>2002</v>
      </c>
      <c r="B609" s="50"/>
      <c r="C609" s="50"/>
      <c r="D609" s="50"/>
      <c r="E609" s="50"/>
      <c r="F609" s="50"/>
      <c r="G609" s="50"/>
      <c r="H609" s="50"/>
      <c r="I609" s="50">
        <v>14</v>
      </c>
      <c r="J609" s="50"/>
      <c r="K609" s="50"/>
      <c r="L609" s="91"/>
      <c r="M609" s="57"/>
      <c r="N609" s="58"/>
      <c r="O609" s="59"/>
      <c r="P609" s="60">
        <f>IF(I609=0,"",I609/H608)</f>
        <v>1</v>
      </c>
      <c r="Q609" s="61">
        <v>17</v>
      </c>
      <c r="R609" s="62">
        <f t="shared" si="57"/>
        <v>0.94444444444444442</v>
      </c>
      <c r="S609" s="62">
        <f t="shared" si="58"/>
        <v>5.555555555555558E-2</v>
      </c>
      <c r="AM609" s="3"/>
      <c r="AN609" s="3"/>
    </row>
    <row r="610" spans="1:40" ht="15.75" customHeight="1" x14ac:dyDescent="0.25">
      <c r="A610" s="49">
        <v>2101</v>
      </c>
      <c r="B610" s="50"/>
      <c r="C610" s="50"/>
      <c r="D610" s="50"/>
      <c r="E610" s="50"/>
      <c r="F610" s="50"/>
      <c r="G610" s="50"/>
      <c r="H610" s="50"/>
      <c r="I610" s="50"/>
      <c r="J610" s="50">
        <v>14</v>
      </c>
      <c r="K610" s="50"/>
      <c r="L610" s="91"/>
      <c r="M610" s="57"/>
      <c r="N610" s="58"/>
      <c r="O610" s="59"/>
      <c r="P610" s="60">
        <f>IF(J610=0,"",J610/I609)</f>
        <v>1</v>
      </c>
      <c r="Q610" s="61">
        <v>17</v>
      </c>
      <c r="R610" s="62">
        <f t="shared" si="57"/>
        <v>1</v>
      </c>
      <c r="S610" s="62">
        <f t="shared" si="58"/>
        <v>0</v>
      </c>
      <c r="AM610" s="3"/>
      <c r="AN610" s="3"/>
    </row>
    <row r="611" spans="1:40" ht="15.75" customHeight="1" x14ac:dyDescent="0.25">
      <c r="A611" s="49">
        <v>2102</v>
      </c>
      <c r="B611" s="50"/>
      <c r="C611" s="50"/>
      <c r="D611" s="50"/>
      <c r="E611" s="50"/>
      <c r="F611" s="50"/>
      <c r="G611" s="50"/>
      <c r="H611" s="50"/>
      <c r="I611" s="50"/>
      <c r="J611" s="50"/>
      <c r="K611" s="50">
        <v>14</v>
      </c>
      <c r="L611" s="91">
        <v>6</v>
      </c>
      <c r="M611" s="57"/>
      <c r="N611" s="58"/>
      <c r="O611" s="59"/>
      <c r="P611" s="60">
        <f>IF(K611=0,"",K611/J610)</f>
        <v>1</v>
      </c>
      <c r="Q611" s="61">
        <v>15</v>
      </c>
      <c r="R611" s="62">
        <f t="shared" si="57"/>
        <v>0.88235294117647056</v>
      </c>
      <c r="S611" s="62">
        <f t="shared" si="58"/>
        <v>0.11764705882352944</v>
      </c>
      <c r="AM611" s="3"/>
      <c r="AN611" s="3"/>
    </row>
    <row r="612" spans="1:40" ht="15.75" customHeight="1" x14ac:dyDescent="0.25">
      <c r="A612" s="49">
        <v>2201</v>
      </c>
      <c r="B612" s="50"/>
      <c r="C612" s="50"/>
      <c r="D612" s="50"/>
      <c r="E612" s="50"/>
      <c r="F612" s="50"/>
      <c r="G612" s="50"/>
      <c r="H612" s="50"/>
      <c r="I612" s="50"/>
      <c r="J612" s="50"/>
      <c r="K612" s="50">
        <v>7</v>
      </c>
      <c r="L612" s="91">
        <v>5</v>
      </c>
      <c r="M612" s="57"/>
      <c r="N612" s="58"/>
      <c r="O612" s="64"/>
      <c r="P612" s="65"/>
      <c r="Q612" s="66">
        <v>9</v>
      </c>
      <c r="R612" s="69"/>
      <c r="S612" s="68"/>
      <c r="AM612" s="3"/>
      <c r="AN612" s="3"/>
    </row>
    <row r="613" spans="1:40" ht="15.75" customHeight="1" x14ac:dyDescent="0.25">
      <c r="A613" s="49">
        <v>2202</v>
      </c>
      <c r="B613" s="50"/>
      <c r="C613" s="50"/>
      <c r="D613" s="50"/>
      <c r="E613" s="50"/>
      <c r="F613" s="50"/>
      <c r="G613" s="50"/>
      <c r="H613" s="50"/>
      <c r="I613" s="50"/>
      <c r="J613" s="50"/>
      <c r="K613" s="50">
        <v>4</v>
      </c>
      <c r="L613" s="91">
        <v>1</v>
      </c>
      <c r="M613" s="57"/>
      <c r="N613" s="58"/>
      <c r="O613" s="64"/>
      <c r="P613" s="68"/>
      <c r="Q613" s="66">
        <v>4</v>
      </c>
      <c r="R613" s="69"/>
      <c r="S613" s="68"/>
      <c r="AM613" s="3"/>
      <c r="AN613" s="3"/>
    </row>
    <row r="614" spans="1:40" ht="15.75" customHeight="1" x14ac:dyDescent="0.25">
      <c r="A614" s="49">
        <v>2301</v>
      </c>
      <c r="B614" s="50"/>
      <c r="C614" s="50"/>
      <c r="D614" s="50"/>
      <c r="E614" s="50"/>
      <c r="F614" s="50"/>
      <c r="G614" s="50"/>
      <c r="H614" s="50"/>
      <c r="I614" s="50"/>
      <c r="J614" s="50"/>
      <c r="K614" s="50">
        <v>1</v>
      </c>
      <c r="L614" s="91">
        <v>1</v>
      </c>
      <c r="M614" s="57"/>
      <c r="N614" s="58"/>
      <c r="O614" s="64"/>
      <c r="P614" s="68"/>
      <c r="Q614" s="123">
        <v>2</v>
      </c>
      <c r="R614" s="69"/>
      <c r="S614" s="68"/>
      <c r="AM614" s="3"/>
      <c r="AN614" s="3"/>
    </row>
    <row r="615" spans="1:40" ht="15.75" customHeight="1" x14ac:dyDescent="0.25">
      <c r="A615" s="49">
        <v>2302</v>
      </c>
      <c r="B615" s="50"/>
      <c r="C615" s="50"/>
      <c r="D615" s="50"/>
      <c r="E615" s="50"/>
      <c r="F615" s="50"/>
      <c r="G615" s="50"/>
      <c r="H615" s="50"/>
      <c r="I615" s="50"/>
      <c r="J615" s="50"/>
      <c r="K615" s="50">
        <v>1</v>
      </c>
      <c r="L615" s="91">
        <v>1</v>
      </c>
      <c r="M615" s="57"/>
      <c r="N615" s="58"/>
      <c r="O615" s="64"/>
      <c r="P615" s="58"/>
      <c r="Q615" s="124">
        <v>2</v>
      </c>
      <c r="R615" s="106"/>
      <c r="S615" s="68"/>
      <c r="AM615" s="3"/>
      <c r="AN615" s="3"/>
    </row>
    <row r="616" spans="1:40" ht="15.75" customHeight="1" x14ac:dyDescent="0.25">
      <c r="A616" s="49">
        <v>2401</v>
      </c>
      <c r="B616" s="50"/>
      <c r="C616" s="50"/>
      <c r="D616" s="50"/>
      <c r="E616" s="50"/>
      <c r="F616" s="50"/>
      <c r="G616" s="50"/>
      <c r="H616" s="50"/>
      <c r="I616" s="50"/>
      <c r="J616" s="50"/>
      <c r="K616" s="50">
        <v>1</v>
      </c>
      <c r="L616" s="91"/>
      <c r="M616" s="57"/>
      <c r="N616" s="58"/>
      <c r="O616" s="64"/>
      <c r="P616" s="137" t="s">
        <v>42</v>
      </c>
      <c r="Q616" s="135">
        <v>14</v>
      </c>
      <c r="R616" s="87">
        <f>L619</f>
        <v>14</v>
      </c>
      <c r="S616" s="139" t="s">
        <v>10</v>
      </c>
      <c r="AM616" s="3"/>
      <c r="AN616" s="3"/>
    </row>
    <row r="617" spans="1:40" ht="15.75" customHeight="1" x14ac:dyDescent="0.25">
      <c r="A617" s="49">
        <v>2402</v>
      </c>
      <c r="B617" s="50"/>
      <c r="C617" s="50"/>
      <c r="D617" s="50"/>
      <c r="E617" s="50"/>
      <c r="F617" s="50"/>
      <c r="G617" s="50"/>
      <c r="H617" s="50"/>
      <c r="I617" s="50"/>
      <c r="J617" s="50"/>
      <c r="K617" s="50"/>
      <c r="L617" s="91"/>
      <c r="M617" s="57"/>
      <c r="N617" s="58"/>
      <c r="O617" s="64"/>
      <c r="P617" s="138" t="s">
        <v>43</v>
      </c>
      <c r="Q617" s="76">
        <f>IF(Q616/B602=0,"",Q616/B602)</f>
        <v>0.56000000000000005</v>
      </c>
      <c r="R617" s="89">
        <f>IF(Q616/R616=0,"",Q616/R616)</f>
        <v>1</v>
      </c>
      <c r="S617" s="140" t="s">
        <v>44</v>
      </c>
      <c r="AM617" s="3"/>
      <c r="AN617" s="3"/>
    </row>
    <row r="618" spans="1:40" ht="15.75" customHeight="1" x14ac:dyDescent="0.25">
      <c r="A618" s="49">
        <v>2501</v>
      </c>
      <c r="B618" s="142"/>
      <c r="C618" s="142"/>
      <c r="D618" s="142"/>
      <c r="E618" s="142"/>
      <c r="F618" s="142"/>
      <c r="G618" s="142"/>
      <c r="H618" s="142"/>
      <c r="I618" s="142"/>
      <c r="J618" s="142"/>
      <c r="K618" s="142"/>
      <c r="L618" s="91"/>
      <c r="M618" s="79"/>
      <c r="N618" s="80"/>
      <c r="O618" s="81"/>
      <c r="P618" s="82"/>
      <c r="Q618" s="83"/>
      <c r="R618" s="83"/>
      <c r="S618" s="84"/>
      <c r="AM618" s="3"/>
      <c r="AN618" s="3"/>
    </row>
    <row r="619" spans="1:40" ht="18" customHeight="1" x14ac:dyDescent="0.25">
      <c r="A619" s="31"/>
      <c r="B619" s="182" t="s">
        <v>63</v>
      </c>
      <c r="C619" s="182"/>
      <c r="D619" s="182"/>
      <c r="E619" s="182"/>
      <c r="F619" s="182"/>
      <c r="G619" s="182"/>
      <c r="H619" s="182"/>
      <c r="I619" s="182"/>
      <c r="J619" s="182"/>
      <c r="K619" s="182"/>
      <c r="L619" s="141">
        <f>SUM(L602:L615)</f>
        <v>14</v>
      </c>
      <c r="M619" s="86">
        <f>IF(L611=0,"",L611/B602)</f>
        <v>0.24</v>
      </c>
      <c r="N619" s="86">
        <f>IF(L619=0,"",L619/B602)</f>
        <v>0.56000000000000005</v>
      </c>
      <c r="O619" s="86">
        <f>N619-M619</f>
        <v>0.32000000000000006</v>
      </c>
      <c r="P619" s="1"/>
      <c r="Q619" s="25"/>
      <c r="R619" s="26"/>
      <c r="S619" s="1"/>
      <c r="AM619" s="3"/>
      <c r="AN619" s="3"/>
    </row>
    <row r="620" spans="1:40" ht="12.75" customHeight="1" x14ac:dyDescent="0.2">
      <c r="M620" s="1"/>
      <c r="N620" s="1"/>
      <c r="P620" s="1"/>
      <c r="Q620" s="2"/>
      <c r="R620" s="2"/>
      <c r="S620" s="1"/>
      <c r="AM620" s="3"/>
      <c r="AN620" s="3"/>
    </row>
    <row r="621" spans="1:40" ht="12.75" customHeight="1" x14ac:dyDescent="0.2">
      <c r="M621" s="1"/>
      <c r="N621" s="1"/>
      <c r="P621" s="1"/>
      <c r="Q621" s="2"/>
      <c r="R621" s="2"/>
      <c r="S621" s="1"/>
      <c r="AM621" s="3"/>
      <c r="AN621" s="3"/>
    </row>
    <row r="622" spans="1:40" ht="26.25" customHeight="1" x14ac:dyDescent="0.4">
      <c r="B622" s="184" t="s">
        <v>53</v>
      </c>
      <c r="C622" s="184"/>
      <c r="D622" s="184"/>
      <c r="E622" s="184"/>
      <c r="F622" s="184"/>
      <c r="G622" s="184"/>
      <c r="H622" s="184"/>
      <c r="I622" s="184"/>
      <c r="J622" s="184"/>
      <c r="K622" s="184"/>
      <c r="L622" s="153" t="s">
        <v>70</v>
      </c>
      <c r="M622" s="1"/>
      <c r="N622" s="1"/>
      <c r="O622" s="25"/>
      <c r="P622" s="1"/>
      <c r="Q622" s="25"/>
      <c r="R622" s="25"/>
      <c r="S622" s="25"/>
      <c r="AM622" s="3"/>
      <c r="AN622" s="3"/>
    </row>
    <row r="623" spans="1:40" ht="20.25" customHeight="1" x14ac:dyDescent="0.2">
      <c r="A623" s="172" t="s">
        <v>9</v>
      </c>
      <c r="B623" s="173" t="s">
        <v>54</v>
      </c>
      <c r="C623" s="174"/>
      <c r="D623" s="174"/>
      <c r="E623" s="174"/>
      <c r="F623" s="174"/>
      <c r="G623" s="174"/>
      <c r="H623" s="174"/>
      <c r="I623" s="174"/>
      <c r="J623" s="174"/>
      <c r="K623" s="175"/>
      <c r="L623" s="176" t="s">
        <v>10</v>
      </c>
      <c r="M623" s="171" t="s">
        <v>2</v>
      </c>
      <c r="N623" s="171" t="s">
        <v>3</v>
      </c>
      <c r="O623" s="178" t="s">
        <v>4</v>
      </c>
      <c r="P623" s="171" t="s">
        <v>5</v>
      </c>
      <c r="Q623" s="169" t="s">
        <v>6</v>
      </c>
      <c r="R623" s="169" t="s">
        <v>7</v>
      </c>
      <c r="S623" s="171" t="s">
        <v>8</v>
      </c>
      <c r="AM623" s="3"/>
      <c r="AN623" s="3"/>
    </row>
    <row r="624" spans="1:40" ht="15.75" customHeight="1" x14ac:dyDescent="0.25">
      <c r="A624" s="170"/>
      <c r="B624" s="49" t="s">
        <v>55</v>
      </c>
      <c r="C624" s="49" t="s">
        <v>56</v>
      </c>
      <c r="D624" s="49" t="s">
        <v>57</v>
      </c>
      <c r="E624" s="49" t="s">
        <v>58</v>
      </c>
      <c r="F624" s="49" t="s">
        <v>59</v>
      </c>
      <c r="G624" s="49" t="s">
        <v>60</v>
      </c>
      <c r="H624" s="49" t="s">
        <v>61</v>
      </c>
      <c r="I624" s="49" t="s">
        <v>62</v>
      </c>
      <c r="J624" s="49" t="s">
        <v>83</v>
      </c>
      <c r="K624" s="49" t="s">
        <v>84</v>
      </c>
      <c r="L624" s="177"/>
      <c r="M624" s="170"/>
      <c r="N624" s="170"/>
      <c r="O624" s="170"/>
      <c r="P624" s="170"/>
      <c r="Q624" s="170"/>
      <c r="R624" s="170"/>
      <c r="S624" s="170"/>
      <c r="AM624" s="3"/>
      <c r="AN624" s="3"/>
    </row>
    <row r="625" spans="1:40" ht="15.75" customHeight="1" x14ac:dyDescent="0.25">
      <c r="A625" s="49">
        <v>1702</v>
      </c>
      <c r="B625" s="50">
        <v>26</v>
      </c>
      <c r="C625" s="50"/>
      <c r="D625" s="50"/>
      <c r="E625" s="50"/>
      <c r="F625" s="50"/>
      <c r="G625" s="50"/>
      <c r="H625" s="50"/>
      <c r="I625" s="50"/>
      <c r="J625" s="50"/>
      <c r="K625" s="50"/>
      <c r="L625" s="91"/>
      <c r="M625" s="51"/>
      <c r="N625" s="52"/>
      <c r="O625" s="53"/>
      <c r="P625" s="54"/>
      <c r="Q625" s="55">
        <f>B625</f>
        <v>26</v>
      </c>
      <c r="R625" s="56"/>
      <c r="S625" s="54"/>
      <c r="AM625" s="3"/>
      <c r="AN625" s="3"/>
    </row>
    <row r="626" spans="1:40" ht="15.75" customHeight="1" x14ac:dyDescent="0.25">
      <c r="A626" s="49">
        <v>1801</v>
      </c>
      <c r="B626" s="50"/>
      <c r="C626" s="50">
        <v>25</v>
      </c>
      <c r="D626" s="50"/>
      <c r="E626" s="50"/>
      <c r="F626" s="50"/>
      <c r="G626" s="50"/>
      <c r="H626" s="50"/>
      <c r="I626" s="50"/>
      <c r="J626" s="50"/>
      <c r="K626" s="50"/>
      <c r="L626" s="91"/>
      <c r="M626" s="57"/>
      <c r="N626" s="58"/>
      <c r="O626" s="59"/>
      <c r="P626" s="60">
        <f>IF(C626=0,"",C626/B625)</f>
        <v>0.96153846153846156</v>
      </c>
      <c r="Q626" s="61">
        <v>25</v>
      </c>
      <c r="R626" s="62">
        <f t="shared" ref="R626:R634" si="59">IF(Q626=0,"",Q626/Q625)</f>
        <v>0.96153846153846156</v>
      </c>
      <c r="S626" s="62">
        <f t="shared" ref="S626:S634" si="60">IF(Q626=0,"",100%-R626)</f>
        <v>3.8461538461538436E-2</v>
      </c>
      <c r="AM626" s="3"/>
      <c r="AN626" s="3"/>
    </row>
    <row r="627" spans="1:40" ht="15.75" customHeight="1" x14ac:dyDescent="0.25">
      <c r="A627" s="49">
        <v>1802</v>
      </c>
      <c r="B627" s="50"/>
      <c r="C627" s="50"/>
      <c r="D627" s="50">
        <v>22</v>
      </c>
      <c r="E627" s="50"/>
      <c r="F627" s="50"/>
      <c r="G627" s="50"/>
      <c r="H627" s="50"/>
      <c r="I627" s="50"/>
      <c r="J627" s="50"/>
      <c r="K627" s="50"/>
      <c r="L627" s="91"/>
      <c r="M627" s="57"/>
      <c r="N627" s="58"/>
      <c r="O627" s="59"/>
      <c r="P627" s="60">
        <f>IF(D627=0,"",D627/C626)</f>
        <v>0.88</v>
      </c>
      <c r="Q627" s="61">
        <v>22</v>
      </c>
      <c r="R627" s="62">
        <f t="shared" si="59"/>
        <v>0.88</v>
      </c>
      <c r="S627" s="62">
        <f t="shared" si="60"/>
        <v>0.12</v>
      </c>
      <c r="T627" s="63">
        <f>Q627/Q625</f>
        <v>0.84615384615384615</v>
      </c>
      <c r="AM627" s="3"/>
      <c r="AN627" s="3"/>
    </row>
    <row r="628" spans="1:40" ht="15.75" customHeight="1" x14ac:dyDescent="0.25">
      <c r="A628" s="49">
        <v>1901</v>
      </c>
      <c r="B628" s="50"/>
      <c r="C628" s="50"/>
      <c r="D628" s="50"/>
      <c r="E628" s="50">
        <v>19</v>
      </c>
      <c r="F628" s="50"/>
      <c r="G628" s="50"/>
      <c r="H628" s="50"/>
      <c r="I628" s="50"/>
      <c r="J628" s="50"/>
      <c r="K628" s="50"/>
      <c r="L628" s="91"/>
      <c r="M628" s="57"/>
      <c r="N628" s="58"/>
      <c r="O628" s="59"/>
      <c r="P628" s="60">
        <f>IF(E628=0,"",E628/D627)</f>
        <v>0.86363636363636365</v>
      </c>
      <c r="Q628" s="61">
        <v>20</v>
      </c>
      <c r="R628" s="62">
        <f t="shared" si="59"/>
        <v>0.90909090909090906</v>
      </c>
      <c r="S628" s="62">
        <f t="shared" si="60"/>
        <v>9.0909090909090939E-2</v>
      </c>
      <c r="AM628" s="3"/>
      <c r="AN628" s="3"/>
    </row>
    <row r="629" spans="1:40" ht="15.75" customHeight="1" x14ac:dyDescent="0.25">
      <c r="A629" s="49">
        <v>1902</v>
      </c>
      <c r="B629" s="50"/>
      <c r="C629" s="50"/>
      <c r="D629" s="50"/>
      <c r="E629" s="50"/>
      <c r="F629" s="50">
        <v>19</v>
      </c>
      <c r="G629" s="50"/>
      <c r="H629" s="50"/>
      <c r="I629" s="50"/>
      <c r="J629" s="50"/>
      <c r="K629" s="50"/>
      <c r="L629" s="91"/>
      <c r="M629" s="57"/>
      <c r="N629" s="58"/>
      <c r="O629" s="59"/>
      <c r="P629" s="60">
        <f>IF(F629=0,"",F629/E628)</f>
        <v>1</v>
      </c>
      <c r="Q629" s="61">
        <v>20</v>
      </c>
      <c r="R629" s="62">
        <f t="shared" si="59"/>
        <v>1</v>
      </c>
      <c r="S629" s="62">
        <f t="shared" si="60"/>
        <v>0</v>
      </c>
      <c r="AM629" s="3"/>
      <c r="AN629" s="3"/>
    </row>
    <row r="630" spans="1:40" ht="15.75" customHeight="1" x14ac:dyDescent="0.25">
      <c r="A630" s="49">
        <v>2001</v>
      </c>
      <c r="B630" s="50"/>
      <c r="C630" s="50"/>
      <c r="D630" s="50"/>
      <c r="E630" s="50"/>
      <c r="F630" s="50"/>
      <c r="G630" s="50">
        <v>19</v>
      </c>
      <c r="H630" s="50"/>
      <c r="I630" s="50"/>
      <c r="J630" s="50"/>
      <c r="K630" s="50"/>
      <c r="L630" s="91"/>
      <c r="M630" s="57"/>
      <c r="N630" s="58"/>
      <c r="O630" s="59"/>
      <c r="P630" s="60">
        <f>IF(G630=0,"",G630/F629)</f>
        <v>1</v>
      </c>
      <c r="Q630" s="61">
        <v>20</v>
      </c>
      <c r="R630" s="62">
        <f t="shared" si="59"/>
        <v>1</v>
      </c>
      <c r="S630" s="62">
        <f t="shared" si="60"/>
        <v>0</v>
      </c>
      <c r="AM630" s="3"/>
      <c r="AN630" s="3"/>
    </row>
    <row r="631" spans="1:40" ht="15.75" customHeight="1" x14ac:dyDescent="0.25">
      <c r="A631" s="49">
        <v>2002</v>
      </c>
      <c r="B631" s="50"/>
      <c r="C631" s="50"/>
      <c r="D631" s="50"/>
      <c r="E631" s="50"/>
      <c r="F631" s="50"/>
      <c r="G631" s="50"/>
      <c r="H631" s="50">
        <v>19</v>
      </c>
      <c r="I631" s="50"/>
      <c r="J631" s="50"/>
      <c r="K631" s="50"/>
      <c r="L631" s="91"/>
      <c r="M631" s="57"/>
      <c r="N631" s="58"/>
      <c r="O631" s="59"/>
      <c r="P631" s="60">
        <f>IF(H631=0,"",H631/G630)</f>
        <v>1</v>
      </c>
      <c r="Q631" s="61">
        <v>20</v>
      </c>
      <c r="R631" s="62">
        <f t="shared" si="59"/>
        <v>1</v>
      </c>
      <c r="S631" s="62">
        <f t="shared" si="60"/>
        <v>0</v>
      </c>
      <c r="AM631" s="3"/>
      <c r="AN631" s="3"/>
    </row>
    <row r="632" spans="1:40" ht="15.75" customHeight="1" x14ac:dyDescent="0.25">
      <c r="A632" s="49">
        <v>2101</v>
      </c>
      <c r="B632" s="50"/>
      <c r="C632" s="50"/>
      <c r="D632" s="50"/>
      <c r="E632" s="50"/>
      <c r="F632" s="50"/>
      <c r="G632" s="50"/>
      <c r="H632" s="50"/>
      <c r="I632" s="50">
        <v>19</v>
      </c>
      <c r="J632" s="50"/>
      <c r="K632" s="50"/>
      <c r="L632" s="91"/>
      <c r="M632" s="57"/>
      <c r="N632" s="58"/>
      <c r="O632" s="59"/>
      <c r="P632" s="60">
        <f>IF(I632=0,"",I632/H631)</f>
        <v>1</v>
      </c>
      <c r="Q632" s="61">
        <v>20</v>
      </c>
      <c r="R632" s="62">
        <f t="shared" si="59"/>
        <v>1</v>
      </c>
      <c r="S632" s="62">
        <f t="shared" si="60"/>
        <v>0</v>
      </c>
      <c r="AM632" s="3"/>
      <c r="AN632" s="3"/>
    </row>
    <row r="633" spans="1:40" ht="15.75" customHeight="1" x14ac:dyDescent="0.25">
      <c r="A633" s="49">
        <v>2102</v>
      </c>
      <c r="B633" s="50"/>
      <c r="C633" s="50"/>
      <c r="D633" s="50"/>
      <c r="E633" s="50"/>
      <c r="F633" s="50"/>
      <c r="G633" s="50"/>
      <c r="H633" s="50"/>
      <c r="I633" s="50"/>
      <c r="J633" s="50">
        <v>17</v>
      </c>
      <c r="K633" s="50"/>
      <c r="L633" s="91"/>
      <c r="M633" s="57"/>
      <c r="N633" s="58"/>
      <c r="O633" s="59"/>
      <c r="P633" s="60">
        <f>IF(J633=0,"",J633/I632)</f>
        <v>0.89473684210526316</v>
      </c>
      <c r="Q633" s="61">
        <v>19</v>
      </c>
      <c r="R633" s="62">
        <f t="shared" si="59"/>
        <v>0.95</v>
      </c>
      <c r="S633" s="62">
        <f t="shared" si="60"/>
        <v>5.0000000000000044E-2</v>
      </c>
      <c r="AM633" s="3"/>
      <c r="AN633" s="3"/>
    </row>
    <row r="634" spans="1:40" ht="15.75" customHeight="1" x14ac:dyDescent="0.25">
      <c r="A634" s="49">
        <v>2201</v>
      </c>
      <c r="B634" s="50"/>
      <c r="C634" s="50"/>
      <c r="D634" s="50"/>
      <c r="E634" s="50"/>
      <c r="F634" s="50"/>
      <c r="G634" s="50"/>
      <c r="H634" s="50"/>
      <c r="I634" s="50"/>
      <c r="J634" s="50"/>
      <c r="K634" s="50">
        <v>15</v>
      </c>
      <c r="L634" s="91">
        <v>8</v>
      </c>
      <c r="M634" s="57"/>
      <c r="N634" s="58"/>
      <c r="O634" s="59"/>
      <c r="P634" s="60">
        <f>IF(K634=0,"",K634/J633)</f>
        <v>0.88235294117647056</v>
      </c>
      <c r="Q634" s="61">
        <v>17</v>
      </c>
      <c r="R634" s="62">
        <f t="shared" si="59"/>
        <v>0.89473684210526316</v>
      </c>
      <c r="S634" s="62">
        <f t="shared" si="60"/>
        <v>0.10526315789473684</v>
      </c>
      <c r="AM634" s="3"/>
      <c r="AN634" s="3"/>
    </row>
    <row r="635" spans="1:40" ht="15.75" customHeight="1" x14ac:dyDescent="0.25">
      <c r="A635" s="49">
        <v>2202</v>
      </c>
      <c r="B635" s="50"/>
      <c r="C635" s="50"/>
      <c r="D635" s="50"/>
      <c r="E635" s="50"/>
      <c r="F635" s="50"/>
      <c r="G635" s="50"/>
      <c r="H635" s="50"/>
      <c r="I635" s="50"/>
      <c r="J635" s="50"/>
      <c r="K635" s="50">
        <v>9</v>
      </c>
      <c r="L635" s="91">
        <v>4</v>
      </c>
      <c r="M635" s="57"/>
      <c r="N635" s="58"/>
      <c r="O635" s="64"/>
      <c r="P635" s="65"/>
      <c r="Q635" s="66">
        <v>9</v>
      </c>
      <c r="R635" s="67"/>
      <c r="S635" s="65"/>
      <c r="AM635" s="3"/>
      <c r="AN635" s="3"/>
    </row>
    <row r="636" spans="1:40" ht="15.75" customHeight="1" x14ac:dyDescent="0.25">
      <c r="A636" s="49">
        <v>2301</v>
      </c>
      <c r="B636" s="50"/>
      <c r="C636" s="50"/>
      <c r="D636" s="50"/>
      <c r="E636" s="50"/>
      <c r="F636" s="50"/>
      <c r="G636" s="50"/>
      <c r="H636" s="50"/>
      <c r="I636" s="50"/>
      <c r="J636" s="50"/>
      <c r="K636" s="50">
        <v>4</v>
      </c>
      <c r="L636" s="91">
        <v>2</v>
      </c>
      <c r="M636" s="57"/>
      <c r="N636" s="58"/>
      <c r="O636" s="64"/>
      <c r="P636" s="68"/>
      <c r="Q636" s="66">
        <v>6</v>
      </c>
      <c r="R636" s="69"/>
      <c r="S636" s="68"/>
      <c r="AM636" s="3"/>
      <c r="AN636" s="3"/>
    </row>
    <row r="637" spans="1:40" ht="15.75" customHeight="1" x14ac:dyDescent="0.25">
      <c r="A637" s="49">
        <v>2302</v>
      </c>
      <c r="B637" s="50"/>
      <c r="C637" s="50"/>
      <c r="D637" s="50"/>
      <c r="E637" s="50"/>
      <c r="F637" s="50"/>
      <c r="G637" s="50"/>
      <c r="H637" s="50"/>
      <c r="I637" s="50"/>
      <c r="J637" s="50"/>
      <c r="K637" s="50">
        <v>2</v>
      </c>
      <c r="L637" s="91">
        <v>2</v>
      </c>
      <c r="M637" s="57"/>
      <c r="N637" s="58"/>
      <c r="O637" s="64"/>
      <c r="P637" s="68"/>
      <c r="Q637" s="123">
        <v>2</v>
      </c>
      <c r="R637" s="69"/>
      <c r="S637" s="68"/>
      <c r="AM637" s="3"/>
      <c r="AN637" s="3"/>
    </row>
    <row r="638" spans="1:40" ht="15.75" customHeight="1" x14ac:dyDescent="0.25">
      <c r="A638" s="49">
        <v>2401</v>
      </c>
      <c r="B638" s="50"/>
      <c r="C638" s="50"/>
      <c r="D638" s="50"/>
      <c r="E638" s="50"/>
      <c r="F638" s="50"/>
      <c r="G638" s="50"/>
      <c r="H638" s="50"/>
      <c r="I638" s="50"/>
      <c r="J638" s="50"/>
      <c r="K638" s="50">
        <v>1</v>
      </c>
      <c r="L638" s="91"/>
      <c r="M638" s="57"/>
      <c r="N638" s="58"/>
      <c r="O638" s="64"/>
      <c r="P638" s="58"/>
      <c r="Q638" s="124">
        <v>1</v>
      </c>
      <c r="R638" s="106"/>
      <c r="S638" s="68"/>
      <c r="AM638" s="3"/>
      <c r="AN638" s="3"/>
    </row>
    <row r="639" spans="1:40" ht="15.75" customHeight="1" x14ac:dyDescent="0.25">
      <c r="A639" s="49">
        <v>2402</v>
      </c>
      <c r="B639" s="50"/>
      <c r="C639" s="50"/>
      <c r="D639" s="50"/>
      <c r="E639" s="50"/>
      <c r="F639" s="50"/>
      <c r="G639" s="50"/>
      <c r="H639" s="50"/>
      <c r="I639" s="50"/>
      <c r="J639" s="50"/>
      <c r="K639" s="50">
        <v>1</v>
      </c>
      <c r="L639" s="91"/>
      <c r="M639" s="57"/>
      <c r="N639" s="58"/>
      <c r="O639" s="64"/>
      <c r="P639" s="58"/>
      <c r="Q639" s="124">
        <v>1</v>
      </c>
      <c r="R639" s="106"/>
      <c r="S639" s="68"/>
      <c r="AM639" s="3"/>
      <c r="AN639" s="3"/>
    </row>
    <row r="640" spans="1:40" ht="15.75" customHeight="1" x14ac:dyDescent="0.25">
      <c r="A640" s="49">
        <v>2501</v>
      </c>
      <c r="B640" s="50"/>
      <c r="C640" s="50"/>
      <c r="D640" s="50"/>
      <c r="E640" s="50"/>
      <c r="F640" s="50"/>
      <c r="G640" s="50"/>
      <c r="H640" s="50"/>
      <c r="I640" s="50"/>
      <c r="J640" s="50"/>
      <c r="K640" s="50">
        <v>1</v>
      </c>
      <c r="L640" s="91"/>
      <c r="M640" s="57"/>
      <c r="N640" s="58"/>
      <c r="O640" s="64"/>
      <c r="P640" s="58"/>
      <c r="Q640" s="124">
        <v>1</v>
      </c>
      <c r="R640" s="106"/>
      <c r="S640" s="68"/>
      <c r="AM640" s="3"/>
      <c r="AN640" s="3"/>
    </row>
    <row r="641" spans="1:40" ht="15.75" customHeight="1" x14ac:dyDescent="0.25">
      <c r="A641" s="49">
        <v>2502</v>
      </c>
      <c r="B641" s="50"/>
      <c r="C641" s="50"/>
      <c r="D641" s="50"/>
      <c r="E641" s="50"/>
      <c r="F641" s="50"/>
      <c r="G641" s="50"/>
      <c r="H641" s="50"/>
      <c r="I641" s="50"/>
      <c r="J641" s="50"/>
      <c r="K641" s="50"/>
      <c r="L641" s="91"/>
      <c r="M641" s="57"/>
      <c r="N641" s="58"/>
      <c r="O641" s="64"/>
      <c r="P641" s="58"/>
      <c r="Q641" s="64"/>
      <c r="R641" s="106"/>
      <c r="S641" s="68"/>
      <c r="AM641" s="3"/>
      <c r="AN641" s="3"/>
    </row>
    <row r="642" spans="1:40" ht="15.75" customHeight="1" x14ac:dyDescent="0.25">
      <c r="A642" s="49">
        <v>2601</v>
      </c>
      <c r="B642" s="50"/>
      <c r="C642" s="50"/>
      <c r="D642" s="50"/>
      <c r="E642" s="50"/>
      <c r="F642" s="50"/>
      <c r="G642" s="50"/>
      <c r="H642" s="50"/>
      <c r="I642" s="50"/>
      <c r="J642" s="50"/>
      <c r="K642" s="50"/>
      <c r="L642" s="91"/>
      <c r="M642" s="57"/>
      <c r="N642" s="58"/>
      <c r="O642" s="64"/>
      <c r="P642" s="137" t="s">
        <v>42</v>
      </c>
      <c r="Q642" s="72">
        <v>15</v>
      </c>
      <c r="R642" s="87">
        <f>L645</f>
        <v>16</v>
      </c>
      <c r="S642" s="139" t="s">
        <v>10</v>
      </c>
      <c r="AM642" s="3"/>
      <c r="AN642" s="3"/>
    </row>
    <row r="643" spans="1:40" ht="15.75" customHeight="1" x14ac:dyDescent="0.25">
      <c r="A643" s="49">
        <v>2602</v>
      </c>
      <c r="B643" s="50"/>
      <c r="C643" s="50"/>
      <c r="D643" s="50"/>
      <c r="E643" s="50"/>
      <c r="F643" s="50"/>
      <c r="G643" s="50"/>
      <c r="H643" s="50"/>
      <c r="I643" s="50"/>
      <c r="J643" s="50"/>
      <c r="K643" s="50"/>
      <c r="L643" s="91"/>
      <c r="M643" s="57"/>
      <c r="N643" s="58"/>
      <c r="O643" s="64"/>
      <c r="P643" s="138" t="s">
        <v>43</v>
      </c>
      <c r="Q643" s="76">
        <f>IF(Q642/B625=0,"",Q642/B625)</f>
        <v>0.57692307692307687</v>
      </c>
      <c r="R643" s="89">
        <f>IF(Q642/R642=0,"",Q642/R642)</f>
        <v>0.9375</v>
      </c>
      <c r="S643" s="140" t="s">
        <v>44</v>
      </c>
      <c r="AM643" s="3"/>
      <c r="AN643" s="3"/>
    </row>
    <row r="644" spans="1:40" ht="15.75" customHeight="1" x14ac:dyDescent="0.25">
      <c r="A644" s="49">
        <v>2701</v>
      </c>
      <c r="B644" s="142"/>
      <c r="C644" s="142"/>
      <c r="D644" s="142"/>
      <c r="E644" s="142"/>
      <c r="F644" s="142"/>
      <c r="G644" s="142"/>
      <c r="H644" s="142"/>
      <c r="I644" s="142"/>
      <c r="J644" s="142"/>
      <c r="K644" s="142"/>
      <c r="L644" s="91"/>
      <c r="M644" s="79"/>
      <c r="N644" s="80"/>
      <c r="O644" s="81"/>
      <c r="P644" s="82"/>
      <c r="Q644" s="83"/>
      <c r="R644" s="83"/>
      <c r="S644" s="84"/>
      <c r="AM644" s="3"/>
      <c r="AN644" s="3"/>
    </row>
    <row r="645" spans="1:40" ht="18" x14ac:dyDescent="0.25">
      <c r="A645" s="31"/>
      <c r="B645" s="182" t="s">
        <v>63</v>
      </c>
      <c r="C645" s="182"/>
      <c r="D645" s="182"/>
      <c r="E645" s="182"/>
      <c r="F645" s="182"/>
      <c r="G645" s="182"/>
      <c r="H645" s="182"/>
      <c r="I645" s="182"/>
      <c r="J645" s="182"/>
      <c r="K645" s="182"/>
      <c r="L645" s="141">
        <f>SUM(L634:L638)</f>
        <v>16</v>
      </c>
      <c r="M645" s="86">
        <f>IF(L634=0,"",L634/B625)</f>
        <v>0.30769230769230771</v>
      </c>
      <c r="N645" s="86">
        <f>IF(L645=0,"",L645/B625)</f>
        <v>0.61538461538461542</v>
      </c>
      <c r="O645" s="86">
        <f>IF(L634=0,"",N645-M645)</f>
        <v>0.30769230769230771</v>
      </c>
      <c r="P645" s="1"/>
      <c r="Q645" s="25"/>
      <c r="R645" s="26"/>
      <c r="S645" s="1"/>
      <c r="AM645" s="3"/>
      <c r="AN645" s="3"/>
    </row>
    <row r="646" spans="1:40" ht="12.75" customHeight="1" x14ac:dyDescent="0.2">
      <c r="M646" s="1"/>
      <c r="N646" s="1"/>
      <c r="P646" s="1"/>
      <c r="Q646" s="2"/>
      <c r="R646" s="2"/>
      <c r="S646" s="1"/>
      <c r="AM646" s="3"/>
      <c r="AN646" s="3"/>
    </row>
    <row r="647" spans="1:40" ht="12.75" customHeight="1" x14ac:dyDescent="0.2">
      <c r="M647" s="1"/>
      <c r="N647" s="1"/>
      <c r="P647" s="1"/>
      <c r="Q647" s="2"/>
      <c r="R647" s="2"/>
      <c r="S647" s="1"/>
      <c r="AM647" s="3"/>
      <c r="AN647" s="3"/>
    </row>
    <row r="648" spans="1:40" ht="26.25" customHeight="1" x14ac:dyDescent="0.4">
      <c r="B648" s="184" t="s">
        <v>53</v>
      </c>
      <c r="C648" s="184"/>
      <c r="D648" s="184"/>
      <c r="E648" s="184"/>
      <c r="F648" s="184"/>
      <c r="G648" s="184"/>
      <c r="H648" s="184"/>
      <c r="I648" s="184"/>
      <c r="J648" s="184"/>
      <c r="K648" s="184"/>
      <c r="L648" s="153" t="s">
        <v>71</v>
      </c>
      <c r="M648" s="1"/>
      <c r="N648" s="1"/>
      <c r="O648" s="25"/>
      <c r="P648" s="1"/>
      <c r="Q648" s="25"/>
      <c r="R648" s="25"/>
      <c r="S648" s="25"/>
      <c r="W648" s="116"/>
      <c r="AM648" s="3"/>
      <c r="AN648" s="3"/>
    </row>
    <row r="649" spans="1:40" ht="20.25" customHeight="1" x14ac:dyDescent="0.2">
      <c r="A649" s="172" t="s">
        <v>9</v>
      </c>
      <c r="B649" s="173" t="s">
        <v>54</v>
      </c>
      <c r="C649" s="174"/>
      <c r="D649" s="174"/>
      <c r="E649" s="174"/>
      <c r="F649" s="174"/>
      <c r="G649" s="174"/>
      <c r="H649" s="174"/>
      <c r="I649" s="174"/>
      <c r="J649" s="174"/>
      <c r="K649" s="175"/>
      <c r="L649" s="176" t="s">
        <v>10</v>
      </c>
      <c r="M649" s="171" t="s">
        <v>2</v>
      </c>
      <c r="N649" s="171" t="s">
        <v>3</v>
      </c>
      <c r="O649" s="178" t="s">
        <v>4</v>
      </c>
      <c r="P649" s="171" t="s">
        <v>5</v>
      </c>
      <c r="Q649" s="169" t="s">
        <v>6</v>
      </c>
      <c r="R649" s="169" t="s">
        <v>7</v>
      </c>
      <c r="S649" s="171" t="s">
        <v>8</v>
      </c>
      <c r="AM649" s="3"/>
      <c r="AN649" s="3"/>
    </row>
    <row r="650" spans="1:40" ht="15.75" customHeight="1" x14ac:dyDescent="0.25">
      <c r="A650" s="170"/>
      <c r="B650" s="49" t="s">
        <v>55</v>
      </c>
      <c r="C650" s="49" t="s">
        <v>56</v>
      </c>
      <c r="D650" s="49" t="s">
        <v>57</v>
      </c>
      <c r="E650" s="49" t="s">
        <v>58</v>
      </c>
      <c r="F650" s="49" t="s">
        <v>59</v>
      </c>
      <c r="G650" s="49" t="s">
        <v>60</v>
      </c>
      <c r="H650" s="49" t="s">
        <v>61</v>
      </c>
      <c r="I650" s="49" t="s">
        <v>62</v>
      </c>
      <c r="J650" s="49" t="s">
        <v>83</v>
      </c>
      <c r="K650" s="49" t="s">
        <v>84</v>
      </c>
      <c r="L650" s="177"/>
      <c r="M650" s="170"/>
      <c r="N650" s="170"/>
      <c r="O650" s="170"/>
      <c r="P650" s="170"/>
      <c r="Q650" s="170"/>
      <c r="R650" s="170"/>
      <c r="S650" s="170"/>
      <c r="AM650" s="3"/>
      <c r="AN650" s="3"/>
    </row>
    <row r="651" spans="1:40" ht="15.75" customHeight="1" x14ac:dyDescent="0.25">
      <c r="A651" s="49">
        <v>1801</v>
      </c>
      <c r="B651" s="50">
        <v>28</v>
      </c>
      <c r="C651" s="50"/>
      <c r="D651" s="50"/>
      <c r="E651" s="50"/>
      <c r="F651" s="50"/>
      <c r="G651" s="50"/>
      <c r="H651" s="50"/>
      <c r="I651" s="50"/>
      <c r="J651" s="50"/>
      <c r="K651" s="50"/>
      <c r="L651" s="91"/>
      <c r="M651" s="51"/>
      <c r="N651" s="52"/>
      <c r="O651" s="53"/>
      <c r="P651" s="54"/>
      <c r="Q651" s="55">
        <f>B651</f>
        <v>28</v>
      </c>
      <c r="R651" s="56"/>
      <c r="S651" s="54"/>
      <c r="AM651" s="3"/>
      <c r="AN651" s="3"/>
    </row>
    <row r="652" spans="1:40" ht="15.75" customHeight="1" x14ac:dyDescent="0.25">
      <c r="A652" s="49">
        <v>1802</v>
      </c>
      <c r="B652" s="50"/>
      <c r="C652" s="50">
        <v>24</v>
      </c>
      <c r="D652" s="50"/>
      <c r="E652" s="50"/>
      <c r="F652" s="50"/>
      <c r="G652" s="50"/>
      <c r="H652" s="50"/>
      <c r="I652" s="50"/>
      <c r="J652" s="50"/>
      <c r="K652" s="50"/>
      <c r="L652" s="91"/>
      <c r="M652" s="57"/>
      <c r="N652" s="58"/>
      <c r="O652" s="59"/>
      <c r="P652" s="60">
        <f>IF(C652=0,"",C652/B651)</f>
        <v>0.8571428571428571</v>
      </c>
      <c r="Q652" s="61">
        <v>24</v>
      </c>
      <c r="R652" s="62">
        <f t="shared" ref="R652:R659" si="61">IF(Q652=0,"",Q652/Q651)</f>
        <v>0.8571428571428571</v>
      </c>
      <c r="S652" s="62">
        <f t="shared" ref="S652:S659" si="62">IF(Q652=0,"",100%-R652)</f>
        <v>0.1428571428571429</v>
      </c>
      <c r="AM652" s="3"/>
      <c r="AN652" s="3"/>
    </row>
    <row r="653" spans="1:40" ht="15.75" customHeight="1" x14ac:dyDescent="0.25">
      <c r="A653" s="49">
        <v>1901</v>
      </c>
      <c r="B653" s="50"/>
      <c r="C653" s="50"/>
      <c r="D653" s="50">
        <v>20</v>
      </c>
      <c r="E653" s="50"/>
      <c r="F653" s="50"/>
      <c r="G653" s="50"/>
      <c r="H653" s="50"/>
      <c r="I653" s="50"/>
      <c r="J653" s="50"/>
      <c r="K653" s="50"/>
      <c r="L653" s="91"/>
      <c r="M653" s="57"/>
      <c r="N653" s="58"/>
      <c r="O653" s="59"/>
      <c r="P653" s="60">
        <f>IF(D653=0,"",D653/C652)</f>
        <v>0.83333333333333337</v>
      </c>
      <c r="Q653" s="61">
        <v>22</v>
      </c>
      <c r="R653" s="62">
        <f t="shared" si="61"/>
        <v>0.91666666666666663</v>
      </c>
      <c r="S653" s="62">
        <f t="shared" si="62"/>
        <v>8.333333333333337E-2</v>
      </c>
      <c r="T653" s="63">
        <f>Q653/Q651</f>
        <v>0.7857142857142857</v>
      </c>
      <c r="AM653" s="3"/>
      <c r="AN653" s="3"/>
    </row>
    <row r="654" spans="1:40" ht="15.75" customHeight="1" x14ac:dyDescent="0.25">
      <c r="A654" s="49">
        <v>1902</v>
      </c>
      <c r="B654" s="50"/>
      <c r="C654" s="50"/>
      <c r="D654" s="50"/>
      <c r="E654" s="50">
        <v>17</v>
      </c>
      <c r="F654" s="50"/>
      <c r="G654" s="50"/>
      <c r="H654" s="50"/>
      <c r="I654" s="50"/>
      <c r="J654" s="50"/>
      <c r="K654" s="50"/>
      <c r="L654" s="91"/>
      <c r="M654" s="57"/>
      <c r="N654" s="58"/>
      <c r="O654" s="59"/>
      <c r="P654" s="60">
        <f>E654/D653</f>
        <v>0.85</v>
      </c>
      <c r="Q654" s="61">
        <v>20</v>
      </c>
      <c r="R654" s="62">
        <f t="shared" si="61"/>
        <v>0.90909090909090906</v>
      </c>
      <c r="S654" s="62">
        <f t="shared" si="62"/>
        <v>9.0909090909090939E-2</v>
      </c>
      <c r="AM654" s="3"/>
      <c r="AN654" s="3"/>
    </row>
    <row r="655" spans="1:40" ht="15.75" customHeight="1" x14ac:dyDescent="0.25">
      <c r="A655" s="49">
        <v>2001</v>
      </c>
      <c r="B655" s="50"/>
      <c r="C655" s="50"/>
      <c r="D655" s="50"/>
      <c r="E655" s="50"/>
      <c r="F655" s="50">
        <v>17</v>
      </c>
      <c r="G655" s="50"/>
      <c r="H655" s="50"/>
      <c r="I655" s="50"/>
      <c r="J655" s="50"/>
      <c r="K655" s="50"/>
      <c r="L655" s="91"/>
      <c r="M655" s="57"/>
      <c r="N655" s="58"/>
      <c r="O655" s="59"/>
      <c r="P655" s="60">
        <f>F655/E654</f>
        <v>1</v>
      </c>
      <c r="Q655" s="61">
        <v>18</v>
      </c>
      <c r="R655" s="62">
        <f t="shared" si="61"/>
        <v>0.9</v>
      </c>
      <c r="S655" s="62">
        <f t="shared" si="62"/>
        <v>9.9999999999999978E-2</v>
      </c>
      <c r="AM655" s="3"/>
      <c r="AN655" s="3"/>
    </row>
    <row r="656" spans="1:40" ht="15.75" customHeight="1" x14ac:dyDescent="0.25">
      <c r="A656" s="49">
        <v>2002</v>
      </c>
      <c r="B656" s="50"/>
      <c r="C656" s="50"/>
      <c r="D656" s="50"/>
      <c r="E656" s="50"/>
      <c r="F656" s="50"/>
      <c r="G656" s="50">
        <v>17</v>
      </c>
      <c r="H656" s="50"/>
      <c r="I656" s="50"/>
      <c r="J656" s="50"/>
      <c r="K656" s="50"/>
      <c r="L656" s="91"/>
      <c r="M656" s="57"/>
      <c r="N656" s="58"/>
      <c r="O656" s="59"/>
      <c r="P656" s="60">
        <f>G656/F655</f>
        <v>1</v>
      </c>
      <c r="Q656" s="61">
        <v>18</v>
      </c>
      <c r="R656" s="62">
        <f t="shared" si="61"/>
        <v>1</v>
      </c>
      <c r="S656" s="62">
        <f t="shared" si="62"/>
        <v>0</v>
      </c>
      <c r="AM656" s="3"/>
      <c r="AN656" s="3"/>
    </row>
    <row r="657" spans="1:40" ht="15.75" customHeight="1" x14ac:dyDescent="0.25">
      <c r="A657" s="49">
        <v>2101</v>
      </c>
      <c r="B657" s="50"/>
      <c r="C657" s="50"/>
      <c r="D657" s="50"/>
      <c r="E657" s="50"/>
      <c r="F657" s="50"/>
      <c r="G657" s="50"/>
      <c r="H657" s="50">
        <v>16</v>
      </c>
      <c r="I657" s="50"/>
      <c r="J657" s="50"/>
      <c r="K657" s="50"/>
      <c r="L657" s="91"/>
      <c r="M657" s="57"/>
      <c r="N657" s="58"/>
      <c r="O657" s="59"/>
      <c r="P657" s="60">
        <f>H657/G656</f>
        <v>0.94117647058823528</v>
      </c>
      <c r="Q657" s="61">
        <v>17</v>
      </c>
      <c r="R657" s="62">
        <f t="shared" si="61"/>
        <v>0.94444444444444442</v>
      </c>
      <c r="S657" s="62">
        <f t="shared" si="62"/>
        <v>5.555555555555558E-2</v>
      </c>
      <c r="AM657" s="3"/>
      <c r="AN657" s="3"/>
    </row>
    <row r="658" spans="1:40" ht="15.75" customHeight="1" x14ac:dyDescent="0.25">
      <c r="A658" s="49">
        <v>2102</v>
      </c>
      <c r="B658" s="50"/>
      <c r="C658" s="50"/>
      <c r="D658" s="50"/>
      <c r="E658" s="50"/>
      <c r="F658" s="50"/>
      <c r="G658" s="50"/>
      <c r="H658" s="50"/>
      <c r="I658" s="50">
        <v>12</v>
      </c>
      <c r="J658" s="50"/>
      <c r="K658" s="50"/>
      <c r="L658" s="91"/>
      <c r="M658" s="57"/>
      <c r="N658" s="58"/>
      <c r="O658" s="59"/>
      <c r="P658" s="60">
        <f>I658/H657</f>
        <v>0.75</v>
      </c>
      <c r="Q658" s="61">
        <v>15</v>
      </c>
      <c r="R658" s="62">
        <f t="shared" si="61"/>
        <v>0.88235294117647056</v>
      </c>
      <c r="S658" s="62">
        <f t="shared" si="62"/>
        <v>0.11764705882352944</v>
      </c>
      <c r="AM658" s="3"/>
      <c r="AN658" s="3"/>
    </row>
    <row r="659" spans="1:40" ht="15.75" customHeight="1" x14ac:dyDescent="0.25">
      <c r="A659" s="49">
        <v>2201</v>
      </c>
      <c r="B659" s="50"/>
      <c r="C659" s="50"/>
      <c r="D659" s="50"/>
      <c r="E659" s="50"/>
      <c r="F659" s="50"/>
      <c r="G659" s="50"/>
      <c r="H659" s="50"/>
      <c r="I659" s="50"/>
      <c r="J659" s="50">
        <v>12</v>
      </c>
      <c r="K659" s="50"/>
      <c r="L659" s="91"/>
      <c r="M659" s="57"/>
      <c r="N659" s="58"/>
      <c r="O659" s="59"/>
      <c r="P659" s="60">
        <f>J659/I658</f>
        <v>1</v>
      </c>
      <c r="Q659" s="61">
        <v>14</v>
      </c>
      <c r="R659" s="62">
        <f t="shared" si="61"/>
        <v>0.93333333333333335</v>
      </c>
      <c r="S659" s="62">
        <f t="shared" si="62"/>
        <v>6.6666666666666652E-2</v>
      </c>
      <c r="AM659" s="3"/>
      <c r="AN659" s="3"/>
    </row>
    <row r="660" spans="1:40" ht="15.75" customHeight="1" x14ac:dyDescent="0.25">
      <c r="A660" s="49">
        <v>2202</v>
      </c>
      <c r="B660" s="50"/>
      <c r="C660" s="50"/>
      <c r="D660" s="50"/>
      <c r="E660" s="50"/>
      <c r="F660" s="50"/>
      <c r="G660" s="50"/>
      <c r="H660" s="50"/>
      <c r="I660" s="50"/>
      <c r="J660" s="50"/>
      <c r="K660" s="50">
        <v>10</v>
      </c>
      <c r="L660" s="91">
        <v>5</v>
      </c>
      <c r="M660" s="57"/>
      <c r="N660" s="58"/>
      <c r="O660" s="64"/>
      <c r="P660" s="65"/>
      <c r="Q660" s="66">
        <v>14</v>
      </c>
      <c r="R660" s="67"/>
      <c r="S660" s="65"/>
      <c r="AM660" s="3"/>
      <c r="AN660" s="3"/>
    </row>
    <row r="661" spans="1:40" ht="15.75" customHeight="1" x14ac:dyDescent="0.25">
      <c r="A661" s="49">
        <v>2301</v>
      </c>
      <c r="B661" s="50"/>
      <c r="C661" s="50"/>
      <c r="D661" s="50"/>
      <c r="E661" s="50"/>
      <c r="F661" s="50"/>
      <c r="G661" s="50"/>
      <c r="H661" s="50"/>
      <c r="I661" s="50"/>
      <c r="J661" s="50"/>
      <c r="K661" s="50">
        <v>4</v>
      </c>
      <c r="L661" s="91">
        <v>2</v>
      </c>
      <c r="M661" s="57"/>
      <c r="N661" s="58"/>
      <c r="O661" s="64"/>
      <c r="P661" s="68"/>
      <c r="Q661" s="66">
        <v>7</v>
      </c>
      <c r="R661" s="69"/>
      <c r="S661" s="68"/>
      <c r="AM661" s="3"/>
      <c r="AN661" s="3"/>
    </row>
    <row r="662" spans="1:40" ht="15.75" customHeight="1" x14ac:dyDescent="0.25">
      <c r="A662" s="49">
        <v>2302</v>
      </c>
      <c r="B662" s="50"/>
      <c r="C662" s="50"/>
      <c r="D662" s="50"/>
      <c r="E662" s="50"/>
      <c r="F662" s="50"/>
      <c r="G662" s="50"/>
      <c r="H662" s="50"/>
      <c r="I662" s="50"/>
      <c r="J662" s="50"/>
      <c r="K662" s="50">
        <v>1</v>
      </c>
      <c r="L662" s="91"/>
      <c r="M662" s="57"/>
      <c r="N662" s="58"/>
      <c r="O662" s="64"/>
      <c r="P662" s="68"/>
      <c r="Q662" s="123">
        <v>2</v>
      </c>
      <c r="R662" s="69"/>
      <c r="S662" s="68"/>
      <c r="AM662" s="3"/>
      <c r="AN662" s="3"/>
    </row>
    <row r="663" spans="1:40" ht="15.75" customHeight="1" x14ac:dyDescent="0.25">
      <c r="A663" s="49">
        <v>2401</v>
      </c>
      <c r="B663" s="50"/>
      <c r="C663" s="50"/>
      <c r="D663" s="50"/>
      <c r="E663" s="50"/>
      <c r="F663" s="50"/>
      <c r="G663" s="50"/>
      <c r="H663" s="50"/>
      <c r="I663" s="50"/>
      <c r="J663" s="50"/>
      <c r="K663" s="50">
        <v>2</v>
      </c>
      <c r="L663" s="91"/>
      <c r="M663" s="57"/>
      <c r="N663" s="58"/>
      <c r="O663" s="64"/>
      <c r="P663" s="58"/>
      <c r="Q663" s="124">
        <v>4</v>
      </c>
      <c r="R663" s="106"/>
      <c r="S663" s="68"/>
      <c r="AM663" s="3"/>
      <c r="AN663" s="3"/>
    </row>
    <row r="664" spans="1:40" ht="15.75" customHeight="1" x14ac:dyDescent="0.25">
      <c r="A664" s="49">
        <v>2402</v>
      </c>
      <c r="B664" s="50"/>
      <c r="C664" s="50"/>
      <c r="D664" s="50"/>
      <c r="E664" s="50"/>
      <c r="F664" s="50"/>
      <c r="G664" s="50"/>
      <c r="H664" s="50"/>
      <c r="I664" s="50"/>
      <c r="J664" s="50"/>
      <c r="K664" s="50">
        <v>1</v>
      </c>
      <c r="L664" s="91">
        <v>1</v>
      </c>
      <c r="M664" s="57"/>
      <c r="N664" s="58"/>
      <c r="O664" s="64"/>
      <c r="P664" s="58"/>
      <c r="Q664" s="124">
        <v>1</v>
      </c>
      <c r="R664" s="106"/>
      <c r="S664" s="68"/>
      <c r="AM664" s="3"/>
      <c r="AN664" s="3"/>
    </row>
    <row r="665" spans="1:40" ht="15.75" customHeight="1" x14ac:dyDescent="0.25">
      <c r="A665" s="49">
        <v>2501</v>
      </c>
      <c r="B665" s="50"/>
      <c r="C665" s="50"/>
      <c r="D665" s="50"/>
      <c r="E665" s="50"/>
      <c r="F665" s="50"/>
      <c r="G665" s="50"/>
      <c r="H665" s="50"/>
      <c r="I665" s="50"/>
      <c r="J665" s="50"/>
      <c r="K665" s="50">
        <v>2</v>
      </c>
      <c r="L665" s="91">
        <v>2</v>
      </c>
      <c r="M665" s="57"/>
      <c r="N665" s="58"/>
      <c r="O665" s="64"/>
      <c r="P665" s="58"/>
      <c r="Q665" s="124">
        <v>2</v>
      </c>
      <c r="R665" s="106"/>
      <c r="S665" s="68"/>
      <c r="AM665" s="3"/>
      <c r="AN665" s="3"/>
    </row>
    <row r="666" spans="1:40" ht="15.75" customHeight="1" x14ac:dyDescent="0.25">
      <c r="A666" s="49">
        <v>2502</v>
      </c>
      <c r="B666" s="50"/>
      <c r="C666" s="50"/>
      <c r="D666" s="50"/>
      <c r="E666" s="50"/>
      <c r="F666" s="50"/>
      <c r="G666" s="50"/>
      <c r="H666" s="50"/>
      <c r="I666" s="50"/>
      <c r="J666" s="50"/>
      <c r="K666" s="50"/>
      <c r="L666" s="91"/>
      <c r="M666" s="57"/>
      <c r="N666" s="58"/>
      <c r="O666" s="64"/>
      <c r="P666" s="58"/>
      <c r="Q666" s="64"/>
      <c r="R666" s="106"/>
      <c r="S666" s="68"/>
      <c r="AM666" s="3"/>
      <c r="AN666" s="3"/>
    </row>
    <row r="667" spans="1:40" ht="15.75" customHeight="1" x14ac:dyDescent="0.25">
      <c r="A667" s="49">
        <v>2601</v>
      </c>
      <c r="B667" s="50"/>
      <c r="C667" s="50"/>
      <c r="D667" s="50"/>
      <c r="E667" s="50"/>
      <c r="F667" s="50"/>
      <c r="G667" s="50"/>
      <c r="H667" s="50"/>
      <c r="I667" s="50"/>
      <c r="J667" s="50"/>
      <c r="K667" s="50"/>
      <c r="L667" s="91"/>
      <c r="M667" s="57"/>
      <c r="N667" s="58"/>
      <c r="O667" s="64"/>
      <c r="P667" s="58"/>
      <c r="Q667" s="64"/>
      <c r="R667" s="106"/>
      <c r="S667" s="68"/>
      <c r="AM667" s="3"/>
      <c r="AN667" s="3"/>
    </row>
    <row r="668" spans="1:40" ht="15.75" customHeight="1" x14ac:dyDescent="0.25">
      <c r="A668" s="49">
        <v>2602</v>
      </c>
      <c r="B668" s="50"/>
      <c r="C668" s="50"/>
      <c r="D668" s="50"/>
      <c r="E668" s="50"/>
      <c r="F668" s="50"/>
      <c r="G668" s="50"/>
      <c r="H668" s="50"/>
      <c r="I668" s="50"/>
      <c r="J668" s="50"/>
      <c r="K668" s="50"/>
      <c r="L668" s="91"/>
      <c r="M668" s="57"/>
      <c r="N668" s="58"/>
      <c r="O668" s="64"/>
      <c r="P668" s="137" t="s">
        <v>42</v>
      </c>
      <c r="Q668" s="72">
        <v>7</v>
      </c>
      <c r="R668" s="87">
        <f>L671</f>
        <v>10</v>
      </c>
      <c r="S668" s="139" t="s">
        <v>10</v>
      </c>
      <c r="AM668" s="3"/>
      <c r="AN668" s="3"/>
    </row>
    <row r="669" spans="1:40" ht="15.75" customHeight="1" x14ac:dyDescent="0.25">
      <c r="A669" s="49">
        <v>2701</v>
      </c>
      <c r="B669" s="50"/>
      <c r="C669" s="50"/>
      <c r="D669" s="50"/>
      <c r="E669" s="50"/>
      <c r="F669" s="50"/>
      <c r="G669" s="50"/>
      <c r="H669" s="50"/>
      <c r="I669" s="50"/>
      <c r="J669" s="50"/>
      <c r="K669" s="50"/>
      <c r="L669" s="91"/>
      <c r="M669" s="57"/>
      <c r="N669" s="58"/>
      <c r="O669" s="64"/>
      <c r="P669" s="138" t="s">
        <v>43</v>
      </c>
      <c r="Q669" s="76">
        <f>IF(Q668/B651=0,"",Q668/B651)</f>
        <v>0.25</v>
      </c>
      <c r="R669" s="89">
        <f>IF(Q668/R668=0,"",Q668/R668)</f>
        <v>0.7</v>
      </c>
      <c r="S669" s="140" t="s">
        <v>44</v>
      </c>
      <c r="AM669" s="3"/>
      <c r="AN669" s="3"/>
    </row>
    <row r="670" spans="1:40" ht="15.75" customHeight="1" x14ac:dyDescent="0.25">
      <c r="A670" s="49">
        <v>2702</v>
      </c>
      <c r="B670" s="142"/>
      <c r="C670" s="142"/>
      <c r="D670" s="142"/>
      <c r="E670" s="142"/>
      <c r="F670" s="142"/>
      <c r="G670" s="142"/>
      <c r="H670" s="142"/>
      <c r="I670" s="142"/>
      <c r="J670" s="142"/>
      <c r="K670" s="142"/>
      <c r="L670" s="91"/>
      <c r="M670" s="79"/>
      <c r="N670" s="80"/>
      <c r="O670" s="81"/>
      <c r="P670" s="82"/>
      <c r="Q670" s="83"/>
      <c r="R670" s="83"/>
      <c r="S670" s="84"/>
      <c r="AM670" s="3"/>
      <c r="AN670" s="3"/>
    </row>
    <row r="671" spans="1:40" ht="18" customHeight="1" x14ac:dyDescent="0.25">
      <c r="A671" s="31"/>
      <c r="B671" s="182" t="s">
        <v>63</v>
      </c>
      <c r="C671" s="182"/>
      <c r="D671" s="182"/>
      <c r="E671" s="182"/>
      <c r="F671" s="182"/>
      <c r="G671" s="182"/>
      <c r="H671" s="182"/>
      <c r="I671" s="182"/>
      <c r="J671" s="182"/>
      <c r="K671" s="182"/>
      <c r="L671" s="141">
        <f>SUM(L659:L670)</f>
        <v>10</v>
      </c>
      <c r="M671" s="86">
        <f>IF(L660=0,"",L660/B651)</f>
        <v>0.17857142857142858</v>
      </c>
      <c r="N671" s="86">
        <f>IF(L671=0,"",L671/B651)</f>
        <v>0.35714285714285715</v>
      </c>
      <c r="O671" s="86">
        <f>N671-M671</f>
        <v>0.17857142857142858</v>
      </c>
      <c r="P671" s="1"/>
      <c r="Q671" s="25"/>
      <c r="R671" s="26"/>
      <c r="S671" s="1"/>
      <c r="AM671" s="3"/>
      <c r="AN671" s="3"/>
    </row>
    <row r="672" spans="1:40" ht="12.75" customHeight="1" x14ac:dyDescent="0.2">
      <c r="M672" s="1"/>
      <c r="N672" s="1"/>
      <c r="P672" s="1"/>
      <c r="Q672" s="2"/>
      <c r="R672" s="2"/>
      <c r="S672" s="1"/>
      <c r="AM672" s="3"/>
      <c r="AN672" s="3"/>
    </row>
    <row r="673" spans="1:40" ht="12.75" customHeight="1" x14ac:dyDescent="0.2">
      <c r="M673" s="1"/>
      <c r="N673" s="1"/>
      <c r="P673" s="1"/>
      <c r="Q673" s="2"/>
      <c r="R673" s="2"/>
      <c r="S673" s="1"/>
      <c r="AM673" s="3"/>
      <c r="AN673" s="3"/>
    </row>
    <row r="674" spans="1:40" ht="26.25" x14ac:dyDescent="0.4">
      <c r="B674" s="184" t="s">
        <v>53</v>
      </c>
      <c r="C674" s="184"/>
      <c r="D674" s="184"/>
      <c r="E674" s="184"/>
      <c r="F674" s="184"/>
      <c r="G674" s="184"/>
      <c r="H674" s="184"/>
      <c r="I674" s="184"/>
      <c r="J674" s="184"/>
      <c r="K674" s="184"/>
      <c r="L674" s="153" t="s">
        <v>72</v>
      </c>
      <c r="M674" s="1"/>
      <c r="N674" s="1"/>
      <c r="O674" s="25"/>
      <c r="P674" s="1"/>
      <c r="Q674" s="25"/>
      <c r="R674" s="25"/>
      <c r="S674" s="25"/>
      <c r="AM674" s="3"/>
      <c r="AN674" s="3"/>
    </row>
    <row r="675" spans="1:40" ht="20.25" x14ac:dyDescent="0.2">
      <c r="A675" s="172" t="s">
        <v>9</v>
      </c>
      <c r="B675" s="173" t="s">
        <v>54</v>
      </c>
      <c r="C675" s="174"/>
      <c r="D675" s="174"/>
      <c r="E675" s="174"/>
      <c r="F675" s="174"/>
      <c r="G675" s="174"/>
      <c r="H675" s="174"/>
      <c r="I675" s="174"/>
      <c r="J675" s="174"/>
      <c r="K675" s="175"/>
      <c r="L675" s="176" t="s">
        <v>10</v>
      </c>
      <c r="M675" s="171" t="s">
        <v>2</v>
      </c>
      <c r="N675" s="171" t="s">
        <v>3</v>
      </c>
      <c r="O675" s="178" t="s">
        <v>4</v>
      </c>
      <c r="P675" s="171" t="s">
        <v>5</v>
      </c>
      <c r="Q675" s="169" t="s">
        <v>6</v>
      </c>
      <c r="R675" s="169" t="s">
        <v>7</v>
      </c>
      <c r="S675" s="171" t="s">
        <v>8</v>
      </c>
      <c r="AM675" s="3"/>
      <c r="AN675" s="3"/>
    </row>
    <row r="676" spans="1:40" ht="15.75" x14ac:dyDescent="0.25">
      <c r="A676" s="170"/>
      <c r="B676" s="49" t="s">
        <v>55</v>
      </c>
      <c r="C676" s="49" t="s">
        <v>56</v>
      </c>
      <c r="D676" s="49" t="s">
        <v>57</v>
      </c>
      <c r="E676" s="49" t="s">
        <v>58</v>
      </c>
      <c r="F676" s="49" t="s">
        <v>59</v>
      </c>
      <c r="G676" s="49" t="s">
        <v>60</v>
      </c>
      <c r="H676" s="49" t="s">
        <v>61</v>
      </c>
      <c r="I676" s="49" t="s">
        <v>62</v>
      </c>
      <c r="J676" s="49" t="s">
        <v>83</v>
      </c>
      <c r="K676" s="49" t="s">
        <v>84</v>
      </c>
      <c r="L676" s="177"/>
      <c r="M676" s="170"/>
      <c r="N676" s="170"/>
      <c r="O676" s="170"/>
      <c r="P676" s="170"/>
      <c r="Q676" s="170"/>
      <c r="R676" s="170"/>
      <c r="S676" s="170"/>
      <c r="AM676" s="3"/>
      <c r="AN676" s="3"/>
    </row>
    <row r="677" spans="1:40" ht="15.75" customHeight="1" x14ac:dyDescent="0.25">
      <c r="A677" s="49">
        <v>1802</v>
      </c>
      <c r="B677" s="50">
        <v>31</v>
      </c>
      <c r="C677" s="50"/>
      <c r="D677" s="50"/>
      <c r="E677" s="50"/>
      <c r="F677" s="50"/>
      <c r="G677" s="50"/>
      <c r="H677" s="50"/>
      <c r="I677" s="50"/>
      <c r="J677" s="50"/>
      <c r="K677" s="50"/>
      <c r="L677" s="91"/>
      <c r="M677" s="51"/>
      <c r="N677" s="52"/>
      <c r="O677" s="53"/>
      <c r="P677" s="54"/>
      <c r="Q677" s="55">
        <f>B677</f>
        <v>31</v>
      </c>
      <c r="R677" s="56"/>
      <c r="S677" s="54"/>
      <c r="AM677" s="3"/>
      <c r="AN677" s="3"/>
    </row>
    <row r="678" spans="1:40" ht="15.75" customHeight="1" x14ac:dyDescent="0.25">
      <c r="A678" s="49">
        <v>1901</v>
      </c>
      <c r="B678" s="50"/>
      <c r="C678" s="50">
        <v>29</v>
      </c>
      <c r="D678" s="50"/>
      <c r="E678" s="50"/>
      <c r="F678" s="50"/>
      <c r="G678" s="50"/>
      <c r="H678" s="50"/>
      <c r="I678" s="50"/>
      <c r="J678" s="50"/>
      <c r="K678" s="50"/>
      <c r="L678" s="91"/>
      <c r="M678" s="57"/>
      <c r="N678" s="58"/>
      <c r="O678" s="59"/>
      <c r="P678" s="60">
        <f>IF(C678=0,"",C678/B677)</f>
        <v>0.93548387096774188</v>
      </c>
      <c r="Q678" s="61">
        <v>29</v>
      </c>
      <c r="R678" s="62">
        <f t="shared" ref="R678:R686" si="63">IF(Q678=0,"",Q678/Q677)</f>
        <v>0.93548387096774188</v>
      </c>
      <c r="S678" s="62">
        <f t="shared" ref="S678:S686" si="64">IF(Q678=0,"",100%-R678)</f>
        <v>6.4516129032258118E-2</v>
      </c>
      <c r="AM678" s="3"/>
      <c r="AN678" s="3"/>
    </row>
    <row r="679" spans="1:40" ht="15.75" customHeight="1" x14ac:dyDescent="0.25">
      <c r="A679" s="49">
        <v>1902</v>
      </c>
      <c r="B679" s="50"/>
      <c r="C679" s="50"/>
      <c r="D679" s="50">
        <v>26</v>
      </c>
      <c r="E679" s="50"/>
      <c r="F679" s="50"/>
      <c r="G679" s="50"/>
      <c r="H679" s="50"/>
      <c r="I679" s="50"/>
      <c r="J679" s="50"/>
      <c r="K679" s="50"/>
      <c r="L679" s="91"/>
      <c r="M679" s="57"/>
      <c r="N679" s="58"/>
      <c r="O679" s="59"/>
      <c r="P679" s="60">
        <f>IF(D679=0,"",D679/C678)</f>
        <v>0.89655172413793105</v>
      </c>
      <c r="Q679" s="61">
        <v>26</v>
      </c>
      <c r="R679" s="62">
        <f t="shared" si="63"/>
        <v>0.89655172413793105</v>
      </c>
      <c r="S679" s="62">
        <f t="shared" si="64"/>
        <v>0.10344827586206895</v>
      </c>
      <c r="T679" s="63">
        <f>Q679/Q677</f>
        <v>0.83870967741935487</v>
      </c>
      <c r="AM679" s="3"/>
      <c r="AN679" s="3"/>
    </row>
    <row r="680" spans="1:40" ht="15.75" customHeight="1" x14ac:dyDescent="0.25">
      <c r="A680" s="49">
        <v>2001</v>
      </c>
      <c r="B680" s="50"/>
      <c r="C680" s="50"/>
      <c r="D680" s="50"/>
      <c r="E680" s="50">
        <v>25</v>
      </c>
      <c r="F680" s="50"/>
      <c r="G680" s="50"/>
      <c r="H680" s="50"/>
      <c r="I680" s="50"/>
      <c r="J680" s="50"/>
      <c r="K680" s="50"/>
      <c r="L680" s="91"/>
      <c r="M680" s="57"/>
      <c r="N680" s="58"/>
      <c r="O680" s="59"/>
      <c r="P680" s="60">
        <f>E680/D679</f>
        <v>0.96153846153846156</v>
      </c>
      <c r="Q680" s="61">
        <v>26</v>
      </c>
      <c r="R680" s="62">
        <f t="shared" si="63"/>
        <v>1</v>
      </c>
      <c r="S680" s="62">
        <f t="shared" si="64"/>
        <v>0</v>
      </c>
      <c r="AM680" s="3"/>
      <c r="AN680" s="3"/>
    </row>
    <row r="681" spans="1:40" ht="15.75" customHeight="1" x14ac:dyDescent="0.25">
      <c r="A681" s="49">
        <v>2002</v>
      </c>
      <c r="B681" s="50"/>
      <c r="C681" s="50"/>
      <c r="D681" s="50"/>
      <c r="E681" s="50"/>
      <c r="F681" s="50">
        <v>23</v>
      </c>
      <c r="G681" s="50"/>
      <c r="H681" s="50"/>
      <c r="I681" s="50"/>
      <c r="J681" s="50"/>
      <c r="K681" s="50"/>
      <c r="L681" s="91"/>
      <c r="M681" s="57"/>
      <c r="N681" s="58"/>
      <c r="O681" s="59"/>
      <c r="P681" s="60">
        <f>IF(F681=0,"",F681/E680)</f>
        <v>0.92</v>
      </c>
      <c r="Q681" s="61">
        <v>26</v>
      </c>
      <c r="R681" s="62">
        <f t="shared" si="63"/>
        <v>1</v>
      </c>
      <c r="S681" s="62">
        <f t="shared" si="64"/>
        <v>0</v>
      </c>
      <c r="AM681" s="3"/>
      <c r="AN681" s="3"/>
    </row>
    <row r="682" spans="1:40" ht="15.75" customHeight="1" x14ac:dyDescent="0.25">
      <c r="A682" s="49">
        <v>2101</v>
      </c>
      <c r="B682" s="50"/>
      <c r="C682" s="50"/>
      <c r="D682" s="50"/>
      <c r="E682" s="50"/>
      <c r="F682" s="50"/>
      <c r="G682" s="50">
        <v>20</v>
      </c>
      <c r="H682" s="50"/>
      <c r="I682" s="50"/>
      <c r="J682" s="50"/>
      <c r="K682" s="50"/>
      <c r="L682" s="91"/>
      <c r="M682" s="57"/>
      <c r="N682" s="58"/>
      <c r="O682" s="59"/>
      <c r="P682" s="60">
        <f>IF(G682=0,"",G682/F681)</f>
        <v>0.86956521739130432</v>
      </c>
      <c r="Q682" s="61">
        <v>23</v>
      </c>
      <c r="R682" s="62">
        <f t="shared" si="63"/>
        <v>0.88461538461538458</v>
      </c>
      <c r="S682" s="62">
        <f t="shared" si="64"/>
        <v>0.11538461538461542</v>
      </c>
      <c r="AM682" s="3"/>
      <c r="AN682" s="3"/>
    </row>
    <row r="683" spans="1:40" ht="15.75" customHeight="1" x14ac:dyDescent="0.25">
      <c r="A683" s="49">
        <v>2102</v>
      </c>
      <c r="B683" s="50"/>
      <c r="C683" s="50"/>
      <c r="D683" s="50"/>
      <c r="E683" s="50"/>
      <c r="F683" s="50"/>
      <c r="G683" s="50"/>
      <c r="H683" s="50">
        <v>17</v>
      </c>
      <c r="I683" s="50"/>
      <c r="J683" s="50"/>
      <c r="K683" s="50"/>
      <c r="L683" s="91"/>
      <c r="M683" s="57"/>
      <c r="N683" s="58"/>
      <c r="O683" s="59"/>
      <c r="P683" s="60">
        <f>IF(H683=0,"",H683/G682)</f>
        <v>0.85</v>
      </c>
      <c r="Q683" s="61">
        <v>21</v>
      </c>
      <c r="R683" s="62">
        <f t="shared" si="63"/>
        <v>0.91304347826086951</v>
      </c>
      <c r="S683" s="62">
        <f t="shared" si="64"/>
        <v>8.6956521739130488E-2</v>
      </c>
      <c r="AM683" s="3"/>
      <c r="AN683" s="3"/>
    </row>
    <row r="684" spans="1:40" ht="15.75" customHeight="1" x14ac:dyDescent="0.25">
      <c r="A684" s="49">
        <v>2201</v>
      </c>
      <c r="B684" s="50"/>
      <c r="C684" s="50"/>
      <c r="D684" s="50"/>
      <c r="E684" s="50"/>
      <c r="F684" s="50"/>
      <c r="G684" s="50"/>
      <c r="H684" s="50"/>
      <c r="I684" s="50">
        <v>15</v>
      </c>
      <c r="J684" s="50"/>
      <c r="K684" s="50"/>
      <c r="L684" s="91"/>
      <c r="M684" s="57"/>
      <c r="N684" s="58"/>
      <c r="O684" s="59"/>
      <c r="P684" s="60">
        <f>IF(I684=0,"",I684/H683)</f>
        <v>0.88235294117647056</v>
      </c>
      <c r="Q684" s="61">
        <v>19</v>
      </c>
      <c r="R684" s="62">
        <f t="shared" si="63"/>
        <v>0.90476190476190477</v>
      </c>
      <c r="S684" s="62">
        <f t="shared" si="64"/>
        <v>9.5238095238095233E-2</v>
      </c>
      <c r="AM684" s="3"/>
      <c r="AN684" s="3"/>
    </row>
    <row r="685" spans="1:40" ht="15.75" customHeight="1" x14ac:dyDescent="0.25">
      <c r="A685" s="49">
        <v>2202</v>
      </c>
      <c r="B685" s="50"/>
      <c r="C685" s="50"/>
      <c r="D685" s="50"/>
      <c r="E685" s="50"/>
      <c r="F685" s="50"/>
      <c r="G685" s="50"/>
      <c r="H685" s="50"/>
      <c r="I685" s="50"/>
      <c r="J685" s="50">
        <v>11</v>
      </c>
      <c r="K685" s="50"/>
      <c r="L685" s="91"/>
      <c r="M685" s="57"/>
      <c r="N685" s="58"/>
      <c r="O685" s="59"/>
      <c r="P685" s="127">
        <f>J685/I684</f>
        <v>0.73333333333333328</v>
      </c>
      <c r="Q685" s="61">
        <v>19</v>
      </c>
      <c r="R685" s="62">
        <f t="shared" si="63"/>
        <v>1</v>
      </c>
      <c r="S685" s="62">
        <f t="shared" si="64"/>
        <v>0</v>
      </c>
      <c r="AM685" s="3"/>
      <c r="AN685" s="3"/>
    </row>
    <row r="686" spans="1:40" ht="15.75" customHeight="1" x14ac:dyDescent="0.25">
      <c r="A686" s="49">
        <v>2301</v>
      </c>
      <c r="B686" s="50"/>
      <c r="C686" s="50"/>
      <c r="D686" s="50"/>
      <c r="E686" s="50"/>
      <c r="F686" s="50"/>
      <c r="G686" s="50"/>
      <c r="H686" s="50"/>
      <c r="I686" s="50"/>
      <c r="J686" s="50"/>
      <c r="K686" s="50">
        <v>7</v>
      </c>
      <c r="L686" s="91">
        <v>1</v>
      </c>
      <c r="M686" s="57"/>
      <c r="N686" s="58"/>
      <c r="O686" s="64"/>
      <c r="P686" s="128">
        <f>K686/J685</f>
        <v>0.63636363636363635</v>
      </c>
      <c r="Q686" s="103">
        <v>17</v>
      </c>
      <c r="R686" s="62">
        <f t="shared" si="63"/>
        <v>0.89473684210526316</v>
      </c>
      <c r="S686" s="62">
        <f t="shared" si="64"/>
        <v>0.10526315789473684</v>
      </c>
      <c r="AM686" s="3"/>
      <c r="AN686" s="3"/>
    </row>
    <row r="687" spans="1:40" ht="15.75" customHeight="1" x14ac:dyDescent="0.25">
      <c r="A687" s="49">
        <v>2302</v>
      </c>
      <c r="B687" s="50"/>
      <c r="C687" s="50"/>
      <c r="D687" s="50"/>
      <c r="E687" s="50"/>
      <c r="F687" s="50"/>
      <c r="G687" s="50"/>
      <c r="H687" s="50"/>
      <c r="I687" s="50"/>
      <c r="J687" s="50"/>
      <c r="K687" s="50">
        <v>8</v>
      </c>
      <c r="L687" s="91">
        <v>2</v>
      </c>
      <c r="M687" s="57"/>
      <c r="N687" s="58"/>
      <c r="O687" s="64"/>
      <c r="P687" s="68"/>
      <c r="Q687" s="123">
        <v>11</v>
      </c>
      <c r="R687" s="69"/>
      <c r="S687" s="68"/>
      <c r="AM687" s="3"/>
      <c r="AN687" s="3"/>
    </row>
    <row r="688" spans="1:40" ht="15.75" customHeight="1" x14ac:dyDescent="0.25">
      <c r="A688" s="49">
        <v>2401</v>
      </c>
      <c r="B688" s="50"/>
      <c r="C688" s="50"/>
      <c r="D688" s="50"/>
      <c r="E688" s="50"/>
      <c r="F688" s="50"/>
      <c r="G688" s="50"/>
      <c r="H688" s="50"/>
      <c r="I688" s="50"/>
      <c r="J688" s="50"/>
      <c r="K688" s="50">
        <v>11</v>
      </c>
      <c r="L688" s="91"/>
      <c r="M688" s="57"/>
      <c r="N688" s="58"/>
      <c r="O688" s="64"/>
      <c r="P688" s="125"/>
      <c r="Q688" s="124">
        <v>13</v>
      </c>
      <c r="R688" s="126"/>
      <c r="S688" s="68"/>
      <c r="AM688" s="3"/>
      <c r="AN688" s="3"/>
    </row>
    <row r="689" spans="1:40" ht="15.75" customHeight="1" x14ac:dyDescent="0.25">
      <c r="A689" s="49">
        <v>2402</v>
      </c>
      <c r="B689" s="50"/>
      <c r="C689" s="50"/>
      <c r="D689" s="50"/>
      <c r="E689" s="50"/>
      <c r="F689" s="50"/>
      <c r="G689" s="50"/>
      <c r="H689" s="50"/>
      <c r="I689" s="50"/>
      <c r="J689" s="50"/>
      <c r="K689" s="50">
        <v>5</v>
      </c>
      <c r="L689" s="91">
        <v>3</v>
      </c>
      <c r="M689" s="57"/>
      <c r="N689" s="58"/>
      <c r="O689" s="64"/>
      <c r="P689" s="125"/>
      <c r="Q689" s="124">
        <v>8</v>
      </c>
      <c r="R689" s="126"/>
      <c r="S689" s="68"/>
      <c r="AM689" s="3"/>
      <c r="AN689" s="3"/>
    </row>
    <row r="690" spans="1:40" ht="15.75" customHeight="1" x14ac:dyDescent="0.25">
      <c r="A690" s="49">
        <v>2501</v>
      </c>
      <c r="B690" s="50"/>
      <c r="C690" s="50"/>
      <c r="D690" s="50"/>
      <c r="E690" s="50"/>
      <c r="F690" s="50"/>
      <c r="G690" s="50"/>
      <c r="H690" s="50"/>
      <c r="I690" s="50"/>
      <c r="J690" s="50"/>
      <c r="K690" s="50">
        <v>5</v>
      </c>
      <c r="L690" s="91">
        <v>3</v>
      </c>
      <c r="M690" s="57"/>
      <c r="N690" s="58"/>
      <c r="O690" s="64"/>
      <c r="P690" s="125"/>
      <c r="Q690" s="124">
        <v>6</v>
      </c>
      <c r="R690" s="126"/>
      <c r="S690" s="68"/>
      <c r="AM690" s="3"/>
      <c r="AN690" s="3"/>
    </row>
    <row r="691" spans="1:40" ht="15.75" customHeight="1" x14ac:dyDescent="0.25">
      <c r="A691" s="108">
        <v>2502</v>
      </c>
      <c r="B691" s="50"/>
      <c r="C691" s="50"/>
      <c r="D691" s="50"/>
      <c r="E691" s="50"/>
      <c r="F691" s="50"/>
      <c r="G691" s="50"/>
      <c r="H691" s="50"/>
      <c r="I691" s="50"/>
      <c r="J691" s="50"/>
      <c r="K691" s="50"/>
      <c r="L691" s="91"/>
      <c r="M691" s="57"/>
      <c r="N691" s="58"/>
      <c r="O691" s="64"/>
      <c r="P691" s="125"/>
      <c r="Q691" s="124"/>
      <c r="R691" s="126"/>
      <c r="S691" s="68"/>
      <c r="AM691" s="3"/>
      <c r="AN691" s="3"/>
    </row>
    <row r="692" spans="1:40" ht="15.75" customHeight="1" x14ac:dyDescent="0.25">
      <c r="A692" s="49">
        <v>2601</v>
      </c>
      <c r="B692" s="50"/>
      <c r="C692" s="50"/>
      <c r="D692" s="50"/>
      <c r="E692" s="50"/>
      <c r="F692" s="50"/>
      <c r="G692" s="50"/>
      <c r="H692" s="50"/>
      <c r="I692" s="50"/>
      <c r="J692" s="50"/>
      <c r="K692" s="50"/>
      <c r="L692" s="91"/>
      <c r="M692" s="57"/>
      <c r="N692" s="58"/>
      <c r="O692" s="64"/>
      <c r="P692" s="58"/>
      <c r="Q692" s="64"/>
      <c r="R692" s="106"/>
      <c r="S692" s="68"/>
      <c r="AM692" s="3"/>
      <c r="AN692" s="3"/>
    </row>
    <row r="693" spans="1:40" ht="15.75" customHeight="1" x14ac:dyDescent="0.25">
      <c r="A693" s="49">
        <v>2602</v>
      </c>
      <c r="B693" s="50"/>
      <c r="C693" s="50"/>
      <c r="D693" s="50"/>
      <c r="E693" s="50"/>
      <c r="F693" s="50"/>
      <c r="G693" s="50"/>
      <c r="H693" s="50"/>
      <c r="I693" s="50"/>
      <c r="J693" s="50"/>
      <c r="K693" s="50"/>
      <c r="L693" s="91"/>
      <c r="M693" s="57"/>
      <c r="N693" s="58"/>
      <c r="O693" s="64"/>
      <c r="P693" s="137" t="s">
        <v>42</v>
      </c>
      <c r="Q693" s="72">
        <v>4</v>
      </c>
      <c r="R693" s="87">
        <f>L696</f>
        <v>9</v>
      </c>
      <c r="S693" s="139" t="s">
        <v>10</v>
      </c>
      <c r="AM693" s="3"/>
      <c r="AN693" s="3"/>
    </row>
    <row r="694" spans="1:40" ht="15.75" customHeight="1" x14ac:dyDescent="0.25">
      <c r="A694" s="108">
        <v>2701</v>
      </c>
      <c r="B694" s="50"/>
      <c r="C694" s="50"/>
      <c r="D694" s="50"/>
      <c r="E694" s="50"/>
      <c r="F694" s="50"/>
      <c r="G694" s="50"/>
      <c r="H694" s="50"/>
      <c r="I694" s="50"/>
      <c r="J694" s="50"/>
      <c r="K694" s="50"/>
      <c r="L694" s="91"/>
      <c r="M694" s="57"/>
      <c r="N694" s="58"/>
      <c r="O694" s="64"/>
      <c r="P694" s="138" t="s">
        <v>43</v>
      </c>
      <c r="Q694" s="76">
        <f>IF(Q693/B677=0,"",Q693/B677)</f>
        <v>0.12903225806451613</v>
      </c>
      <c r="R694" s="89">
        <f>IF(Q693/R693=0,"",Q693/R693)</f>
        <v>0.44444444444444442</v>
      </c>
      <c r="S694" s="140" t="s">
        <v>44</v>
      </c>
      <c r="AM694" s="3"/>
      <c r="AN694" s="3"/>
    </row>
    <row r="695" spans="1:40" ht="15.75" customHeight="1" x14ac:dyDescent="0.25">
      <c r="A695" s="49">
        <v>2702</v>
      </c>
      <c r="B695" s="142"/>
      <c r="C695" s="142"/>
      <c r="D695" s="142"/>
      <c r="E695" s="142"/>
      <c r="F695" s="142"/>
      <c r="G695" s="142"/>
      <c r="H695" s="142"/>
      <c r="I695" s="142"/>
      <c r="J695" s="142"/>
      <c r="K695" s="142"/>
      <c r="L695" s="91"/>
      <c r="M695" s="79"/>
      <c r="N695" s="80"/>
      <c r="O695" s="81"/>
      <c r="P695" s="82"/>
      <c r="Q695" s="83"/>
      <c r="R695" s="83"/>
      <c r="S695" s="84"/>
      <c r="AM695" s="3"/>
      <c r="AN695" s="3"/>
    </row>
    <row r="696" spans="1:40" ht="18" customHeight="1" x14ac:dyDescent="0.25">
      <c r="A696" s="31"/>
      <c r="B696" s="182" t="s">
        <v>63</v>
      </c>
      <c r="C696" s="182"/>
      <c r="D696" s="182"/>
      <c r="E696" s="182"/>
      <c r="F696" s="182"/>
      <c r="G696" s="182"/>
      <c r="H696" s="182"/>
      <c r="I696" s="182"/>
      <c r="J696" s="182"/>
      <c r="K696" s="182"/>
      <c r="L696" s="141">
        <f>SUM(L685:L690)</f>
        <v>9</v>
      </c>
      <c r="M696" s="86">
        <f>IF(L686=0,"",L686/B677)</f>
        <v>3.2258064516129031E-2</v>
      </c>
      <c r="N696" s="86">
        <f>IF(L696=0,"",L696/B677)</f>
        <v>0.29032258064516131</v>
      </c>
      <c r="O696" s="86">
        <f>N696-M696</f>
        <v>0.25806451612903225</v>
      </c>
      <c r="P696" s="1"/>
      <c r="Q696" s="25"/>
      <c r="R696" s="26"/>
      <c r="S696" s="1"/>
      <c r="AM696" s="3"/>
      <c r="AN696" s="3"/>
    </row>
    <row r="697" spans="1:40" ht="12.75" customHeight="1" x14ac:dyDescent="0.2">
      <c r="M697" s="1"/>
      <c r="N697" s="1"/>
      <c r="P697" s="1"/>
      <c r="Q697" s="2"/>
      <c r="R697" s="2"/>
      <c r="S697" s="1"/>
      <c r="AM697" s="3"/>
      <c r="AN697" s="3"/>
    </row>
    <row r="698" spans="1:40" ht="12.75" customHeight="1" x14ac:dyDescent="0.2">
      <c r="M698" s="1"/>
      <c r="N698" s="1"/>
      <c r="P698" s="1"/>
      <c r="Q698" s="2"/>
      <c r="R698" s="2"/>
      <c r="S698" s="1"/>
      <c r="AM698" s="3"/>
      <c r="AN698" s="3"/>
    </row>
    <row r="699" spans="1:40" ht="26.25" customHeight="1" x14ac:dyDescent="0.4">
      <c r="B699" s="184" t="s">
        <v>53</v>
      </c>
      <c r="C699" s="184"/>
      <c r="D699" s="184"/>
      <c r="E699" s="184"/>
      <c r="F699" s="184"/>
      <c r="G699" s="184"/>
      <c r="H699" s="184"/>
      <c r="I699" s="184"/>
      <c r="J699" s="184"/>
      <c r="K699" s="184"/>
      <c r="L699" s="153" t="s">
        <v>73</v>
      </c>
      <c r="M699" s="1"/>
      <c r="N699" s="1"/>
      <c r="O699" s="25"/>
      <c r="P699" s="1"/>
      <c r="Q699" s="25"/>
      <c r="R699" s="25"/>
      <c r="S699" s="25"/>
      <c r="AM699" s="3"/>
      <c r="AN699" s="3"/>
    </row>
    <row r="700" spans="1:40" ht="20.25" x14ac:dyDescent="0.2">
      <c r="A700" s="172" t="s">
        <v>9</v>
      </c>
      <c r="B700" s="173" t="s">
        <v>54</v>
      </c>
      <c r="C700" s="174"/>
      <c r="D700" s="174"/>
      <c r="E700" s="174"/>
      <c r="F700" s="174"/>
      <c r="G700" s="174"/>
      <c r="H700" s="174"/>
      <c r="I700" s="174"/>
      <c r="J700" s="174"/>
      <c r="K700" s="175"/>
      <c r="L700" s="176" t="s">
        <v>10</v>
      </c>
      <c r="M700" s="171" t="s">
        <v>2</v>
      </c>
      <c r="N700" s="171" t="s">
        <v>3</v>
      </c>
      <c r="O700" s="178" t="s">
        <v>4</v>
      </c>
      <c r="P700" s="171" t="s">
        <v>5</v>
      </c>
      <c r="Q700" s="169" t="s">
        <v>6</v>
      </c>
      <c r="R700" s="169" t="s">
        <v>7</v>
      </c>
      <c r="S700" s="171" t="s">
        <v>8</v>
      </c>
      <c r="AM700" s="3"/>
      <c r="AN700" s="3"/>
    </row>
    <row r="701" spans="1:40" ht="15.75" x14ac:dyDescent="0.25">
      <c r="A701" s="170"/>
      <c r="B701" s="49" t="s">
        <v>55</v>
      </c>
      <c r="C701" s="49" t="s">
        <v>56</v>
      </c>
      <c r="D701" s="49" t="s">
        <v>57</v>
      </c>
      <c r="E701" s="49" t="s">
        <v>58</v>
      </c>
      <c r="F701" s="49" t="s">
        <v>59</v>
      </c>
      <c r="G701" s="49" t="s">
        <v>60</v>
      </c>
      <c r="H701" s="49" t="s">
        <v>61</v>
      </c>
      <c r="I701" s="49" t="s">
        <v>62</v>
      </c>
      <c r="J701" s="49" t="s">
        <v>83</v>
      </c>
      <c r="K701" s="49" t="s">
        <v>84</v>
      </c>
      <c r="L701" s="177"/>
      <c r="M701" s="170"/>
      <c r="N701" s="170"/>
      <c r="O701" s="170"/>
      <c r="P701" s="170"/>
      <c r="Q701" s="170"/>
      <c r="R701" s="170"/>
      <c r="S701" s="170"/>
      <c r="AM701" s="3"/>
      <c r="AN701" s="3"/>
    </row>
    <row r="702" spans="1:40" ht="15.75" customHeight="1" x14ac:dyDescent="0.25">
      <c r="A702" s="49">
        <v>1901</v>
      </c>
      <c r="B702" s="50">
        <v>27</v>
      </c>
      <c r="C702" s="50"/>
      <c r="D702" s="50"/>
      <c r="E702" s="50"/>
      <c r="F702" s="50"/>
      <c r="G702" s="50"/>
      <c r="H702" s="50"/>
      <c r="I702" s="50"/>
      <c r="J702" s="50"/>
      <c r="K702" s="50"/>
      <c r="L702" s="91"/>
      <c r="M702" s="51"/>
      <c r="N702" s="52"/>
      <c r="O702" s="53"/>
      <c r="P702" s="54"/>
      <c r="Q702" s="55">
        <f>B702</f>
        <v>27</v>
      </c>
      <c r="R702" s="56"/>
      <c r="S702" s="54"/>
      <c r="AM702" s="3"/>
      <c r="AN702" s="3"/>
    </row>
    <row r="703" spans="1:40" ht="15.75" customHeight="1" x14ac:dyDescent="0.25">
      <c r="A703" s="49">
        <v>1902</v>
      </c>
      <c r="B703" s="50"/>
      <c r="C703" s="50">
        <v>27</v>
      </c>
      <c r="D703" s="50"/>
      <c r="E703" s="50"/>
      <c r="F703" s="50"/>
      <c r="G703" s="50"/>
      <c r="H703" s="50"/>
      <c r="I703" s="50"/>
      <c r="J703" s="50"/>
      <c r="K703" s="50"/>
      <c r="L703" s="91"/>
      <c r="M703" s="57"/>
      <c r="N703" s="58"/>
      <c r="O703" s="59"/>
      <c r="P703" s="60">
        <f>IF(C703=0,"",C703/B702)</f>
        <v>1</v>
      </c>
      <c r="Q703" s="61">
        <v>27</v>
      </c>
      <c r="R703" s="62">
        <f t="shared" ref="R703:R710" si="65">IF(Q703=0,"",Q703/Q702)</f>
        <v>1</v>
      </c>
      <c r="S703" s="62">
        <f t="shared" ref="S703:S710" si="66">IF(Q703=0,"",100%-R703)</f>
        <v>0</v>
      </c>
      <c r="AM703" s="3"/>
      <c r="AN703" s="3"/>
    </row>
    <row r="704" spans="1:40" ht="15.75" customHeight="1" x14ac:dyDescent="0.25">
      <c r="A704" s="49">
        <v>2001</v>
      </c>
      <c r="B704" s="50"/>
      <c r="C704" s="50"/>
      <c r="D704" s="50">
        <v>24</v>
      </c>
      <c r="E704" s="50"/>
      <c r="F704" s="50"/>
      <c r="G704" s="50"/>
      <c r="H704" s="50"/>
      <c r="I704" s="50"/>
      <c r="J704" s="50"/>
      <c r="K704" s="50"/>
      <c r="L704" s="91"/>
      <c r="M704" s="57"/>
      <c r="N704" s="58"/>
      <c r="O704" s="59"/>
      <c r="P704" s="60">
        <f>IF(D704=0,"",D704/C703)</f>
        <v>0.88888888888888884</v>
      </c>
      <c r="Q704" s="61">
        <v>26</v>
      </c>
      <c r="R704" s="62">
        <f t="shared" si="65"/>
        <v>0.96296296296296291</v>
      </c>
      <c r="S704" s="62">
        <f t="shared" si="66"/>
        <v>3.703703703703709E-2</v>
      </c>
      <c r="T704" s="63">
        <f>Q704/Q702</f>
        <v>0.96296296296296291</v>
      </c>
      <c r="AM704" s="3"/>
      <c r="AN704" s="3"/>
    </row>
    <row r="705" spans="1:40" ht="15.75" customHeight="1" x14ac:dyDescent="0.25">
      <c r="A705" s="49">
        <v>2002</v>
      </c>
      <c r="B705" s="50"/>
      <c r="C705" s="50"/>
      <c r="D705" s="50"/>
      <c r="E705" s="50">
        <v>22</v>
      </c>
      <c r="F705" s="50"/>
      <c r="G705" s="50"/>
      <c r="H705" s="50"/>
      <c r="I705" s="50"/>
      <c r="J705" s="50"/>
      <c r="K705" s="50"/>
      <c r="L705" s="91"/>
      <c r="M705" s="57"/>
      <c r="N705" s="58"/>
      <c r="O705" s="59"/>
      <c r="P705" s="60">
        <f>IF(E705=0,"",E705/D704)</f>
        <v>0.91666666666666663</v>
      </c>
      <c r="Q705" s="61">
        <v>25</v>
      </c>
      <c r="R705" s="62">
        <f t="shared" si="65"/>
        <v>0.96153846153846156</v>
      </c>
      <c r="S705" s="62">
        <f t="shared" si="66"/>
        <v>3.8461538461538436E-2</v>
      </c>
      <c r="AM705" s="3"/>
      <c r="AN705" s="3"/>
    </row>
    <row r="706" spans="1:40" ht="15.75" customHeight="1" x14ac:dyDescent="0.25">
      <c r="A706" s="49">
        <v>2101</v>
      </c>
      <c r="B706" s="50"/>
      <c r="C706" s="50"/>
      <c r="D706" s="50"/>
      <c r="E706" s="50"/>
      <c r="F706" s="50">
        <v>20</v>
      </c>
      <c r="G706" s="50"/>
      <c r="H706" s="50"/>
      <c r="I706" s="50"/>
      <c r="J706" s="50"/>
      <c r="K706" s="50"/>
      <c r="L706" s="91"/>
      <c r="M706" s="57"/>
      <c r="N706" s="58"/>
      <c r="O706" s="59"/>
      <c r="P706" s="60">
        <f>IF(F706=0,"",F706/E705)</f>
        <v>0.90909090909090906</v>
      </c>
      <c r="Q706" s="61">
        <v>21</v>
      </c>
      <c r="R706" s="62">
        <f t="shared" si="65"/>
        <v>0.84</v>
      </c>
      <c r="S706" s="62">
        <f t="shared" si="66"/>
        <v>0.16000000000000003</v>
      </c>
      <c r="AM706" s="3"/>
      <c r="AN706" s="3"/>
    </row>
    <row r="707" spans="1:40" ht="15.75" customHeight="1" x14ac:dyDescent="0.25">
      <c r="A707" s="49">
        <v>2102</v>
      </c>
      <c r="B707" s="50"/>
      <c r="C707" s="50"/>
      <c r="D707" s="50"/>
      <c r="E707" s="50"/>
      <c r="F707" s="50"/>
      <c r="G707" s="50">
        <v>19</v>
      </c>
      <c r="H707" s="50"/>
      <c r="I707" s="50"/>
      <c r="J707" s="50"/>
      <c r="K707" s="50"/>
      <c r="L707" s="91"/>
      <c r="M707" s="57"/>
      <c r="N707" s="58"/>
      <c r="O707" s="59"/>
      <c r="P707" s="60">
        <f>IF(G707=0,"",G707/F706)</f>
        <v>0.95</v>
      </c>
      <c r="Q707" s="61">
        <v>20</v>
      </c>
      <c r="R707" s="62">
        <f t="shared" si="65"/>
        <v>0.95238095238095233</v>
      </c>
      <c r="S707" s="62">
        <f t="shared" si="66"/>
        <v>4.7619047619047672E-2</v>
      </c>
      <c r="AM707" s="3"/>
      <c r="AN707" s="3"/>
    </row>
    <row r="708" spans="1:40" ht="15.75" customHeight="1" x14ac:dyDescent="0.25">
      <c r="A708" s="49">
        <v>2201</v>
      </c>
      <c r="B708" s="50"/>
      <c r="C708" s="50"/>
      <c r="D708" s="50"/>
      <c r="E708" s="50"/>
      <c r="F708" s="50"/>
      <c r="G708" s="50"/>
      <c r="H708" s="50">
        <v>19</v>
      </c>
      <c r="I708" s="50"/>
      <c r="J708" s="50"/>
      <c r="K708" s="50"/>
      <c r="L708" s="91"/>
      <c r="M708" s="57"/>
      <c r="N708" s="58"/>
      <c r="O708" s="59"/>
      <c r="P708" s="60">
        <f>IF(H708=0,"",H708/G707)</f>
        <v>1</v>
      </c>
      <c r="Q708" s="61">
        <v>20</v>
      </c>
      <c r="R708" s="62">
        <f t="shared" si="65"/>
        <v>1</v>
      </c>
      <c r="S708" s="62">
        <f t="shared" si="66"/>
        <v>0</v>
      </c>
      <c r="AM708" s="3"/>
      <c r="AN708" s="3"/>
    </row>
    <row r="709" spans="1:40" ht="15.75" customHeight="1" x14ac:dyDescent="0.25">
      <c r="A709" s="49">
        <v>2202</v>
      </c>
      <c r="B709" s="50"/>
      <c r="C709" s="50"/>
      <c r="D709" s="50"/>
      <c r="E709" s="50"/>
      <c r="F709" s="50"/>
      <c r="G709" s="50"/>
      <c r="H709" s="50"/>
      <c r="I709" s="50">
        <v>19</v>
      </c>
      <c r="J709" s="50"/>
      <c r="K709" s="50"/>
      <c r="L709" s="91"/>
      <c r="M709" s="57"/>
      <c r="N709" s="58"/>
      <c r="O709" s="59"/>
      <c r="P709" s="60">
        <f>I709/H708</f>
        <v>1</v>
      </c>
      <c r="Q709" s="61">
        <v>20</v>
      </c>
      <c r="R709" s="62">
        <f t="shared" si="65"/>
        <v>1</v>
      </c>
      <c r="S709" s="62">
        <f t="shared" si="66"/>
        <v>0</v>
      </c>
      <c r="AM709" s="3"/>
      <c r="AN709" s="3"/>
    </row>
    <row r="710" spans="1:40" ht="15.75" customHeight="1" x14ac:dyDescent="0.25">
      <c r="A710" s="49">
        <v>2301</v>
      </c>
      <c r="B710" s="50"/>
      <c r="C710" s="50"/>
      <c r="D710" s="50"/>
      <c r="E710" s="50"/>
      <c r="F710" s="50"/>
      <c r="G710" s="50"/>
      <c r="H710" s="50"/>
      <c r="I710" s="50"/>
      <c r="J710" s="50">
        <v>19</v>
      </c>
      <c r="K710" s="50"/>
      <c r="L710" s="91">
        <v>1</v>
      </c>
      <c r="M710" s="57"/>
      <c r="N710" s="58"/>
      <c r="O710" s="59"/>
      <c r="P710" s="60">
        <f>J710/I709</f>
        <v>1</v>
      </c>
      <c r="Q710" s="61">
        <v>20</v>
      </c>
      <c r="R710" s="62">
        <f t="shared" si="65"/>
        <v>1</v>
      </c>
      <c r="S710" s="62">
        <f t="shared" si="66"/>
        <v>0</v>
      </c>
      <c r="AM710" s="3"/>
      <c r="AN710" s="3"/>
    </row>
    <row r="711" spans="1:40" ht="15.75" customHeight="1" x14ac:dyDescent="0.25">
      <c r="A711" s="49">
        <v>2302</v>
      </c>
      <c r="B711" s="50"/>
      <c r="C711" s="50"/>
      <c r="D711" s="50"/>
      <c r="E711" s="50"/>
      <c r="F711" s="50"/>
      <c r="G711" s="50"/>
      <c r="H711" s="50"/>
      <c r="I711" s="50"/>
      <c r="J711" s="50"/>
      <c r="K711" s="50">
        <v>11</v>
      </c>
      <c r="L711" s="91">
        <v>3</v>
      </c>
      <c r="M711" s="57"/>
      <c r="N711" s="58"/>
      <c r="O711" s="64"/>
      <c r="P711" s="65"/>
      <c r="Q711" s="66">
        <v>15</v>
      </c>
      <c r="R711" s="67"/>
      <c r="S711" s="65"/>
      <c r="AM711" s="3"/>
      <c r="AN711" s="3"/>
    </row>
    <row r="712" spans="1:40" ht="15.75" customHeight="1" x14ac:dyDescent="0.25">
      <c r="A712" s="49">
        <v>2401</v>
      </c>
      <c r="B712" s="50"/>
      <c r="C712" s="50"/>
      <c r="D712" s="50"/>
      <c r="E712" s="50"/>
      <c r="F712" s="50"/>
      <c r="G712" s="50"/>
      <c r="H712" s="50"/>
      <c r="I712" s="50"/>
      <c r="J712" s="50"/>
      <c r="K712" s="50">
        <v>10</v>
      </c>
      <c r="L712" s="91"/>
      <c r="M712" s="57"/>
      <c r="N712" s="58"/>
      <c r="O712" s="64"/>
      <c r="P712" s="68"/>
      <c r="Q712" s="66">
        <v>15</v>
      </c>
      <c r="R712" s="69"/>
      <c r="S712" s="68"/>
      <c r="AM712" s="3"/>
      <c r="AN712" s="3"/>
    </row>
    <row r="713" spans="1:40" ht="15.75" customHeight="1" x14ac:dyDescent="0.25">
      <c r="A713" s="49">
        <v>2402</v>
      </c>
      <c r="B713" s="50"/>
      <c r="C713" s="50"/>
      <c r="D713" s="50"/>
      <c r="E713" s="50"/>
      <c r="F713" s="50"/>
      <c r="G713" s="50"/>
      <c r="H713" s="50"/>
      <c r="I713" s="50"/>
      <c r="J713" s="50"/>
      <c r="K713" s="50">
        <v>10</v>
      </c>
      <c r="L713" s="91">
        <v>5</v>
      </c>
      <c r="M713" s="57"/>
      <c r="N713" s="58"/>
      <c r="O713" s="64"/>
      <c r="P713" s="68"/>
      <c r="Q713" s="123">
        <v>12</v>
      </c>
      <c r="R713" s="69"/>
      <c r="S713" s="68"/>
      <c r="AM713" s="3"/>
      <c r="AN713" s="3"/>
    </row>
    <row r="714" spans="1:40" ht="15.75" customHeight="1" x14ac:dyDescent="0.25">
      <c r="A714" s="49">
        <v>2501</v>
      </c>
      <c r="B714" s="50"/>
      <c r="C714" s="50"/>
      <c r="D714" s="50"/>
      <c r="E714" s="50"/>
      <c r="F714" s="50"/>
      <c r="G714" s="50"/>
      <c r="H714" s="50"/>
      <c r="I714" s="50"/>
      <c r="J714" s="50"/>
      <c r="K714" s="50">
        <v>3</v>
      </c>
      <c r="L714" s="91"/>
      <c r="M714" s="57"/>
      <c r="N714" s="58"/>
      <c r="O714" s="64"/>
      <c r="P714" s="58"/>
      <c r="Q714" s="124">
        <v>7</v>
      </c>
      <c r="R714" s="106"/>
      <c r="S714" s="68"/>
      <c r="AM714" s="3"/>
      <c r="AN714" s="3"/>
    </row>
    <row r="715" spans="1:40" ht="15.75" customHeight="1" x14ac:dyDescent="0.25">
      <c r="A715" s="49">
        <v>2502</v>
      </c>
      <c r="B715" s="50"/>
      <c r="C715" s="50"/>
      <c r="D715" s="50"/>
      <c r="E715" s="50"/>
      <c r="F715" s="50"/>
      <c r="G715" s="50"/>
      <c r="H715" s="50"/>
      <c r="I715" s="50"/>
      <c r="J715" s="50"/>
      <c r="K715" s="50"/>
      <c r="L715" s="91"/>
      <c r="M715" s="57"/>
      <c r="N715" s="58"/>
      <c r="O715" s="64"/>
      <c r="P715" s="58"/>
      <c r="Q715" s="124"/>
      <c r="R715" s="106"/>
      <c r="S715" s="68"/>
      <c r="AM715" s="3"/>
      <c r="AN715" s="3"/>
    </row>
    <row r="716" spans="1:40" ht="15.75" customHeight="1" x14ac:dyDescent="0.25">
      <c r="A716" s="108">
        <v>2601</v>
      </c>
      <c r="B716" s="50"/>
      <c r="C716" s="50"/>
      <c r="D716" s="50"/>
      <c r="E716" s="50"/>
      <c r="F716" s="50"/>
      <c r="G716" s="50"/>
      <c r="H716" s="50"/>
      <c r="I716" s="50"/>
      <c r="J716" s="50"/>
      <c r="K716" s="50"/>
      <c r="L716" s="91"/>
      <c r="M716" s="57"/>
      <c r="N716" s="58"/>
      <c r="O716" s="64"/>
      <c r="P716" s="58"/>
      <c r="Q716" s="64"/>
      <c r="R716" s="106"/>
      <c r="S716" s="68"/>
      <c r="AM716" s="3"/>
      <c r="AN716" s="3"/>
    </row>
    <row r="717" spans="1:40" ht="15.75" customHeight="1" x14ac:dyDescent="0.25">
      <c r="A717" s="49">
        <v>2602</v>
      </c>
      <c r="B717" s="50"/>
      <c r="C717" s="50"/>
      <c r="D717" s="50"/>
      <c r="E717" s="50"/>
      <c r="F717" s="50"/>
      <c r="G717" s="50"/>
      <c r="H717" s="50"/>
      <c r="I717" s="50"/>
      <c r="J717" s="50"/>
      <c r="K717" s="50"/>
      <c r="L717" s="91"/>
      <c r="M717" s="57"/>
      <c r="N717" s="58"/>
      <c r="O717" s="64"/>
      <c r="P717" s="137" t="s">
        <v>42</v>
      </c>
      <c r="Q717" s="72">
        <v>4</v>
      </c>
      <c r="R717" s="87">
        <f>L720</f>
        <v>9</v>
      </c>
      <c r="S717" s="139" t="s">
        <v>10</v>
      </c>
      <c r="AM717" s="3"/>
      <c r="AN717" s="3"/>
    </row>
    <row r="718" spans="1:40" ht="15.75" customHeight="1" x14ac:dyDescent="0.25">
      <c r="A718" s="108">
        <v>2701</v>
      </c>
      <c r="B718" s="50"/>
      <c r="C718" s="50"/>
      <c r="D718" s="50"/>
      <c r="E718" s="50"/>
      <c r="F718" s="50"/>
      <c r="G718" s="50"/>
      <c r="H718" s="50"/>
      <c r="I718" s="50"/>
      <c r="J718" s="50"/>
      <c r="K718" s="50"/>
      <c r="L718" s="91"/>
      <c r="M718" s="57"/>
      <c r="N718" s="58"/>
      <c r="O718" s="64"/>
      <c r="P718" s="138" t="s">
        <v>43</v>
      </c>
      <c r="Q718" s="76">
        <f>IF(Q717/B702=0,"",Q717/B702)</f>
        <v>0.14814814814814814</v>
      </c>
      <c r="R718" s="89">
        <f>IF(Q717/R717=0,"",Q717/R717)</f>
        <v>0.44444444444444442</v>
      </c>
      <c r="S718" s="140" t="s">
        <v>44</v>
      </c>
      <c r="AM718" s="3"/>
      <c r="AN718" s="3"/>
    </row>
    <row r="719" spans="1:40" ht="15.75" customHeight="1" x14ac:dyDescent="0.25">
      <c r="A719" s="49">
        <v>2702</v>
      </c>
      <c r="B719" s="142"/>
      <c r="C719" s="142"/>
      <c r="D719" s="142"/>
      <c r="E719" s="142"/>
      <c r="F719" s="142"/>
      <c r="G719" s="142"/>
      <c r="H719" s="142"/>
      <c r="I719" s="142"/>
      <c r="J719" s="142"/>
      <c r="K719" s="142"/>
      <c r="L719" s="91"/>
      <c r="M719" s="79"/>
      <c r="N719" s="80"/>
      <c r="O719" s="81"/>
      <c r="P719" s="82"/>
      <c r="Q719" s="83"/>
      <c r="R719" s="83"/>
      <c r="S719" s="84"/>
      <c r="AM719" s="3"/>
      <c r="AN719" s="3"/>
    </row>
    <row r="720" spans="1:40" ht="18" customHeight="1" x14ac:dyDescent="0.25">
      <c r="A720" s="31"/>
      <c r="B720" s="182" t="s">
        <v>63</v>
      </c>
      <c r="C720" s="182"/>
      <c r="D720" s="182"/>
      <c r="E720" s="182"/>
      <c r="F720" s="182"/>
      <c r="G720" s="182"/>
      <c r="H720" s="182"/>
      <c r="I720" s="182"/>
      <c r="J720" s="182"/>
      <c r="K720" s="182"/>
      <c r="L720" s="141">
        <f>SUM(L707:L714)</f>
        <v>9</v>
      </c>
      <c r="M720" s="86">
        <f>((SUM(L710:L711))/B702)</f>
        <v>0.14814814814814814</v>
      </c>
      <c r="N720" s="86">
        <f>IF(L720=0,"",L720/B702)</f>
        <v>0.33333333333333331</v>
      </c>
      <c r="O720" s="86">
        <f>N720-M720</f>
        <v>0.18518518518518517</v>
      </c>
      <c r="P720" s="1"/>
      <c r="Q720" s="25"/>
      <c r="R720" s="26"/>
      <c r="S720" s="1"/>
      <c r="AM720" s="3"/>
      <c r="AN720" s="3"/>
    </row>
    <row r="721" spans="1:40" ht="12.75" customHeight="1" x14ac:dyDescent="0.2">
      <c r="M721" s="1"/>
      <c r="N721" s="1"/>
      <c r="P721" s="1"/>
      <c r="Q721" s="2"/>
      <c r="R721" s="2"/>
      <c r="S721" s="1"/>
      <c r="AM721" s="3"/>
      <c r="AN721" s="3"/>
    </row>
    <row r="722" spans="1:40" ht="12.75" customHeight="1" x14ac:dyDescent="0.2">
      <c r="M722" s="1"/>
      <c r="N722" s="1"/>
      <c r="P722" s="1"/>
      <c r="Q722" s="2"/>
      <c r="R722" s="2"/>
      <c r="S722" s="1"/>
      <c r="AM722" s="3"/>
      <c r="AN722" s="3"/>
    </row>
    <row r="723" spans="1:40" ht="26.25" x14ac:dyDescent="0.4">
      <c r="B723" s="184" t="s">
        <v>53</v>
      </c>
      <c r="C723" s="184"/>
      <c r="D723" s="184"/>
      <c r="E723" s="184"/>
      <c r="F723" s="184"/>
      <c r="G723" s="184"/>
      <c r="H723" s="184"/>
      <c r="I723" s="184"/>
      <c r="J723" s="184"/>
      <c r="K723" s="184"/>
      <c r="L723" s="153" t="s">
        <v>74</v>
      </c>
      <c r="M723" s="1"/>
      <c r="N723" s="1"/>
      <c r="O723" s="25"/>
      <c r="P723" s="1"/>
      <c r="Q723" s="25"/>
      <c r="R723" s="25"/>
      <c r="S723" s="25"/>
      <c r="AM723" s="3"/>
      <c r="AN723" s="3"/>
    </row>
    <row r="724" spans="1:40" ht="20.25" x14ac:dyDescent="0.2">
      <c r="A724" s="172" t="s">
        <v>9</v>
      </c>
      <c r="B724" s="173" t="s">
        <v>54</v>
      </c>
      <c r="C724" s="174"/>
      <c r="D724" s="174"/>
      <c r="E724" s="174"/>
      <c r="F724" s="174"/>
      <c r="G724" s="174"/>
      <c r="H724" s="174"/>
      <c r="I724" s="174"/>
      <c r="J724" s="174"/>
      <c r="K724" s="175"/>
      <c r="L724" s="176" t="s">
        <v>10</v>
      </c>
      <c r="M724" s="171" t="s">
        <v>2</v>
      </c>
      <c r="N724" s="171" t="s">
        <v>3</v>
      </c>
      <c r="O724" s="178" t="s">
        <v>4</v>
      </c>
      <c r="P724" s="171" t="s">
        <v>5</v>
      </c>
      <c r="Q724" s="169" t="s">
        <v>6</v>
      </c>
      <c r="R724" s="169" t="s">
        <v>7</v>
      </c>
      <c r="S724" s="171" t="s">
        <v>8</v>
      </c>
      <c r="AM724" s="3"/>
      <c r="AN724" s="3"/>
    </row>
    <row r="725" spans="1:40" ht="15.75" x14ac:dyDescent="0.25">
      <c r="A725" s="170"/>
      <c r="B725" s="49" t="s">
        <v>55</v>
      </c>
      <c r="C725" s="49" t="s">
        <v>56</v>
      </c>
      <c r="D725" s="49" t="s">
        <v>57</v>
      </c>
      <c r="E725" s="49" t="s">
        <v>58</v>
      </c>
      <c r="F725" s="49" t="s">
        <v>59</v>
      </c>
      <c r="G725" s="49" t="s">
        <v>60</v>
      </c>
      <c r="H725" s="49" t="s">
        <v>61</v>
      </c>
      <c r="I725" s="49" t="s">
        <v>62</v>
      </c>
      <c r="J725" s="49" t="s">
        <v>83</v>
      </c>
      <c r="K725" s="49" t="s">
        <v>84</v>
      </c>
      <c r="L725" s="177"/>
      <c r="M725" s="170"/>
      <c r="N725" s="170"/>
      <c r="O725" s="170"/>
      <c r="P725" s="170"/>
      <c r="Q725" s="170"/>
      <c r="R725" s="170"/>
      <c r="S725" s="170"/>
      <c r="AM725" s="3"/>
      <c r="AN725" s="3"/>
    </row>
    <row r="726" spans="1:40" ht="15.75" customHeight="1" x14ac:dyDescent="0.25">
      <c r="A726" s="49">
        <v>1902</v>
      </c>
      <c r="B726" s="50">
        <v>34</v>
      </c>
      <c r="C726" s="50"/>
      <c r="D726" s="50"/>
      <c r="E726" s="50"/>
      <c r="F726" s="50"/>
      <c r="G726" s="50"/>
      <c r="H726" s="50"/>
      <c r="I726" s="50"/>
      <c r="J726" s="50"/>
      <c r="K726" s="50"/>
      <c r="L726" s="91"/>
      <c r="M726" s="51"/>
      <c r="N726" s="52"/>
      <c r="O726" s="53"/>
      <c r="P726" s="54"/>
      <c r="Q726" s="55">
        <f>B726</f>
        <v>34</v>
      </c>
      <c r="R726" s="56"/>
      <c r="S726" s="54"/>
      <c r="AM726" s="3"/>
      <c r="AN726" s="3"/>
    </row>
    <row r="727" spans="1:40" ht="15.75" customHeight="1" x14ac:dyDescent="0.25">
      <c r="A727" s="49">
        <v>2001</v>
      </c>
      <c r="B727" s="50"/>
      <c r="C727" s="50">
        <v>31</v>
      </c>
      <c r="D727" s="50"/>
      <c r="E727" s="50"/>
      <c r="F727" s="50"/>
      <c r="G727" s="50"/>
      <c r="H727" s="50"/>
      <c r="I727" s="50"/>
      <c r="J727" s="50"/>
      <c r="K727" s="50"/>
      <c r="L727" s="91"/>
      <c r="M727" s="57"/>
      <c r="N727" s="58"/>
      <c r="O727" s="59"/>
      <c r="P727" s="60">
        <f>IF(C727=0,"",C727/B726)</f>
        <v>0.91176470588235292</v>
      </c>
      <c r="Q727" s="61">
        <v>31</v>
      </c>
      <c r="R727" s="62">
        <f t="shared" ref="R727:R734" si="67">IF(Q727=0,"",Q727/Q726)</f>
        <v>0.91176470588235292</v>
      </c>
      <c r="S727" s="62">
        <f t="shared" ref="S727:S734" si="68">IF(Q727=0,"",100%-R727)</f>
        <v>8.8235294117647078E-2</v>
      </c>
      <c r="AM727" s="3"/>
      <c r="AN727" s="3"/>
    </row>
    <row r="728" spans="1:40" ht="15.75" customHeight="1" x14ac:dyDescent="0.25">
      <c r="A728" s="49">
        <v>2002</v>
      </c>
      <c r="B728" s="50"/>
      <c r="C728" s="50"/>
      <c r="D728" s="50">
        <v>30</v>
      </c>
      <c r="E728" s="50"/>
      <c r="F728" s="50"/>
      <c r="G728" s="50"/>
      <c r="H728" s="50"/>
      <c r="I728" s="50"/>
      <c r="J728" s="50"/>
      <c r="K728" s="50"/>
      <c r="L728" s="91"/>
      <c r="M728" s="57"/>
      <c r="N728" s="58"/>
      <c r="O728" s="59"/>
      <c r="P728" s="60">
        <f>IF(D728=0,"",D728/C727)</f>
        <v>0.967741935483871</v>
      </c>
      <c r="Q728" s="61">
        <v>30</v>
      </c>
      <c r="R728" s="62">
        <f t="shared" si="67"/>
        <v>0.967741935483871</v>
      </c>
      <c r="S728" s="62">
        <f t="shared" si="68"/>
        <v>3.2258064516129004E-2</v>
      </c>
      <c r="T728" s="63">
        <f>Q728/Q726</f>
        <v>0.88235294117647056</v>
      </c>
      <c r="AM728" s="3"/>
      <c r="AN728" s="3"/>
    </row>
    <row r="729" spans="1:40" ht="15.75" customHeight="1" x14ac:dyDescent="0.25">
      <c r="A729" s="49">
        <v>2101</v>
      </c>
      <c r="B729" s="50"/>
      <c r="C729" s="50"/>
      <c r="D729" s="50"/>
      <c r="E729" s="50">
        <v>20</v>
      </c>
      <c r="F729" s="50"/>
      <c r="G729" s="50"/>
      <c r="H729" s="50"/>
      <c r="I729" s="50"/>
      <c r="J729" s="50"/>
      <c r="K729" s="50"/>
      <c r="L729" s="91"/>
      <c r="M729" s="57"/>
      <c r="N729" s="58"/>
      <c r="O729" s="59"/>
      <c r="P729" s="60">
        <f>IF(E729=0,"",E729/D728)</f>
        <v>0.66666666666666663</v>
      </c>
      <c r="Q729" s="61">
        <v>22</v>
      </c>
      <c r="R729" s="62">
        <f t="shared" si="67"/>
        <v>0.73333333333333328</v>
      </c>
      <c r="S729" s="62">
        <f t="shared" si="68"/>
        <v>0.26666666666666672</v>
      </c>
      <c r="AM729" s="3"/>
      <c r="AN729" s="3"/>
    </row>
    <row r="730" spans="1:40" ht="15.75" customHeight="1" x14ac:dyDescent="0.25">
      <c r="A730" s="49">
        <v>2102</v>
      </c>
      <c r="B730" s="50"/>
      <c r="C730" s="50"/>
      <c r="D730" s="50"/>
      <c r="E730" s="50"/>
      <c r="F730" s="50">
        <v>17</v>
      </c>
      <c r="G730" s="50"/>
      <c r="H730" s="50"/>
      <c r="I730" s="50"/>
      <c r="J730" s="50"/>
      <c r="K730" s="50"/>
      <c r="L730" s="91"/>
      <c r="M730" s="57"/>
      <c r="N730" s="58"/>
      <c r="O730" s="59"/>
      <c r="P730" s="60">
        <f>IF(F730=0,"",F730/E729)</f>
        <v>0.85</v>
      </c>
      <c r="Q730" s="61">
        <v>20</v>
      </c>
      <c r="R730" s="62">
        <f t="shared" si="67"/>
        <v>0.90909090909090906</v>
      </c>
      <c r="S730" s="62">
        <f t="shared" si="68"/>
        <v>9.0909090909090939E-2</v>
      </c>
      <c r="AM730" s="3"/>
      <c r="AN730" s="3"/>
    </row>
    <row r="731" spans="1:40" ht="15.75" customHeight="1" x14ac:dyDescent="0.25">
      <c r="A731" s="49">
        <v>2201</v>
      </c>
      <c r="B731" s="50"/>
      <c r="C731" s="50"/>
      <c r="D731" s="50"/>
      <c r="E731" s="50"/>
      <c r="F731" s="50"/>
      <c r="G731" s="50">
        <v>16</v>
      </c>
      <c r="H731" s="50"/>
      <c r="I731" s="50"/>
      <c r="J731" s="50"/>
      <c r="K731" s="50"/>
      <c r="L731" s="91"/>
      <c r="M731" s="57"/>
      <c r="N731" s="58"/>
      <c r="O731" s="59"/>
      <c r="P731" s="60">
        <f>IF(G731=0,"",G731/F730)</f>
        <v>0.94117647058823528</v>
      </c>
      <c r="Q731" s="61">
        <v>21</v>
      </c>
      <c r="R731" s="62">
        <f t="shared" si="67"/>
        <v>1.05</v>
      </c>
      <c r="S731" s="62">
        <f t="shared" si="68"/>
        <v>-5.0000000000000044E-2</v>
      </c>
      <c r="AM731" s="3"/>
      <c r="AN731" s="3"/>
    </row>
    <row r="732" spans="1:40" ht="15.75" customHeight="1" x14ac:dyDescent="0.25">
      <c r="A732" s="49">
        <v>2202</v>
      </c>
      <c r="B732" s="50"/>
      <c r="C732" s="50"/>
      <c r="D732" s="50"/>
      <c r="E732" s="50"/>
      <c r="F732" s="50"/>
      <c r="G732" s="50"/>
      <c r="H732" s="50">
        <v>12</v>
      </c>
      <c r="I732" s="50"/>
      <c r="J732" s="50"/>
      <c r="K732" s="50"/>
      <c r="L732" s="91"/>
      <c r="M732" s="57"/>
      <c r="N732" s="58"/>
      <c r="O732" s="59"/>
      <c r="P732" s="60">
        <f>IF(H732=0,"",H732/G731)</f>
        <v>0.75</v>
      </c>
      <c r="Q732" s="61">
        <v>17</v>
      </c>
      <c r="R732" s="62">
        <f t="shared" si="67"/>
        <v>0.80952380952380953</v>
      </c>
      <c r="S732" s="62">
        <f t="shared" si="68"/>
        <v>0.19047619047619047</v>
      </c>
      <c r="AM732" s="3"/>
      <c r="AN732" s="3"/>
    </row>
    <row r="733" spans="1:40" ht="15.75" customHeight="1" x14ac:dyDescent="0.25">
      <c r="A733" s="49">
        <v>2301</v>
      </c>
      <c r="B733" s="50"/>
      <c r="C733" s="50"/>
      <c r="D733" s="50"/>
      <c r="E733" s="50"/>
      <c r="F733" s="50"/>
      <c r="G733" s="50"/>
      <c r="H733" s="50"/>
      <c r="I733" s="50">
        <v>12</v>
      </c>
      <c r="J733" s="50"/>
      <c r="K733" s="50"/>
      <c r="L733" s="91"/>
      <c r="M733" s="57"/>
      <c r="N733" s="58"/>
      <c r="O733" s="59"/>
      <c r="P733" s="60">
        <f>IF(I733=0,"",I733/H732)</f>
        <v>1</v>
      </c>
      <c r="Q733" s="61">
        <v>16</v>
      </c>
      <c r="R733" s="62">
        <f t="shared" si="67"/>
        <v>0.94117647058823528</v>
      </c>
      <c r="S733" s="62">
        <f t="shared" si="68"/>
        <v>5.8823529411764719E-2</v>
      </c>
      <c r="AM733" s="3"/>
      <c r="AN733" s="3"/>
    </row>
    <row r="734" spans="1:40" ht="15.75" customHeight="1" x14ac:dyDescent="0.25">
      <c r="A734" s="49">
        <v>2302</v>
      </c>
      <c r="B734" s="50"/>
      <c r="C734" s="50"/>
      <c r="D734" s="50"/>
      <c r="E734" s="50"/>
      <c r="F734" s="50"/>
      <c r="G734" s="50"/>
      <c r="H734" s="50"/>
      <c r="I734" s="50"/>
      <c r="J734" s="50">
        <v>9</v>
      </c>
      <c r="K734" s="50"/>
      <c r="L734" s="91"/>
      <c r="M734" s="57"/>
      <c r="N734" s="58"/>
      <c r="O734" s="59"/>
      <c r="P734" s="127">
        <f>IF(J734=0,"",J734/I733)</f>
        <v>0.75</v>
      </c>
      <c r="Q734" s="61">
        <v>14</v>
      </c>
      <c r="R734" s="62">
        <f t="shared" si="67"/>
        <v>0.875</v>
      </c>
      <c r="S734" s="62">
        <f t="shared" si="68"/>
        <v>0.125</v>
      </c>
      <c r="AM734" s="3"/>
      <c r="AN734" s="3"/>
    </row>
    <row r="735" spans="1:40" ht="15.75" customHeight="1" x14ac:dyDescent="0.25">
      <c r="A735" s="49">
        <v>2401</v>
      </c>
      <c r="B735" s="50"/>
      <c r="C735" s="50"/>
      <c r="D735" s="50"/>
      <c r="E735" s="50"/>
      <c r="F735" s="50"/>
      <c r="G735" s="50"/>
      <c r="H735" s="50"/>
      <c r="I735" s="50"/>
      <c r="J735" s="50"/>
      <c r="K735" s="50">
        <v>9</v>
      </c>
      <c r="L735" s="91"/>
      <c r="M735" s="57"/>
      <c r="N735" s="58"/>
      <c r="O735" s="64"/>
      <c r="P735" s="128">
        <f>IF(K735=0,"",K735/J734)</f>
        <v>1</v>
      </c>
      <c r="Q735" s="66">
        <v>16</v>
      </c>
      <c r="R735" s="67"/>
      <c r="S735" s="65"/>
      <c r="AM735" s="3"/>
      <c r="AN735" s="3"/>
    </row>
    <row r="736" spans="1:40" ht="15.75" customHeight="1" x14ac:dyDescent="0.25">
      <c r="A736" s="49">
        <v>2402</v>
      </c>
      <c r="B736" s="50"/>
      <c r="C736" s="50"/>
      <c r="D736" s="50"/>
      <c r="E736" s="50"/>
      <c r="F736" s="50"/>
      <c r="G736" s="50"/>
      <c r="H736" s="50"/>
      <c r="I736" s="50"/>
      <c r="J736" s="50"/>
      <c r="K736" s="50">
        <v>6</v>
      </c>
      <c r="L736" s="91">
        <v>1</v>
      </c>
      <c r="M736" s="57"/>
      <c r="N736" s="58"/>
      <c r="O736" s="64"/>
      <c r="P736" s="68"/>
      <c r="Q736" s="66">
        <v>13</v>
      </c>
      <c r="R736" s="69"/>
      <c r="S736" s="68"/>
      <c r="AM736" s="3"/>
      <c r="AN736" s="3"/>
    </row>
    <row r="737" spans="1:40" ht="15.75" customHeight="1" x14ac:dyDescent="0.25">
      <c r="A737" s="49">
        <v>2501</v>
      </c>
      <c r="B737" s="50"/>
      <c r="C737" s="50"/>
      <c r="D737" s="50"/>
      <c r="E737" s="50"/>
      <c r="F737" s="50"/>
      <c r="G737" s="50"/>
      <c r="H737" s="50"/>
      <c r="I737" s="50"/>
      <c r="J737" s="50"/>
      <c r="K737" s="50">
        <v>8</v>
      </c>
      <c r="L737" s="91">
        <v>4</v>
      </c>
      <c r="M737" s="57"/>
      <c r="N737" s="58"/>
      <c r="O737" s="64"/>
      <c r="P737" s="68"/>
      <c r="Q737" s="66">
        <v>11</v>
      </c>
      <c r="R737" s="69"/>
      <c r="S737" s="68"/>
      <c r="AM737" s="3"/>
      <c r="AN737" s="3"/>
    </row>
    <row r="738" spans="1:40" ht="15.75" customHeight="1" x14ac:dyDescent="0.25">
      <c r="A738" s="49">
        <v>2502</v>
      </c>
      <c r="B738" s="50"/>
      <c r="C738" s="50"/>
      <c r="D738" s="50"/>
      <c r="E738" s="50"/>
      <c r="F738" s="50"/>
      <c r="G738" s="50"/>
      <c r="H738" s="50"/>
      <c r="I738" s="50"/>
      <c r="J738" s="50"/>
      <c r="K738" s="50"/>
      <c r="L738" s="91"/>
      <c r="M738" s="57"/>
      <c r="N738" s="58"/>
      <c r="O738" s="64"/>
      <c r="P738" s="58"/>
      <c r="Q738" s="64"/>
      <c r="R738" s="106"/>
      <c r="S738" s="68"/>
      <c r="AM738" s="3"/>
      <c r="AN738" s="3"/>
    </row>
    <row r="739" spans="1:40" ht="15.75" customHeight="1" x14ac:dyDescent="0.25">
      <c r="A739" s="49">
        <v>2601</v>
      </c>
      <c r="B739" s="50"/>
      <c r="C739" s="50"/>
      <c r="D739" s="50"/>
      <c r="E739" s="50"/>
      <c r="F739" s="50"/>
      <c r="G739" s="50"/>
      <c r="H739" s="50"/>
      <c r="I739" s="50"/>
      <c r="J739" s="50"/>
      <c r="K739" s="50"/>
      <c r="L739" s="91"/>
      <c r="M739" s="57"/>
      <c r="N739" s="58"/>
      <c r="O739" s="64"/>
      <c r="P739" s="58"/>
      <c r="Q739" s="64"/>
      <c r="R739" s="106"/>
      <c r="S739" s="68"/>
      <c r="AM739" s="3"/>
      <c r="AN739" s="3"/>
    </row>
    <row r="740" spans="1:40" ht="15.75" customHeight="1" x14ac:dyDescent="0.25">
      <c r="A740" s="108">
        <v>2602</v>
      </c>
      <c r="B740" s="50"/>
      <c r="C740" s="50"/>
      <c r="D740" s="50"/>
      <c r="E740" s="50"/>
      <c r="F740" s="50"/>
      <c r="G740" s="50"/>
      <c r="H740" s="50"/>
      <c r="I740" s="50"/>
      <c r="J740" s="50"/>
      <c r="K740" s="50"/>
      <c r="L740" s="91"/>
      <c r="M740" s="57"/>
      <c r="N740" s="58"/>
      <c r="O740" s="64"/>
      <c r="P740" s="58"/>
      <c r="Q740" s="64"/>
      <c r="R740" s="106"/>
      <c r="S740" s="68"/>
      <c r="AM740" s="3"/>
      <c r="AN740" s="3"/>
    </row>
    <row r="741" spans="1:40" ht="15.75" customHeight="1" x14ac:dyDescent="0.25">
      <c r="A741" s="49">
        <v>2701</v>
      </c>
      <c r="B741" s="50"/>
      <c r="C741" s="50"/>
      <c r="D741" s="50"/>
      <c r="E741" s="50"/>
      <c r="F741" s="50"/>
      <c r="G741" s="50"/>
      <c r="H741" s="50"/>
      <c r="I741" s="50"/>
      <c r="J741" s="50"/>
      <c r="K741" s="50"/>
      <c r="L741" s="91"/>
      <c r="M741" s="57"/>
      <c r="N741" s="58"/>
      <c r="O741" s="64"/>
      <c r="P741" s="58"/>
      <c r="Q741" s="64"/>
      <c r="R741" s="106"/>
      <c r="S741" s="68"/>
      <c r="AM741" s="3"/>
      <c r="AN741" s="3"/>
    </row>
    <row r="742" spans="1:40" ht="15.75" customHeight="1" x14ac:dyDescent="0.25">
      <c r="A742" s="49">
        <v>2702</v>
      </c>
      <c r="B742" s="50"/>
      <c r="C742" s="50"/>
      <c r="D742" s="50"/>
      <c r="E742" s="50"/>
      <c r="F742" s="50"/>
      <c r="G742" s="50"/>
      <c r="H742" s="50"/>
      <c r="I742" s="50"/>
      <c r="J742" s="50"/>
      <c r="K742" s="50"/>
      <c r="L742" s="91"/>
      <c r="M742" s="57"/>
      <c r="N742" s="58"/>
      <c r="O742" s="64"/>
      <c r="P742" s="137" t="s">
        <v>42</v>
      </c>
      <c r="Q742" s="72">
        <v>25</v>
      </c>
      <c r="R742" s="87">
        <f>L745</f>
        <v>5</v>
      </c>
      <c r="S742" s="139" t="s">
        <v>10</v>
      </c>
      <c r="AM742" s="3"/>
      <c r="AN742" s="3"/>
    </row>
    <row r="743" spans="1:40" ht="15.75" customHeight="1" x14ac:dyDescent="0.25">
      <c r="A743" s="108">
        <v>2801</v>
      </c>
      <c r="B743" s="50"/>
      <c r="C743" s="50"/>
      <c r="D743" s="50"/>
      <c r="E743" s="50"/>
      <c r="F743" s="50"/>
      <c r="G743" s="50"/>
      <c r="H743" s="50"/>
      <c r="I743" s="50"/>
      <c r="J743" s="50"/>
      <c r="K743" s="50"/>
      <c r="L743" s="91"/>
      <c r="M743" s="57"/>
      <c r="N743" s="58"/>
      <c r="O743" s="64"/>
      <c r="P743" s="138" t="s">
        <v>43</v>
      </c>
      <c r="Q743" s="76">
        <f>IF(Q742/B726=0,"",Q742/B726)</f>
        <v>0.73529411764705888</v>
      </c>
      <c r="R743" s="89">
        <f>IF(Q742/R742=0,"",Q742/R742)</f>
        <v>5</v>
      </c>
      <c r="S743" s="140" t="s">
        <v>44</v>
      </c>
      <c r="AM743" s="3"/>
      <c r="AN743" s="3"/>
    </row>
    <row r="744" spans="1:40" ht="15.75" x14ac:dyDescent="0.25">
      <c r="A744" s="49">
        <v>2802</v>
      </c>
      <c r="B744" s="142"/>
      <c r="C744" s="142"/>
      <c r="D744" s="142"/>
      <c r="E744" s="142"/>
      <c r="F744" s="142"/>
      <c r="G744" s="142"/>
      <c r="H744" s="142"/>
      <c r="I744" s="142"/>
      <c r="J744" s="142"/>
      <c r="K744" s="142"/>
      <c r="L744" s="91"/>
      <c r="M744" s="79"/>
      <c r="N744" s="80"/>
      <c r="O744" s="81"/>
      <c r="P744" s="82"/>
      <c r="Q744" s="83"/>
      <c r="R744" s="83"/>
      <c r="S744" s="84"/>
      <c r="AM744" s="3"/>
      <c r="AN744" s="3"/>
    </row>
    <row r="745" spans="1:40" ht="18" x14ac:dyDescent="0.25">
      <c r="A745" s="31"/>
      <c r="B745" s="182" t="s">
        <v>63</v>
      </c>
      <c r="C745" s="182"/>
      <c r="D745" s="182"/>
      <c r="E745" s="182"/>
      <c r="F745" s="182"/>
      <c r="G745" s="182"/>
      <c r="H745" s="182"/>
      <c r="I745" s="182"/>
      <c r="J745" s="182"/>
      <c r="K745" s="182"/>
      <c r="L745" s="141">
        <f>SUM(L728:L738)</f>
        <v>5</v>
      </c>
      <c r="M745" s="86">
        <f>L736/B726</f>
        <v>2.9411764705882353E-2</v>
      </c>
      <c r="N745" s="86">
        <f>IF(L745=0,"",L745/B726)</f>
        <v>0.14705882352941177</v>
      </c>
      <c r="O745" s="86">
        <f>N745-M745</f>
        <v>0.11764705882352941</v>
      </c>
      <c r="P745" s="1"/>
      <c r="Q745" s="25"/>
      <c r="R745" s="26"/>
      <c r="S745" s="1"/>
      <c r="AM745" s="3"/>
      <c r="AN745" s="3"/>
    </row>
    <row r="746" spans="1:40" ht="12.75" customHeight="1" x14ac:dyDescent="0.2">
      <c r="M746" s="1"/>
      <c r="N746" s="1"/>
      <c r="P746" s="1"/>
      <c r="Q746" s="2"/>
      <c r="R746" s="2"/>
      <c r="S746" s="1"/>
      <c r="AM746" s="3"/>
      <c r="AN746" s="3"/>
    </row>
    <row r="747" spans="1:40" ht="12.75" customHeight="1" x14ac:dyDescent="0.2">
      <c r="M747" s="1"/>
      <c r="N747" s="1"/>
      <c r="P747" s="1"/>
      <c r="Q747" s="2"/>
      <c r="R747" s="2"/>
      <c r="S747" s="1"/>
      <c r="AM747" s="3"/>
      <c r="AN747" s="3"/>
    </row>
    <row r="748" spans="1:40" ht="26.25" customHeight="1" x14ac:dyDescent="0.4">
      <c r="B748" s="184" t="s">
        <v>53</v>
      </c>
      <c r="C748" s="184"/>
      <c r="D748" s="184"/>
      <c r="E748" s="184"/>
      <c r="F748" s="184"/>
      <c r="G748" s="184"/>
      <c r="H748" s="184"/>
      <c r="I748" s="184"/>
      <c r="J748" s="184"/>
      <c r="K748" s="184"/>
      <c r="L748" s="153" t="s">
        <v>75</v>
      </c>
      <c r="M748" s="1"/>
      <c r="N748" s="1"/>
      <c r="O748" s="25"/>
      <c r="P748" s="1"/>
      <c r="Q748" s="25"/>
      <c r="R748" s="25"/>
      <c r="S748" s="25"/>
      <c r="AM748" s="3"/>
      <c r="AN748" s="3"/>
    </row>
    <row r="749" spans="1:40" ht="20.25" x14ac:dyDescent="0.2">
      <c r="A749" s="172" t="s">
        <v>9</v>
      </c>
      <c r="B749" s="173" t="s">
        <v>54</v>
      </c>
      <c r="C749" s="174"/>
      <c r="D749" s="174"/>
      <c r="E749" s="174"/>
      <c r="F749" s="174"/>
      <c r="G749" s="174"/>
      <c r="H749" s="174"/>
      <c r="I749" s="174"/>
      <c r="J749" s="174"/>
      <c r="K749" s="175"/>
      <c r="L749" s="176" t="s">
        <v>10</v>
      </c>
      <c r="M749" s="171" t="s">
        <v>2</v>
      </c>
      <c r="N749" s="171" t="s">
        <v>3</v>
      </c>
      <c r="O749" s="178" t="s">
        <v>4</v>
      </c>
      <c r="P749" s="171" t="s">
        <v>5</v>
      </c>
      <c r="Q749" s="169" t="s">
        <v>6</v>
      </c>
      <c r="R749" s="169" t="s">
        <v>7</v>
      </c>
      <c r="S749" s="171" t="s">
        <v>8</v>
      </c>
      <c r="AM749" s="3"/>
      <c r="AN749" s="3"/>
    </row>
    <row r="750" spans="1:40" ht="15.75" x14ac:dyDescent="0.25">
      <c r="A750" s="170"/>
      <c r="B750" s="49" t="s">
        <v>55</v>
      </c>
      <c r="C750" s="49" t="s">
        <v>56</v>
      </c>
      <c r="D750" s="49" t="s">
        <v>57</v>
      </c>
      <c r="E750" s="49" t="s">
        <v>58</v>
      </c>
      <c r="F750" s="49" t="s">
        <v>59</v>
      </c>
      <c r="G750" s="49" t="s">
        <v>60</v>
      </c>
      <c r="H750" s="49" t="s">
        <v>61</v>
      </c>
      <c r="I750" s="49" t="s">
        <v>62</v>
      </c>
      <c r="J750" s="49" t="s">
        <v>83</v>
      </c>
      <c r="K750" s="49" t="s">
        <v>84</v>
      </c>
      <c r="L750" s="177"/>
      <c r="M750" s="170"/>
      <c r="N750" s="170"/>
      <c r="O750" s="170"/>
      <c r="P750" s="170"/>
      <c r="Q750" s="170"/>
      <c r="R750" s="170"/>
      <c r="S750" s="170"/>
      <c r="AM750" s="3"/>
      <c r="AN750" s="3"/>
    </row>
    <row r="751" spans="1:40" ht="15.75" customHeight="1" x14ac:dyDescent="0.25">
      <c r="A751" s="49">
        <v>2001</v>
      </c>
      <c r="B751" s="50">
        <v>20</v>
      </c>
      <c r="C751" s="50"/>
      <c r="D751" s="50"/>
      <c r="E751" s="50"/>
      <c r="F751" s="50"/>
      <c r="G751" s="50"/>
      <c r="H751" s="50"/>
      <c r="I751" s="50"/>
      <c r="J751" s="50"/>
      <c r="K751" s="50"/>
      <c r="L751" s="91"/>
      <c r="M751" s="51"/>
      <c r="N751" s="52"/>
      <c r="O751" s="53"/>
      <c r="P751" s="54"/>
      <c r="Q751" s="55">
        <f>B751</f>
        <v>20</v>
      </c>
      <c r="R751" s="56"/>
      <c r="S751" s="54"/>
      <c r="AM751" s="3"/>
      <c r="AN751" s="3"/>
    </row>
    <row r="752" spans="1:40" ht="15.75" customHeight="1" x14ac:dyDescent="0.25">
      <c r="A752" s="49">
        <v>2002</v>
      </c>
      <c r="B752" s="50"/>
      <c r="C752" s="50">
        <v>15</v>
      </c>
      <c r="D752" s="50"/>
      <c r="E752" s="50"/>
      <c r="F752" s="50"/>
      <c r="G752" s="50"/>
      <c r="H752" s="50"/>
      <c r="I752" s="50"/>
      <c r="J752" s="50"/>
      <c r="K752" s="50"/>
      <c r="L752" s="91"/>
      <c r="M752" s="57"/>
      <c r="N752" s="58"/>
      <c r="O752" s="59"/>
      <c r="P752" s="60">
        <f>IF(C752=0,"",C752/B751)</f>
        <v>0.75</v>
      </c>
      <c r="Q752" s="61">
        <v>18</v>
      </c>
      <c r="R752" s="62">
        <f t="shared" ref="R752:R759" si="69">IF(Q752=0,"",Q752/Q751)</f>
        <v>0.9</v>
      </c>
      <c r="S752" s="62">
        <f t="shared" ref="S752:S759" si="70">IF(Q752=0,"",100%-R752)</f>
        <v>9.9999999999999978E-2</v>
      </c>
      <c r="AM752" s="3"/>
      <c r="AN752" s="3"/>
    </row>
    <row r="753" spans="1:40" ht="15.75" customHeight="1" x14ac:dyDescent="0.25">
      <c r="A753" s="49">
        <v>2101</v>
      </c>
      <c r="B753" s="50"/>
      <c r="C753" s="50"/>
      <c r="D753" s="50">
        <v>9</v>
      </c>
      <c r="E753" s="50"/>
      <c r="F753" s="50"/>
      <c r="G753" s="50"/>
      <c r="H753" s="50"/>
      <c r="I753" s="50"/>
      <c r="J753" s="50"/>
      <c r="K753" s="50"/>
      <c r="L753" s="91"/>
      <c r="M753" s="57"/>
      <c r="N753" s="58"/>
      <c r="O753" s="59"/>
      <c r="P753" s="60">
        <f>IF(D753=0,"",D753/C752)</f>
        <v>0.6</v>
      </c>
      <c r="Q753" s="61">
        <v>11</v>
      </c>
      <c r="R753" s="62">
        <f t="shared" si="69"/>
        <v>0.61111111111111116</v>
      </c>
      <c r="S753" s="62">
        <f t="shared" si="70"/>
        <v>0.38888888888888884</v>
      </c>
      <c r="T753" s="63">
        <f>Q753/Q751</f>
        <v>0.55000000000000004</v>
      </c>
      <c r="AM753" s="3"/>
      <c r="AN753" s="3"/>
    </row>
    <row r="754" spans="1:40" ht="15.75" customHeight="1" x14ac:dyDescent="0.25">
      <c r="A754" s="49">
        <v>2102</v>
      </c>
      <c r="B754" s="50"/>
      <c r="C754" s="50"/>
      <c r="D754" s="50"/>
      <c r="E754" s="50">
        <v>8</v>
      </c>
      <c r="F754" s="50"/>
      <c r="G754" s="50"/>
      <c r="H754" s="50"/>
      <c r="I754" s="50"/>
      <c r="J754" s="50"/>
      <c r="K754" s="50"/>
      <c r="L754" s="91"/>
      <c r="M754" s="57"/>
      <c r="N754" s="58"/>
      <c r="O754" s="59"/>
      <c r="P754" s="60">
        <f>E754/D753</f>
        <v>0.88888888888888884</v>
      </c>
      <c r="Q754" s="61">
        <v>11</v>
      </c>
      <c r="R754" s="62">
        <f t="shared" si="69"/>
        <v>1</v>
      </c>
      <c r="S754" s="62">
        <f t="shared" si="70"/>
        <v>0</v>
      </c>
      <c r="AM754" s="3"/>
      <c r="AN754" s="3"/>
    </row>
    <row r="755" spans="1:40" ht="15.75" customHeight="1" x14ac:dyDescent="0.25">
      <c r="A755" s="49">
        <v>2201</v>
      </c>
      <c r="B755" s="50"/>
      <c r="C755" s="50"/>
      <c r="D755" s="50"/>
      <c r="E755" s="50"/>
      <c r="F755" s="50">
        <v>8</v>
      </c>
      <c r="G755" s="50"/>
      <c r="H755" s="50"/>
      <c r="I755" s="50"/>
      <c r="J755" s="50"/>
      <c r="K755" s="50"/>
      <c r="L755" s="91"/>
      <c r="M755" s="57"/>
      <c r="N755" s="58"/>
      <c r="O755" s="59"/>
      <c r="P755" s="60">
        <f>IF(F755=0,"",F755/E754)</f>
        <v>1</v>
      </c>
      <c r="Q755" s="61">
        <v>11</v>
      </c>
      <c r="R755" s="62">
        <f t="shared" si="69"/>
        <v>1</v>
      </c>
      <c r="S755" s="62">
        <f t="shared" si="70"/>
        <v>0</v>
      </c>
      <c r="AM755" s="3"/>
      <c r="AN755" s="3"/>
    </row>
    <row r="756" spans="1:40" ht="15.75" customHeight="1" x14ac:dyDescent="0.25">
      <c r="A756" s="49">
        <v>2202</v>
      </c>
      <c r="B756" s="50"/>
      <c r="C756" s="50"/>
      <c r="D756" s="50"/>
      <c r="E756" s="50"/>
      <c r="F756" s="50"/>
      <c r="G756" s="50">
        <v>7</v>
      </c>
      <c r="H756" s="50"/>
      <c r="I756" s="50"/>
      <c r="J756" s="50"/>
      <c r="K756" s="50"/>
      <c r="L756" s="91"/>
      <c r="M756" s="57"/>
      <c r="N756" s="58"/>
      <c r="O756" s="59"/>
      <c r="P756" s="60">
        <f>IF(G756=0,"",G756/F755)</f>
        <v>0.875</v>
      </c>
      <c r="Q756" s="61">
        <v>8</v>
      </c>
      <c r="R756" s="62">
        <f t="shared" si="69"/>
        <v>0.72727272727272729</v>
      </c>
      <c r="S756" s="62">
        <f t="shared" si="70"/>
        <v>0.27272727272727271</v>
      </c>
      <c r="AM756" s="3"/>
      <c r="AN756" s="3"/>
    </row>
    <row r="757" spans="1:40" ht="15.75" customHeight="1" x14ac:dyDescent="0.25">
      <c r="A757" s="49">
        <v>2301</v>
      </c>
      <c r="B757" s="50"/>
      <c r="C757" s="50"/>
      <c r="D757" s="50"/>
      <c r="E757" s="50"/>
      <c r="F757" s="50"/>
      <c r="G757" s="50"/>
      <c r="H757" s="50">
        <v>6</v>
      </c>
      <c r="I757" s="50"/>
      <c r="J757" s="50"/>
      <c r="K757" s="50"/>
      <c r="L757" s="91"/>
      <c r="M757" s="57"/>
      <c r="N757" s="58"/>
      <c r="O757" s="59"/>
      <c r="P757" s="60">
        <f>IF(H757=0,"",H757/G756)</f>
        <v>0.8571428571428571</v>
      </c>
      <c r="Q757" s="61">
        <v>7</v>
      </c>
      <c r="R757" s="62">
        <f t="shared" si="69"/>
        <v>0.875</v>
      </c>
      <c r="S757" s="62">
        <f t="shared" si="70"/>
        <v>0.125</v>
      </c>
      <c r="AM757" s="3"/>
      <c r="AN757" s="3"/>
    </row>
    <row r="758" spans="1:40" ht="15.75" customHeight="1" x14ac:dyDescent="0.25">
      <c r="A758" s="49">
        <v>2302</v>
      </c>
      <c r="B758" s="50"/>
      <c r="C758" s="50"/>
      <c r="D758" s="50"/>
      <c r="E758" s="50"/>
      <c r="F758" s="50"/>
      <c r="G758" s="50"/>
      <c r="H758" s="50"/>
      <c r="I758" s="50">
        <v>6</v>
      </c>
      <c r="J758" s="50"/>
      <c r="K758" s="50"/>
      <c r="L758" s="91"/>
      <c r="M758" s="57"/>
      <c r="N758" s="58"/>
      <c r="O758" s="59"/>
      <c r="P758" s="60">
        <f>I758/H757</f>
        <v>1</v>
      </c>
      <c r="Q758" s="61">
        <v>6</v>
      </c>
      <c r="R758" s="62">
        <f t="shared" si="69"/>
        <v>0.8571428571428571</v>
      </c>
      <c r="S758" s="62">
        <f t="shared" si="70"/>
        <v>0.1428571428571429</v>
      </c>
      <c r="AM758" s="3"/>
      <c r="AN758" s="3"/>
    </row>
    <row r="759" spans="1:40" ht="15.75" customHeight="1" x14ac:dyDescent="0.25">
      <c r="A759" s="49">
        <v>2401</v>
      </c>
      <c r="B759" s="50"/>
      <c r="C759" s="50"/>
      <c r="D759" s="50"/>
      <c r="E759" s="50"/>
      <c r="F759" s="50"/>
      <c r="G759" s="50"/>
      <c r="H759" s="50"/>
      <c r="I759" s="50"/>
      <c r="J759" s="50">
        <v>5</v>
      </c>
      <c r="K759" s="50"/>
      <c r="L759" s="91"/>
      <c r="M759" s="57"/>
      <c r="N759" s="58"/>
      <c r="O759" s="59"/>
      <c r="P759" s="127">
        <f>IF(J759=0,"",J759/I758)</f>
        <v>0.83333333333333337</v>
      </c>
      <c r="Q759" s="61">
        <v>6</v>
      </c>
      <c r="R759" s="62">
        <f t="shared" si="69"/>
        <v>1</v>
      </c>
      <c r="S759" s="62">
        <f t="shared" si="70"/>
        <v>0</v>
      </c>
      <c r="AM759" s="3"/>
      <c r="AN759" s="3"/>
    </row>
    <row r="760" spans="1:40" ht="15.75" customHeight="1" x14ac:dyDescent="0.25">
      <c r="A760" s="49">
        <v>2402</v>
      </c>
      <c r="B760" s="50"/>
      <c r="C760" s="50"/>
      <c r="D760" s="50"/>
      <c r="E760" s="50"/>
      <c r="F760" s="50"/>
      <c r="G760" s="50"/>
      <c r="H760" s="50"/>
      <c r="I760" s="50"/>
      <c r="J760" s="50"/>
      <c r="K760" s="50">
        <v>4</v>
      </c>
      <c r="L760" s="91">
        <v>2</v>
      </c>
      <c r="M760" s="57"/>
      <c r="N760" s="58"/>
      <c r="O760" s="64"/>
      <c r="P760" s="128">
        <f>IF(K760=0,"",K760/J759)</f>
        <v>0.8</v>
      </c>
      <c r="Q760" s="103">
        <v>6</v>
      </c>
      <c r="R760" s="62">
        <f t="shared" ref="R760" si="71">IF(Q760=0,"",Q760/Q759)</f>
        <v>1</v>
      </c>
      <c r="S760" s="62">
        <f t="shared" ref="S760" si="72">IF(Q760=0,"",100%-R760)</f>
        <v>0</v>
      </c>
      <c r="AM760" s="3"/>
      <c r="AN760" s="3"/>
    </row>
    <row r="761" spans="1:40" ht="15.75" customHeight="1" x14ac:dyDescent="0.25">
      <c r="A761" s="49">
        <v>2501</v>
      </c>
      <c r="B761" s="50"/>
      <c r="C761" s="50"/>
      <c r="D761" s="50"/>
      <c r="E761" s="50"/>
      <c r="F761" s="50"/>
      <c r="G761" s="50"/>
      <c r="H761" s="50"/>
      <c r="I761" s="50"/>
      <c r="J761" s="50"/>
      <c r="K761" s="50">
        <v>1</v>
      </c>
      <c r="L761" s="91">
        <v>1</v>
      </c>
      <c r="M761" s="57"/>
      <c r="N761" s="58"/>
      <c r="O761" s="64"/>
      <c r="P761" s="68"/>
      <c r="Q761" s="66">
        <v>1</v>
      </c>
      <c r="R761" s="69"/>
      <c r="S761" s="68"/>
      <c r="AM761" s="3"/>
      <c r="AN761" s="3"/>
    </row>
    <row r="762" spans="1:40" ht="15.75" customHeight="1" x14ac:dyDescent="0.25">
      <c r="A762" s="49">
        <v>2502</v>
      </c>
      <c r="B762" s="50"/>
      <c r="C762" s="50"/>
      <c r="D762" s="50"/>
      <c r="E762" s="50"/>
      <c r="F762" s="50"/>
      <c r="G762" s="50"/>
      <c r="H762" s="50"/>
      <c r="I762" s="50"/>
      <c r="J762" s="50"/>
      <c r="K762" s="50"/>
      <c r="L762" s="91"/>
      <c r="M762" s="57"/>
      <c r="N762" s="58"/>
      <c r="O762" s="64"/>
      <c r="P762" s="68"/>
      <c r="Q762" s="66"/>
      <c r="R762" s="69"/>
      <c r="S762" s="68"/>
      <c r="AM762" s="3"/>
      <c r="AN762" s="3"/>
    </row>
    <row r="763" spans="1:40" ht="15.75" customHeight="1" x14ac:dyDescent="0.25">
      <c r="A763" s="49">
        <v>2601</v>
      </c>
      <c r="B763" s="50"/>
      <c r="C763" s="50"/>
      <c r="D763" s="50"/>
      <c r="E763" s="50"/>
      <c r="F763" s="50"/>
      <c r="G763" s="50"/>
      <c r="H763" s="50"/>
      <c r="I763" s="50"/>
      <c r="J763" s="50"/>
      <c r="K763" s="50"/>
      <c r="L763" s="91"/>
      <c r="M763" s="57"/>
      <c r="N763" s="58"/>
      <c r="O763" s="64"/>
      <c r="P763" s="58"/>
      <c r="Q763" s="64"/>
      <c r="R763" s="106"/>
      <c r="S763" s="68"/>
      <c r="AM763" s="3"/>
      <c r="AN763" s="3"/>
    </row>
    <row r="764" spans="1:40" ht="15.75" customHeight="1" x14ac:dyDescent="0.25">
      <c r="A764" s="49">
        <v>2602</v>
      </c>
      <c r="B764" s="50"/>
      <c r="C764" s="50"/>
      <c r="D764" s="50"/>
      <c r="E764" s="50"/>
      <c r="F764" s="50"/>
      <c r="G764" s="50"/>
      <c r="H764" s="50"/>
      <c r="I764" s="50"/>
      <c r="J764" s="50"/>
      <c r="K764" s="50"/>
      <c r="L764" s="91"/>
      <c r="M764" s="57"/>
      <c r="N764" s="58"/>
      <c r="O764" s="64"/>
      <c r="P764" s="137" t="s">
        <v>42</v>
      </c>
      <c r="Q764" s="72">
        <v>1</v>
      </c>
      <c r="R764" s="87">
        <f>L767</f>
        <v>3</v>
      </c>
      <c r="S764" s="139" t="s">
        <v>10</v>
      </c>
      <c r="AM764" s="3"/>
      <c r="AN764" s="3"/>
    </row>
    <row r="765" spans="1:40" ht="15.75" customHeight="1" x14ac:dyDescent="0.25">
      <c r="A765" s="108">
        <v>2701</v>
      </c>
      <c r="B765" s="50"/>
      <c r="C765" s="50"/>
      <c r="D765" s="50"/>
      <c r="E765" s="50"/>
      <c r="F765" s="50"/>
      <c r="G765" s="50"/>
      <c r="H765" s="50"/>
      <c r="I765" s="50"/>
      <c r="J765" s="50"/>
      <c r="K765" s="50"/>
      <c r="L765" s="91"/>
      <c r="M765" s="57"/>
      <c r="N765" s="58"/>
      <c r="O765" s="64"/>
      <c r="P765" s="138" t="s">
        <v>43</v>
      </c>
      <c r="Q765" s="76">
        <f>IF(Q764/B751=0,"",Q764/B751)</f>
        <v>0.05</v>
      </c>
      <c r="R765" s="89">
        <f>IF(Q764/R764=0,"",Q764/R764)</f>
        <v>0.33333333333333331</v>
      </c>
      <c r="S765" s="140" t="s">
        <v>44</v>
      </c>
      <c r="AM765" s="3"/>
      <c r="AN765" s="3"/>
    </row>
    <row r="766" spans="1:40" ht="15.75" customHeight="1" x14ac:dyDescent="0.25">
      <c r="A766" s="49">
        <v>2702</v>
      </c>
      <c r="B766" s="142"/>
      <c r="C766" s="142"/>
      <c r="D766" s="142"/>
      <c r="E766" s="142"/>
      <c r="F766" s="142"/>
      <c r="G766" s="142"/>
      <c r="H766" s="142"/>
      <c r="I766" s="142"/>
      <c r="J766" s="142"/>
      <c r="K766" s="142"/>
      <c r="L766" s="91"/>
      <c r="M766" s="79"/>
      <c r="N766" s="80"/>
      <c r="O766" s="81"/>
      <c r="P766" s="82"/>
      <c r="Q766" s="83"/>
      <c r="R766" s="83"/>
      <c r="S766" s="84"/>
      <c r="AM766" s="3"/>
      <c r="AN766" s="3"/>
    </row>
    <row r="767" spans="1:40" ht="18" customHeight="1" x14ac:dyDescent="0.25">
      <c r="A767" s="31"/>
      <c r="B767" s="182" t="s">
        <v>63</v>
      </c>
      <c r="C767" s="182"/>
      <c r="D767" s="182"/>
      <c r="E767" s="182"/>
      <c r="F767" s="182"/>
      <c r="G767" s="182"/>
      <c r="H767" s="182"/>
      <c r="I767" s="182"/>
      <c r="J767" s="182"/>
      <c r="K767" s="182"/>
      <c r="L767" s="141">
        <f>SUM(L759:L763)</f>
        <v>3</v>
      </c>
      <c r="M767" s="86">
        <f>IF(L760=0,"",L760/B751)</f>
        <v>0.1</v>
      </c>
      <c r="N767" s="86">
        <f>IF(L767=0,"",L767/B751)</f>
        <v>0.15</v>
      </c>
      <c r="O767" s="86">
        <f>N767-M767</f>
        <v>4.9999999999999989E-2</v>
      </c>
      <c r="P767" s="1"/>
      <c r="Q767" s="25"/>
      <c r="R767" s="26"/>
      <c r="S767" s="1"/>
      <c r="AM767" s="3"/>
      <c r="AN767" s="3"/>
    </row>
    <row r="768" spans="1:40" ht="12.75" customHeight="1" x14ac:dyDescent="0.2">
      <c r="M768" s="1"/>
      <c r="N768" s="1"/>
      <c r="P768" s="1"/>
      <c r="Q768" s="2"/>
      <c r="R768" s="2"/>
      <c r="S768" s="1"/>
      <c r="AM768" s="3"/>
      <c r="AN768" s="3"/>
    </row>
    <row r="769" spans="1:40" ht="12.75" customHeight="1" x14ac:dyDescent="0.2">
      <c r="M769" s="1"/>
      <c r="N769" s="1"/>
      <c r="P769" s="1"/>
      <c r="Q769" s="2"/>
      <c r="R769" s="2"/>
      <c r="S769" s="1"/>
      <c r="AM769" s="3"/>
      <c r="AN769" s="3"/>
    </row>
    <row r="770" spans="1:40" ht="26.25" customHeight="1" x14ac:dyDescent="0.4">
      <c r="B770" s="184" t="s">
        <v>53</v>
      </c>
      <c r="C770" s="184"/>
      <c r="D770" s="184"/>
      <c r="E770" s="184"/>
      <c r="F770" s="184"/>
      <c r="G770" s="184"/>
      <c r="H770" s="184"/>
      <c r="I770" s="184"/>
      <c r="J770" s="184"/>
      <c r="K770" s="184"/>
      <c r="L770" s="153" t="s">
        <v>76</v>
      </c>
      <c r="M770" s="1"/>
      <c r="N770" s="1"/>
      <c r="O770" s="25"/>
      <c r="P770" s="1"/>
      <c r="Q770" s="25"/>
      <c r="R770" s="25"/>
      <c r="S770" s="25"/>
      <c r="AM770" s="3"/>
      <c r="AN770" s="3"/>
    </row>
    <row r="771" spans="1:40" ht="20.25" customHeight="1" x14ac:dyDescent="0.2">
      <c r="A771" s="172" t="s">
        <v>9</v>
      </c>
      <c r="B771" s="173" t="s">
        <v>54</v>
      </c>
      <c r="C771" s="174"/>
      <c r="D771" s="174"/>
      <c r="E771" s="174"/>
      <c r="F771" s="174"/>
      <c r="G771" s="174"/>
      <c r="H771" s="174"/>
      <c r="I771" s="174"/>
      <c r="J771" s="174"/>
      <c r="K771" s="175"/>
      <c r="L771" s="176" t="s">
        <v>10</v>
      </c>
      <c r="M771" s="171" t="s">
        <v>2</v>
      </c>
      <c r="N771" s="171" t="s">
        <v>3</v>
      </c>
      <c r="O771" s="178" t="s">
        <v>4</v>
      </c>
      <c r="P771" s="171" t="s">
        <v>5</v>
      </c>
      <c r="Q771" s="169" t="s">
        <v>6</v>
      </c>
      <c r="R771" s="169" t="s">
        <v>7</v>
      </c>
      <c r="S771" s="171" t="s">
        <v>8</v>
      </c>
      <c r="AM771" s="3"/>
      <c r="AN771" s="3"/>
    </row>
    <row r="772" spans="1:40" ht="15.75" customHeight="1" x14ac:dyDescent="0.25">
      <c r="A772" s="170"/>
      <c r="B772" s="49" t="s">
        <v>55</v>
      </c>
      <c r="C772" s="49" t="s">
        <v>56</v>
      </c>
      <c r="D772" s="49" t="s">
        <v>57</v>
      </c>
      <c r="E772" s="49" t="s">
        <v>58</v>
      </c>
      <c r="F772" s="49" t="s">
        <v>59</v>
      </c>
      <c r="G772" s="49" t="s">
        <v>60</v>
      </c>
      <c r="H772" s="49" t="s">
        <v>61</v>
      </c>
      <c r="I772" s="49" t="s">
        <v>62</v>
      </c>
      <c r="J772" s="49" t="s">
        <v>83</v>
      </c>
      <c r="K772" s="49" t="s">
        <v>84</v>
      </c>
      <c r="L772" s="177"/>
      <c r="M772" s="170"/>
      <c r="N772" s="170"/>
      <c r="O772" s="170"/>
      <c r="P772" s="170"/>
      <c r="Q772" s="170"/>
      <c r="R772" s="170"/>
      <c r="S772" s="170"/>
      <c r="AM772" s="3"/>
      <c r="AN772" s="3"/>
    </row>
    <row r="773" spans="1:40" ht="15.75" customHeight="1" x14ac:dyDescent="0.25">
      <c r="A773" s="49">
        <v>2002</v>
      </c>
      <c r="B773" s="50">
        <v>26</v>
      </c>
      <c r="C773" s="50"/>
      <c r="D773" s="50"/>
      <c r="E773" s="50"/>
      <c r="F773" s="50"/>
      <c r="G773" s="50"/>
      <c r="H773" s="50"/>
      <c r="I773" s="50"/>
      <c r="J773" s="50"/>
      <c r="K773" s="50"/>
      <c r="L773" s="91"/>
      <c r="M773" s="51"/>
      <c r="N773" s="52"/>
      <c r="O773" s="53"/>
      <c r="P773" s="54"/>
      <c r="Q773" s="55">
        <f>B773</f>
        <v>26</v>
      </c>
      <c r="R773" s="56"/>
      <c r="S773" s="54"/>
      <c r="AM773" s="3"/>
      <c r="AN773" s="3"/>
    </row>
    <row r="774" spans="1:40" ht="15.75" customHeight="1" x14ac:dyDescent="0.25">
      <c r="A774" s="49">
        <v>2101</v>
      </c>
      <c r="B774" s="50"/>
      <c r="C774" s="50">
        <v>22</v>
      </c>
      <c r="D774" s="50"/>
      <c r="E774" s="50"/>
      <c r="F774" s="50"/>
      <c r="G774" s="50"/>
      <c r="H774" s="50"/>
      <c r="I774" s="50"/>
      <c r="J774" s="50"/>
      <c r="K774" s="50"/>
      <c r="L774" s="91"/>
      <c r="M774" s="57"/>
      <c r="N774" s="58"/>
      <c r="O774" s="59"/>
      <c r="P774" s="60">
        <f>IF(C774=0,"",C774/B773)</f>
        <v>0.84615384615384615</v>
      </c>
      <c r="Q774" s="61">
        <v>22</v>
      </c>
      <c r="R774" s="62">
        <f t="shared" ref="R774:R782" si="73">IF(Q774=0,"",Q774/Q773)</f>
        <v>0.84615384615384615</v>
      </c>
      <c r="S774" s="62">
        <f t="shared" ref="S774:S782" si="74">IF(Q774=0,"",100%-R774)</f>
        <v>0.15384615384615385</v>
      </c>
      <c r="AM774" s="3"/>
      <c r="AN774" s="3"/>
    </row>
    <row r="775" spans="1:40" ht="15.75" customHeight="1" x14ac:dyDescent="0.25">
      <c r="A775" s="49">
        <v>2102</v>
      </c>
      <c r="B775" s="50"/>
      <c r="C775" s="50"/>
      <c r="D775" s="50">
        <v>22</v>
      </c>
      <c r="E775" s="50"/>
      <c r="F775" s="50"/>
      <c r="G775" s="50"/>
      <c r="H775" s="50"/>
      <c r="I775" s="50"/>
      <c r="J775" s="50"/>
      <c r="K775" s="50"/>
      <c r="L775" s="91"/>
      <c r="M775" s="57"/>
      <c r="N775" s="58"/>
      <c r="O775" s="59"/>
      <c r="P775" s="60">
        <f>IF(D775=0,"",D775/C774)</f>
        <v>1</v>
      </c>
      <c r="Q775" s="61">
        <v>22</v>
      </c>
      <c r="R775" s="62">
        <f t="shared" si="73"/>
        <v>1</v>
      </c>
      <c r="S775" s="62">
        <f t="shared" si="74"/>
        <v>0</v>
      </c>
      <c r="T775" s="63">
        <f>Q775/Q773</f>
        <v>0.84615384615384615</v>
      </c>
      <c r="AM775" s="3"/>
      <c r="AN775" s="3"/>
    </row>
    <row r="776" spans="1:40" ht="15.75" customHeight="1" x14ac:dyDescent="0.25">
      <c r="A776" s="49">
        <v>2201</v>
      </c>
      <c r="B776" s="50"/>
      <c r="C776" s="50"/>
      <c r="D776" s="50"/>
      <c r="E776" s="50">
        <v>20</v>
      </c>
      <c r="F776" s="50"/>
      <c r="G776" s="50"/>
      <c r="H776" s="50"/>
      <c r="I776" s="50"/>
      <c r="J776" s="50"/>
      <c r="K776" s="50"/>
      <c r="L776" s="91"/>
      <c r="M776" s="57"/>
      <c r="N776" s="58"/>
      <c r="O776" s="59"/>
      <c r="P776" s="60">
        <f>E776/D775</f>
        <v>0.90909090909090906</v>
      </c>
      <c r="Q776" s="61">
        <v>21</v>
      </c>
      <c r="R776" s="62">
        <f t="shared" si="73"/>
        <v>0.95454545454545459</v>
      </c>
      <c r="S776" s="62">
        <f t="shared" si="74"/>
        <v>4.5454545454545414E-2</v>
      </c>
      <c r="AM776" s="3"/>
      <c r="AN776" s="3"/>
    </row>
    <row r="777" spans="1:40" ht="15.75" customHeight="1" x14ac:dyDescent="0.25">
      <c r="A777" s="49">
        <v>2202</v>
      </c>
      <c r="B777" s="50"/>
      <c r="C777" s="50"/>
      <c r="D777" s="50"/>
      <c r="E777" s="50"/>
      <c r="F777" s="50">
        <v>18</v>
      </c>
      <c r="G777" s="50"/>
      <c r="H777" s="50"/>
      <c r="I777" s="50"/>
      <c r="J777" s="50"/>
      <c r="K777" s="50"/>
      <c r="L777" s="91"/>
      <c r="M777" s="57"/>
      <c r="N777" s="58"/>
      <c r="O777" s="59"/>
      <c r="P777" s="60">
        <f>IF(F777=0,"",F777/E776)</f>
        <v>0.9</v>
      </c>
      <c r="Q777" s="61">
        <v>19</v>
      </c>
      <c r="R777" s="62">
        <f t="shared" si="73"/>
        <v>0.90476190476190477</v>
      </c>
      <c r="S777" s="62">
        <f t="shared" si="74"/>
        <v>9.5238095238095233E-2</v>
      </c>
      <c r="AM777" s="3"/>
      <c r="AN777" s="3"/>
    </row>
    <row r="778" spans="1:40" ht="15.75" customHeight="1" x14ac:dyDescent="0.25">
      <c r="A778" s="49">
        <v>2301</v>
      </c>
      <c r="B778" s="50"/>
      <c r="C778" s="50"/>
      <c r="D778" s="50"/>
      <c r="E778" s="50"/>
      <c r="F778" s="50"/>
      <c r="G778" s="50">
        <v>16</v>
      </c>
      <c r="H778" s="50"/>
      <c r="I778" s="50"/>
      <c r="J778" s="50"/>
      <c r="K778" s="50"/>
      <c r="L778" s="91"/>
      <c r="M778" s="57"/>
      <c r="N778" s="58"/>
      <c r="O778" s="59"/>
      <c r="P778" s="60">
        <f>IF(G778=0,"",G778/F777)</f>
        <v>0.88888888888888884</v>
      </c>
      <c r="Q778" s="61">
        <v>18</v>
      </c>
      <c r="R778" s="62">
        <f t="shared" si="73"/>
        <v>0.94736842105263153</v>
      </c>
      <c r="S778" s="62">
        <f t="shared" si="74"/>
        <v>5.2631578947368474E-2</v>
      </c>
      <c r="AM778" s="3"/>
      <c r="AN778" s="3"/>
    </row>
    <row r="779" spans="1:40" ht="15.75" customHeight="1" x14ac:dyDescent="0.25">
      <c r="A779" s="49">
        <v>2302</v>
      </c>
      <c r="B779" s="50"/>
      <c r="C779" s="50"/>
      <c r="D779" s="50"/>
      <c r="E779" s="50"/>
      <c r="F779" s="50"/>
      <c r="G779" s="50"/>
      <c r="H779" s="50">
        <v>11</v>
      </c>
      <c r="I779" s="50"/>
      <c r="J779" s="50"/>
      <c r="K779" s="50"/>
      <c r="L779" s="91"/>
      <c r="M779" s="57"/>
      <c r="N779" s="58"/>
      <c r="O779" s="59"/>
      <c r="P779" s="60">
        <f>H779/G778</f>
        <v>0.6875</v>
      </c>
      <c r="Q779" s="61">
        <v>16</v>
      </c>
      <c r="R779" s="62">
        <f t="shared" si="73"/>
        <v>0.88888888888888884</v>
      </c>
      <c r="S779" s="62">
        <f t="shared" si="74"/>
        <v>0.11111111111111116</v>
      </c>
      <c r="AM779" s="3"/>
      <c r="AN779" s="3"/>
    </row>
    <row r="780" spans="1:40" ht="15.75" customHeight="1" x14ac:dyDescent="0.25">
      <c r="A780" s="49">
        <v>2401</v>
      </c>
      <c r="B780" s="50"/>
      <c r="C780" s="50"/>
      <c r="D780" s="50"/>
      <c r="E780" s="50"/>
      <c r="F780" s="50"/>
      <c r="G780" s="50"/>
      <c r="H780" s="50"/>
      <c r="I780" s="50">
        <v>11</v>
      </c>
      <c r="J780" s="50"/>
      <c r="K780" s="50"/>
      <c r="L780" s="91"/>
      <c r="M780" s="57"/>
      <c r="N780" s="58"/>
      <c r="O780" s="59"/>
      <c r="P780" s="60">
        <f>IF(I780=0,"",I780/H779)</f>
        <v>1</v>
      </c>
      <c r="Q780" s="61">
        <v>16</v>
      </c>
      <c r="R780" s="62">
        <f t="shared" si="73"/>
        <v>1</v>
      </c>
      <c r="S780" s="62">
        <f t="shared" si="74"/>
        <v>0</v>
      </c>
      <c r="AM780" s="3"/>
      <c r="AN780" s="3"/>
    </row>
    <row r="781" spans="1:40" ht="15.75" customHeight="1" x14ac:dyDescent="0.25">
      <c r="A781" s="49">
        <v>2402</v>
      </c>
      <c r="B781" s="50"/>
      <c r="C781" s="50"/>
      <c r="D781" s="50"/>
      <c r="E781" s="50"/>
      <c r="F781" s="50"/>
      <c r="G781" s="50"/>
      <c r="H781" s="50"/>
      <c r="I781" s="50"/>
      <c r="J781" s="50">
        <v>8</v>
      </c>
      <c r="K781" s="50"/>
      <c r="L781" s="91"/>
      <c r="M781" s="57"/>
      <c r="N781" s="58"/>
      <c r="O781" s="59"/>
      <c r="P781" s="127">
        <f>IF(J781=0,"",J781/I780)</f>
        <v>0.72727272727272729</v>
      </c>
      <c r="Q781" s="61">
        <v>15</v>
      </c>
      <c r="R781" s="62">
        <f t="shared" si="73"/>
        <v>0.9375</v>
      </c>
      <c r="S781" s="62">
        <f t="shared" si="74"/>
        <v>6.25E-2</v>
      </c>
      <c r="V781" s="136"/>
      <c r="AM781" s="3"/>
      <c r="AN781" s="3"/>
    </row>
    <row r="782" spans="1:40" ht="15.75" customHeight="1" x14ac:dyDescent="0.25">
      <c r="A782" s="49">
        <v>2501</v>
      </c>
      <c r="B782" s="50"/>
      <c r="C782" s="50"/>
      <c r="D782" s="50"/>
      <c r="E782" s="50"/>
      <c r="F782" s="50"/>
      <c r="G782" s="50"/>
      <c r="H782" s="50"/>
      <c r="I782" s="50"/>
      <c r="J782" s="50"/>
      <c r="K782" s="50">
        <v>8</v>
      </c>
      <c r="L782" s="91">
        <v>2</v>
      </c>
      <c r="M782" s="57"/>
      <c r="N782" s="58"/>
      <c r="O782" s="64"/>
      <c r="P782" s="128">
        <f>IF(K782=0,"",K782/J781)</f>
        <v>1</v>
      </c>
      <c r="Q782" s="66">
        <v>16</v>
      </c>
      <c r="R782" s="121">
        <f t="shared" si="73"/>
        <v>1.0666666666666667</v>
      </c>
      <c r="S782" s="121">
        <f t="shared" si="74"/>
        <v>-6.6666666666666652E-2</v>
      </c>
      <c r="V782" s="136"/>
      <c r="AM782" s="3"/>
      <c r="AN782" s="3"/>
    </row>
    <row r="783" spans="1:40" ht="15.75" customHeight="1" x14ac:dyDescent="0.25">
      <c r="A783" s="49">
        <v>2502</v>
      </c>
      <c r="B783" s="50"/>
      <c r="C783" s="50"/>
      <c r="D783" s="50"/>
      <c r="E783" s="50"/>
      <c r="F783" s="50"/>
      <c r="G783" s="50"/>
      <c r="H783" s="50"/>
      <c r="I783" s="50"/>
      <c r="J783" s="50"/>
      <c r="K783" s="50"/>
      <c r="L783" s="91"/>
      <c r="M783" s="57"/>
      <c r="N783" s="58"/>
      <c r="O783" s="64"/>
      <c r="P783" s="68"/>
      <c r="Q783" s="66"/>
      <c r="R783" s="69"/>
      <c r="S783" s="68"/>
      <c r="AM783" s="3"/>
      <c r="AN783" s="3"/>
    </row>
    <row r="784" spans="1:40" ht="15.75" customHeight="1" x14ac:dyDescent="0.25">
      <c r="A784" s="49">
        <v>2601</v>
      </c>
      <c r="B784" s="50"/>
      <c r="C784" s="50"/>
      <c r="D784" s="50"/>
      <c r="E784" s="50"/>
      <c r="F784" s="50"/>
      <c r="G784" s="50"/>
      <c r="H784" s="50"/>
      <c r="I784" s="50"/>
      <c r="J784" s="50"/>
      <c r="K784" s="50"/>
      <c r="L784" s="91"/>
      <c r="M784" s="57"/>
      <c r="N784" s="58"/>
      <c r="O784" s="64"/>
      <c r="P784" s="68"/>
      <c r="Q784" s="66"/>
      <c r="R784" s="69"/>
      <c r="S784" s="68"/>
      <c r="AM784" s="3"/>
      <c r="AN784" s="3"/>
    </row>
    <row r="785" spans="1:40" ht="15.75" customHeight="1" x14ac:dyDescent="0.25">
      <c r="A785" s="49">
        <v>2602</v>
      </c>
      <c r="B785" s="50"/>
      <c r="C785" s="50"/>
      <c r="D785" s="50"/>
      <c r="E785" s="50"/>
      <c r="F785" s="50"/>
      <c r="G785" s="50"/>
      <c r="H785" s="50"/>
      <c r="I785" s="50"/>
      <c r="J785" s="50"/>
      <c r="K785" s="50"/>
      <c r="L785" s="91"/>
      <c r="M785" s="57"/>
      <c r="N785" s="58"/>
      <c r="O785" s="64"/>
      <c r="P785" s="58"/>
      <c r="Q785" s="64"/>
      <c r="R785" s="106"/>
      <c r="S785" s="68"/>
      <c r="AM785" s="3"/>
      <c r="AN785" s="3"/>
    </row>
    <row r="786" spans="1:40" ht="15.75" customHeight="1" x14ac:dyDescent="0.25">
      <c r="A786" s="49">
        <v>2701</v>
      </c>
      <c r="B786" s="50"/>
      <c r="C786" s="50"/>
      <c r="D786" s="50"/>
      <c r="E786" s="50"/>
      <c r="F786" s="50"/>
      <c r="G786" s="50"/>
      <c r="H786" s="50"/>
      <c r="I786" s="50"/>
      <c r="J786" s="50"/>
      <c r="K786" s="50"/>
      <c r="L786" s="91"/>
      <c r="M786" s="57"/>
      <c r="N786" s="58"/>
      <c r="O786" s="64"/>
      <c r="P786" s="137" t="s">
        <v>42</v>
      </c>
      <c r="Q786" s="72"/>
      <c r="R786" s="87">
        <f>L789</f>
        <v>2</v>
      </c>
      <c r="S786" s="139" t="s">
        <v>10</v>
      </c>
      <c r="AM786" s="3"/>
      <c r="AN786" s="3"/>
    </row>
    <row r="787" spans="1:40" ht="15.75" customHeight="1" x14ac:dyDescent="0.25">
      <c r="A787" s="108">
        <v>2702</v>
      </c>
      <c r="B787" s="50"/>
      <c r="C787" s="50"/>
      <c r="D787" s="50"/>
      <c r="E787" s="50"/>
      <c r="F787" s="50"/>
      <c r="G787" s="50"/>
      <c r="H787" s="50"/>
      <c r="I787" s="50"/>
      <c r="J787" s="50"/>
      <c r="K787" s="50"/>
      <c r="L787" s="91"/>
      <c r="M787" s="57"/>
      <c r="N787" s="58"/>
      <c r="O787" s="64"/>
      <c r="P787" s="138" t="s">
        <v>43</v>
      </c>
      <c r="Q787" s="76" t="str">
        <f>IF(Q786/B773=0,"",Q786/B773)</f>
        <v/>
      </c>
      <c r="R787" s="89" t="str">
        <f>IF(Q786/R786=0,"",Q786/R786)</f>
        <v/>
      </c>
      <c r="S787" s="140" t="s">
        <v>44</v>
      </c>
      <c r="AM787" s="3"/>
      <c r="AN787" s="3"/>
    </row>
    <row r="788" spans="1:40" ht="15.75" customHeight="1" x14ac:dyDescent="0.25">
      <c r="A788" s="49">
        <v>2801</v>
      </c>
      <c r="B788" s="142"/>
      <c r="C788" s="142"/>
      <c r="D788" s="142"/>
      <c r="E788" s="142"/>
      <c r="F788" s="142"/>
      <c r="G788" s="142"/>
      <c r="H788" s="142"/>
      <c r="I788" s="142"/>
      <c r="J788" s="142"/>
      <c r="K788" s="142"/>
      <c r="L788" s="91"/>
      <c r="M788" s="79"/>
      <c r="N788" s="80"/>
      <c r="O788" s="81"/>
      <c r="P788" s="82"/>
      <c r="Q788" s="83"/>
      <c r="R788" s="83"/>
      <c r="S788" s="84"/>
      <c r="AM788" s="3"/>
      <c r="AN788" s="3"/>
    </row>
    <row r="789" spans="1:40" ht="18" customHeight="1" x14ac:dyDescent="0.25">
      <c r="A789" s="31"/>
      <c r="B789" s="182" t="s">
        <v>63</v>
      </c>
      <c r="C789" s="182"/>
      <c r="D789" s="182"/>
      <c r="E789" s="182"/>
      <c r="F789" s="182"/>
      <c r="G789" s="182"/>
      <c r="H789" s="182"/>
      <c r="I789" s="182"/>
      <c r="J789" s="182"/>
      <c r="K789" s="182"/>
      <c r="L789" s="141">
        <f>SUM(L781:L785)</f>
        <v>2</v>
      </c>
      <c r="M789" s="86">
        <f>IF(L782=0,"",L782/B773)</f>
        <v>7.6923076923076927E-2</v>
      </c>
      <c r="N789" s="86">
        <f>IF(L789=0,"",L789/B773)</f>
        <v>7.6923076923076927E-2</v>
      </c>
      <c r="O789" s="86">
        <f>N789-M789</f>
        <v>0</v>
      </c>
      <c r="P789" s="1"/>
      <c r="Q789" s="25"/>
      <c r="R789" s="26"/>
      <c r="S789" s="1"/>
      <c r="AM789" s="3"/>
      <c r="AN789" s="3"/>
    </row>
    <row r="790" spans="1:40" ht="12.75" customHeight="1" x14ac:dyDescent="0.2">
      <c r="M790" s="1"/>
      <c r="N790" s="1"/>
      <c r="P790" s="1"/>
      <c r="Q790" s="2"/>
      <c r="R790" s="2"/>
      <c r="S790" s="1"/>
      <c r="AM790" s="3"/>
      <c r="AN790" s="3"/>
    </row>
    <row r="791" spans="1:40" ht="12.75" customHeight="1" x14ac:dyDescent="0.2">
      <c r="M791" s="1"/>
      <c r="N791" s="1"/>
      <c r="P791" s="1"/>
      <c r="Q791" s="2"/>
      <c r="R791" s="2"/>
      <c r="S791" s="1"/>
      <c r="AM791" s="3"/>
      <c r="AN791" s="3"/>
    </row>
    <row r="792" spans="1:40" ht="26.25" customHeight="1" x14ac:dyDescent="0.4">
      <c r="B792" s="184" t="s">
        <v>53</v>
      </c>
      <c r="C792" s="184"/>
      <c r="D792" s="184"/>
      <c r="E792" s="184"/>
      <c r="F792" s="184"/>
      <c r="G792" s="184"/>
      <c r="H792" s="184"/>
      <c r="I792" s="184"/>
      <c r="J792" s="184"/>
      <c r="K792" s="184"/>
      <c r="L792" s="153" t="s">
        <v>77</v>
      </c>
      <c r="M792" s="1"/>
      <c r="N792" s="1"/>
      <c r="O792" s="25"/>
      <c r="P792" s="1"/>
      <c r="Q792" s="25"/>
      <c r="R792" s="25"/>
      <c r="S792" s="25"/>
      <c r="AM792" s="3"/>
      <c r="AN792" s="3"/>
    </row>
    <row r="793" spans="1:40" ht="20.25" customHeight="1" x14ac:dyDescent="0.2">
      <c r="A793" s="172" t="s">
        <v>9</v>
      </c>
      <c r="B793" s="173" t="s">
        <v>54</v>
      </c>
      <c r="C793" s="174"/>
      <c r="D793" s="174"/>
      <c r="E793" s="174"/>
      <c r="F793" s="174"/>
      <c r="G793" s="174"/>
      <c r="H793" s="174"/>
      <c r="I793" s="174"/>
      <c r="J793" s="174"/>
      <c r="K793" s="175"/>
      <c r="L793" s="176" t="s">
        <v>10</v>
      </c>
      <c r="M793" s="171" t="s">
        <v>2</v>
      </c>
      <c r="N793" s="171" t="s">
        <v>3</v>
      </c>
      <c r="O793" s="178" t="s">
        <v>4</v>
      </c>
      <c r="P793" s="171" t="s">
        <v>5</v>
      </c>
      <c r="Q793" s="169" t="s">
        <v>6</v>
      </c>
      <c r="R793" s="169" t="s">
        <v>7</v>
      </c>
      <c r="S793" s="171" t="s">
        <v>8</v>
      </c>
      <c r="AM793" s="3"/>
      <c r="AN793" s="3"/>
    </row>
    <row r="794" spans="1:40" ht="15.75" customHeight="1" x14ac:dyDescent="0.25">
      <c r="A794" s="170"/>
      <c r="B794" s="49" t="s">
        <v>55</v>
      </c>
      <c r="C794" s="49" t="s">
        <v>56</v>
      </c>
      <c r="D794" s="49" t="s">
        <v>57</v>
      </c>
      <c r="E794" s="49" t="s">
        <v>58</v>
      </c>
      <c r="F794" s="49" t="s">
        <v>59</v>
      </c>
      <c r="G794" s="49" t="s">
        <v>60</v>
      </c>
      <c r="H794" s="49" t="s">
        <v>61</v>
      </c>
      <c r="I794" s="49" t="s">
        <v>62</v>
      </c>
      <c r="J794" s="49" t="s">
        <v>83</v>
      </c>
      <c r="K794" s="49" t="s">
        <v>84</v>
      </c>
      <c r="L794" s="177"/>
      <c r="M794" s="170"/>
      <c r="N794" s="170"/>
      <c r="O794" s="170"/>
      <c r="P794" s="170"/>
      <c r="Q794" s="170"/>
      <c r="R794" s="170"/>
      <c r="S794" s="170"/>
      <c r="AM794" s="3"/>
      <c r="AN794" s="3"/>
    </row>
    <row r="795" spans="1:40" ht="15.75" customHeight="1" x14ac:dyDescent="0.25">
      <c r="A795" s="49">
        <v>2101</v>
      </c>
      <c r="B795" s="50">
        <v>27</v>
      </c>
      <c r="C795" s="50"/>
      <c r="D795" s="50"/>
      <c r="E795" s="50"/>
      <c r="F795" s="50"/>
      <c r="G795" s="50"/>
      <c r="H795" s="50"/>
      <c r="I795" s="50"/>
      <c r="J795" s="50"/>
      <c r="K795" s="50"/>
      <c r="L795" s="91"/>
      <c r="M795" s="51"/>
      <c r="N795" s="52"/>
      <c r="O795" s="53"/>
      <c r="P795" s="54"/>
      <c r="Q795" s="55">
        <f>B795</f>
        <v>27</v>
      </c>
      <c r="R795" s="56"/>
      <c r="S795" s="54"/>
      <c r="AM795" s="3"/>
      <c r="AN795" s="3"/>
    </row>
    <row r="796" spans="1:40" ht="15.75" customHeight="1" x14ac:dyDescent="0.25">
      <c r="A796" s="49">
        <v>2102</v>
      </c>
      <c r="B796" s="50"/>
      <c r="C796" s="50">
        <v>23</v>
      </c>
      <c r="D796" s="50"/>
      <c r="E796" s="50"/>
      <c r="F796" s="50"/>
      <c r="G796" s="50"/>
      <c r="H796" s="50"/>
      <c r="I796" s="50"/>
      <c r="J796" s="50"/>
      <c r="K796" s="50"/>
      <c r="L796" s="91"/>
      <c r="M796" s="57"/>
      <c r="N796" s="58"/>
      <c r="O796" s="59"/>
      <c r="P796" s="60">
        <f>IF(C796=0,"",C796/B795)</f>
        <v>0.85185185185185186</v>
      </c>
      <c r="Q796" s="61">
        <v>23</v>
      </c>
      <c r="R796" s="62">
        <f t="shared" ref="R796:R804" si="75">IF(Q796=0,"",Q796/Q795)</f>
        <v>0.85185185185185186</v>
      </c>
      <c r="S796" s="62">
        <f t="shared" ref="S796:S804" si="76">IF(Q796=0,"",100%-R796)</f>
        <v>0.14814814814814814</v>
      </c>
      <c r="AM796" s="3"/>
      <c r="AN796" s="3"/>
    </row>
    <row r="797" spans="1:40" ht="15.75" customHeight="1" x14ac:dyDescent="0.25">
      <c r="A797" s="49">
        <v>2201</v>
      </c>
      <c r="B797" s="50"/>
      <c r="C797" s="50"/>
      <c r="D797" s="50">
        <v>22</v>
      </c>
      <c r="E797" s="50"/>
      <c r="F797" s="50"/>
      <c r="G797" s="50"/>
      <c r="H797" s="50"/>
      <c r="I797" s="50"/>
      <c r="J797" s="50"/>
      <c r="K797" s="50"/>
      <c r="L797" s="91"/>
      <c r="M797" s="57"/>
      <c r="N797" s="58"/>
      <c r="O797" s="59"/>
      <c r="P797" s="60">
        <f>IF(D797=0,"",D797/C796)</f>
        <v>0.95652173913043481</v>
      </c>
      <c r="Q797" s="61">
        <v>23</v>
      </c>
      <c r="R797" s="62">
        <f t="shared" si="75"/>
        <v>1</v>
      </c>
      <c r="S797" s="62">
        <f t="shared" si="76"/>
        <v>0</v>
      </c>
      <c r="T797" s="63">
        <f>Q797/Q795</f>
        <v>0.85185185185185186</v>
      </c>
      <c r="AM797" s="3"/>
      <c r="AN797" s="3"/>
    </row>
    <row r="798" spans="1:40" ht="15.75" customHeight="1" x14ac:dyDescent="0.25">
      <c r="A798" s="49">
        <v>2202</v>
      </c>
      <c r="B798" s="50"/>
      <c r="C798" s="50"/>
      <c r="D798" s="50"/>
      <c r="E798" s="50">
        <v>21</v>
      </c>
      <c r="F798" s="50"/>
      <c r="G798" s="50"/>
      <c r="H798" s="50"/>
      <c r="I798" s="50"/>
      <c r="J798" s="50"/>
      <c r="K798" s="50"/>
      <c r="L798" s="91"/>
      <c r="M798" s="57"/>
      <c r="N798" s="58"/>
      <c r="O798" s="59"/>
      <c r="P798" s="60">
        <f>IF(E798=0,"",E798/D797)</f>
        <v>0.95454545454545459</v>
      </c>
      <c r="Q798" s="61">
        <v>22</v>
      </c>
      <c r="R798" s="62">
        <f t="shared" si="75"/>
        <v>0.95652173913043481</v>
      </c>
      <c r="S798" s="62">
        <f t="shared" si="76"/>
        <v>4.3478260869565188E-2</v>
      </c>
      <c r="AM798" s="3"/>
      <c r="AN798" s="3"/>
    </row>
    <row r="799" spans="1:40" ht="15.75" customHeight="1" x14ac:dyDescent="0.25">
      <c r="A799" s="49">
        <v>2301</v>
      </c>
      <c r="B799" s="50"/>
      <c r="C799" s="50"/>
      <c r="D799" s="50"/>
      <c r="E799" s="50"/>
      <c r="F799" s="50">
        <v>18</v>
      </c>
      <c r="G799" s="50"/>
      <c r="H799" s="50"/>
      <c r="I799" s="50"/>
      <c r="J799" s="50"/>
      <c r="K799" s="50"/>
      <c r="L799" s="91"/>
      <c r="M799" s="57"/>
      <c r="N799" s="58"/>
      <c r="O799" s="59"/>
      <c r="P799" s="60">
        <f>IF(F799=0,"",F799/E798)</f>
        <v>0.8571428571428571</v>
      </c>
      <c r="Q799" s="61">
        <v>20</v>
      </c>
      <c r="R799" s="62">
        <f t="shared" si="75"/>
        <v>0.90909090909090906</v>
      </c>
      <c r="S799" s="62">
        <f t="shared" si="76"/>
        <v>9.0909090909090939E-2</v>
      </c>
      <c r="AM799" s="3"/>
      <c r="AN799" s="3"/>
    </row>
    <row r="800" spans="1:40" ht="15.75" customHeight="1" x14ac:dyDescent="0.25">
      <c r="A800" s="49">
        <v>2302</v>
      </c>
      <c r="B800" s="50"/>
      <c r="C800" s="50"/>
      <c r="D800" s="50"/>
      <c r="E800" s="50"/>
      <c r="F800" s="50"/>
      <c r="G800" s="50">
        <v>6</v>
      </c>
      <c r="H800" s="50"/>
      <c r="I800" s="50"/>
      <c r="J800" s="50"/>
      <c r="K800" s="50"/>
      <c r="L800" s="91"/>
      <c r="M800" s="57"/>
      <c r="N800" s="58"/>
      <c r="O800" s="59"/>
      <c r="P800" s="60">
        <f>IF(G800=0,"",G800/F799)</f>
        <v>0.33333333333333331</v>
      </c>
      <c r="Q800" s="61">
        <v>12</v>
      </c>
      <c r="R800" s="62">
        <f t="shared" si="75"/>
        <v>0.6</v>
      </c>
      <c r="S800" s="62">
        <f t="shared" si="76"/>
        <v>0.4</v>
      </c>
      <c r="AM800" s="3"/>
      <c r="AN800" s="3"/>
    </row>
    <row r="801" spans="1:40" ht="15.75" customHeight="1" x14ac:dyDescent="0.25">
      <c r="A801" s="49">
        <v>2401</v>
      </c>
      <c r="B801" s="50"/>
      <c r="C801" s="50"/>
      <c r="D801" s="50"/>
      <c r="E801" s="50"/>
      <c r="F801" s="50"/>
      <c r="G801" s="50"/>
      <c r="H801" s="50">
        <v>6</v>
      </c>
      <c r="I801" s="50"/>
      <c r="J801" s="50"/>
      <c r="K801" s="50"/>
      <c r="L801" s="91"/>
      <c r="M801" s="57"/>
      <c r="N801" s="58"/>
      <c r="O801" s="59"/>
      <c r="P801" s="60">
        <f>IF(H801=0,"",H801/G800)</f>
        <v>1</v>
      </c>
      <c r="Q801" s="61">
        <v>12</v>
      </c>
      <c r="R801" s="62">
        <f t="shared" si="75"/>
        <v>1</v>
      </c>
      <c r="S801" s="62">
        <f t="shared" si="76"/>
        <v>0</v>
      </c>
      <c r="AM801" s="3"/>
      <c r="AN801" s="3"/>
    </row>
    <row r="802" spans="1:40" ht="15.75" customHeight="1" x14ac:dyDescent="0.25">
      <c r="A802" s="49">
        <v>2402</v>
      </c>
      <c r="B802" s="50"/>
      <c r="C802" s="50"/>
      <c r="D802" s="50"/>
      <c r="E802" s="50"/>
      <c r="F802" s="50"/>
      <c r="G802" s="50"/>
      <c r="H802" s="50"/>
      <c r="I802" s="50">
        <v>6</v>
      </c>
      <c r="J802" s="50"/>
      <c r="K802" s="50"/>
      <c r="L802" s="91"/>
      <c r="M802" s="57"/>
      <c r="N802" s="58"/>
      <c r="O802" s="59"/>
      <c r="P802" s="60">
        <f>IF(I802=0,"",I802/H801)</f>
        <v>1</v>
      </c>
      <c r="Q802" s="61">
        <v>11</v>
      </c>
      <c r="R802" s="62">
        <f t="shared" si="75"/>
        <v>0.91666666666666663</v>
      </c>
      <c r="S802" s="62">
        <f t="shared" si="76"/>
        <v>8.333333333333337E-2</v>
      </c>
      <c r="AM802" s="3"/>
      <c r="AN802" s="3"/>
    </row>
    <row r="803" spans="1:40" ht="15.75" customHeight="1" x14ac:dyDescent="0.25">
      <c r="A803" s="49">
        <v>2501</v>
      </c>
      <c r="B803" s="50"/>
      <c r="C803" s="50"/>
      <c r="D803" s="50"/>
      <c r="E803" s="50"/>
      <c r="F803" s="50"/>
      <c r="G803" s="50"/>
      <c r="H803" s="50"/>
      <c r="I803" s="50"/>
      <c r="J803" s="50">
        <v>6</v>
      </c>
      <c r="K803" s="50"/>
      <c r="L803" s="91"/>
      <c r="M803" s="57"/>
      <c r="N803" s="58"/>
      <c r="O803" s="59"/>
      <c r="P803" s="127">
        <f>IF(J803=0,"",J803/I802)</f>
        <v>1</v>
      </c>
      <c r="Q803" s="132">
        <v>11</v>
      </c>
      <c r="R803" s="62">
        <f>IF(Q803=0,"",Q803/Q802)</f>
        <v>1</v>
      </c>
      <c r="S803" s="62">
        <f t="shared" si="76"/>
        <v>0</v>
      </c>
      <c r="AM803" s="3"/>
      <c r="AN803" s="3"/>
    </row>
    <row r="804" spans="1:40" ht="15.75" customHeight="1" x14ac:dyDescent="0.25">
      <c r="A804" s="49">
        <v>2502</v>
      </c>
      <c r="B804" s="50"/>
      <c r="C804" s="50"/>
      <c r="D804" s="50"/>
      <c r="E804" s="50"/>
      <c r="F804" s="50"/>
      <c r="G804" s="50"/>
      <c r="H804" s="50"/>
      <c r="I804" s="50"/>
      <c r="J804" s="50"/>
      <c r="K804" s="50"/>
      <c r="L804" s="91"/>
      <c r="M804" s="57"/>
      <c r="N804" s="58"/>
      <c r="O804" s="64"/>
      <c r="P804" s="128" t="str">
        <f t="shared" ref="P804" si="77">IF(I804=0,"",I804/H803)</f>
        <v/>
      </c>
      <c r="Q804" s="124"/>
      <c r="R804" s="62" t="str">
        <f t="shared" si="75"/>
        <v/>
      </c>
      <c r="S804" s="62" t="str">
        <f t="shared" si="76"/>
        <v/>
      </c>
      <c r="AM804" s="3"/>
      <c r="AN804" s="3"/>
    </row>
    <row r="805" spans="1:40" ht="15.75" customHeight="1" x14ac:dyDescent="0.25">
      <c r="A805" s="49">
        <v>2601</v>
      </c>
      <c r="B805" s="50"/>
      <c r="C805" s="50"/>
      <c r="D805" s="50"/>
      <c r="E805" s="50"/>
      <c r="F805" s="50"/>
      <c r="G805" s="50"/>
      <c r="H805" s="50"/>
      <c r="I805" s="50"/>
      <c r="J805" s="50"/>
      <c r="K805" s="50"/>
      <c r="L805" s="91"/>
      <c r="M805" s="57"/>
      <c r="N805" s="58"/>
      <c r="O805" s="64"/>
      <c r="P805" s="68"/>
      <c r="Q805" s="133"/>
      <c r="R805" s="69"/>
      <c r="S805" s="68"/>
      <c r="AM805" s="3"/>
      <c r="AN805" s="3"/>
    </row>
    <row r="806" spans="1:40" ht="15.75" customHeight="1" x14ac:dyDescent="0.25">
      <c r="A806" s="49">
        <v>2602</v>
      </c>
      <c r="B806" s="50"/>
      <c r="C806" s="50"/>
      <c r="D806" s="50"/>
      <c r="E806" s="50"/>
      <c r="F806" s="50"/>
      <c r="G806" s="50"/>
      <c r="H806" s="50"/>
      <c r="I806" s="50"/>
      <c r="J806" s="50"/>
      <c r="K806" s="50"/>
      <c r="L806" s="91"/>
      <c r="M806" s="57"/>
      <c r="N806" s="58"/>
      <c r="O806" s="64"/>
      <c r="P806" s="68"/>
      <c r="Q806" s="66"/>
      <c r="R806" s="69"/>
      <c r="S806" s="68"/>
      <c r="AM806" s="3"/>
      <c r="AN806" s="3"/>
    </row>
    <row r="807" spans="1:40" ht="15.75" customHeight="1" x14ac:dyDescent="0.25">
      <c r="A807" s="49">
        <v>2701</v>
      </c>
      <c r="B807" s="50"/>
      <c r="C807" s="50"/>
      <c r="D807" s="50"/>
      <c r="E807" s="50"/>
      <c r="F807" s="50"/>
      <c r="G807" s="50"/>
      <c r="H807" s="50"/>
      <c r="I807" s="50"/>
      <c r="J807" s="50"/>
      <c r="K807" s="50"/>
      <c r="L807" s="91"/>
      <c r="M807" s="57"/>
      <c r="N807" s="58"/>
      <c r="O807" s="64"/>
      <c r="P807" s="58"/>
      <c r="Q807" s="64"/>
      <c r="R807" s="106"/>
      <c r="S807" s="68"/>
      <c r="AM807" s="3"/>
      <c r="AN807" s="3"/>
    </row>
    <row r="808" spans="1:40" ht="15.75" customHeight="1" x14ac:dyDescent="0.25">
      <c r="A808" s="49">
        <v>2702</v>
      </c>
      <c r="B808" s="50"/>
      <c r="C808" s="50"/>
      <c r="D808" s="50"/>
      <c r="E808" s="50"/>
      <c r="F808" s="50"/>
      <c r="G808" s="50"/>
      <c r="H808" s="50"/>
      <c r="I808" s="50"/>
      <c r="J808" s="50"/>
      <c r="K808" s="50"/>
      <c r="L808" s="91"/>
      <c r="M808" s="57"/>
      <c r="N808" s="58"/>
      <c r="O808" s="64"/>
      <c r="P808" s="137" t="s">
        <v>42</v>
      </c>
      <c r="Q808" s="72"/>
      <c r="R808" s="87">
        <f>L811</f>
        <v>0</v>
      </c>
      <c r="S808" s="139" t="s">
        <v>10</v>
      </c>
      <c r="AM808" s="3"/>
      <c r="AN808" s="3"/>
    </row>
    <row r="809" spans="1:40" ht="15.75" customHeight="1" x14ac:dyDescent="0.25">
      <c r="A809" s="108">
        <v>2801</v>
      </c>
      <c r="B809" s="50"/>
      <c r="C809" s="50"/>
      <c r="D809" s="50"/>
      <c r="E809" s="50"/>
      <c r="F809" s="50"/>
      <c r="G809" s="50"/>
      <c r="H809" s="50"/>
      <c r="I809" s="50"/>
      <c r="J809" s="50"/>
      <c r="K809" s="50"/>
      <c r="L809" s="91"/>
      <c r="M809" s="57"/>
      <c r="N809" s="58"/>
      <c r="O809" s="64"/>
      <c r="P809" s="138" t="s">
        <v>43</v>
      </c>
      <c r="Q809" s="76" t="str">
        <f>IF(Q808/B795=0,"",Q808/B795)</f>
        <v/>
      </c>
      <c r="R809" s="89" t="e">
        <f>IF(Q808/R808=0,"",Q808/R808)</f>
        <v>#DIV/0!</v>
      </c>
      <c r="S809" s="140" t="s">
        <v>44</v>
      </c>
      <c r="AM809" s="3"/>
      <c r="AN809" s="3"/>
    </row>
    <row r="810" spans="1:40" ht="15.75" customHeight="1" x14ac:dyDescent="0.25">
      <c r="A810" s="49">
        <v>2802</v>
      </c>
      <c r="B810" s="142"/>
      <c r="C810" s="142"/>
      <c r="D810" s="142"/>
      <c r="E810" s="142"/>
      <c r="F810" s="142"/>
      <c r="G810" s="142"/>
      <c r="H810" s="142"/>
      <c r="I810" s="142"/>
      <c r="J810" s="142"/>
      <c r="K810" s="142"/>
      <c r="L810" s="91"/>
      <c r="M810" s="79"/>
      <c r="N810" s="80"/>
      <c r="O810" s="81"/>
      <c r="P810" s="82"/>
      <c r="Q810" s="83"/>
      <c r="R810" s="83"/>
      <c r="S810" s="84"/>
      <c r="AM810" s="3"/>
      <c r="AN810" s="3"/>
    </row>
    <row r="811" spans="1:40" ht="18" customHeight="1" x14ac:dyDescent="0.25">
      <c r="A811" s="31"/>
      <c r="B811" s="182" t="s">
        <v>63</v>
      </c>
      <c r="C811" s="182"/>
      <c r="D811" s="182"/>
      <c r="E811" s="182"/>
      <c r="F811" s="182"/>
      <c r="G811" s="182"/>
      <c r="H811" s="182"/>
      <c r="I811" s="182"/>
      <c r="J811" s="182"/>
      <c r="K811" s="182"/>
      <c r="L811" s="141">
        <f>SUM(L803:L807)</f>
        <v>0</v>
      </c>
      <c r="M811" s="86" t="str">
        <f>IF(L803=0,"",L803/B795)</f>
        <v/>
      </c>
      <c r="N811" s="86" t="str">
        <f>IF(L811=0,"",L811/B795)</f>
        <v/>
      </c>
      <c r="O811" s="86"/>
      <c r="P811" s="1"/>
      <c r="Q811" s="25"/>
      <c r="R811" s="26"/>
      <c r="S811" s="1"/>
      <c r="X811" s="115"/>
      <c r="AM811" s="3"/>
      <c r="AN811" s="3"/>
    </row>
    <row r="812" spans="1:40" ht="12.75" customHeight="1" x14ac:dyDescent="0.2">
      <c r="M812" s="1"/>
      <c r="N812" s="1"/>
      <c r="P812" s="1"/>
      <c r="Q812" s="2"/>
      <c r="R812" s="2"/>
      <c r="S812" s="1"/>
      <c r="AM812" s="3"/>
      <c r="AN812" s="3"/>
    </row>
    <row r="813" spans="1:40" ht="12.75" customHeight="1" x14ac:dyDescent="0.2">
      <c r="M813" s="1"/>
      <c r="N813" s="1"/>
      <c r="P813" s="1"/>
      <c r="Q813" s="2"/>
      <c r="R813" s="2"/>
      <c r="S813" s="1"/>
      <c r="AM813" s="3"/>
      <c r="AN813" s="3"/>
    </row>
    <row r="814" spans="1:40" ht="26.25" customHeight="1" x14ac:dyDescent="0.4">
      <c r="B814" s="184" t="s">
        <v>53</v>
      </c>
      <c r="C814" s="184"/>
      <c r="D814" s="184"/>
      <c r="E814" s="184"/>
      <c r="F814" s="184"/>
      <c r="G814" s="184"/>
      <c r="H814" s="184"/>
      <c r="I814" s="184"/>
      <c r="J814" s="184"/>
      <c r="K814" s="184"/>
      <c r="L814" s="153" t="s">
        <v>78</v>
      </c>
      <c r="M814" s="1"/>
      <c r="N814" s="1"/>
      <c r="O814" s="25"/>
      <c r="P814" s="1"/>
      <c r="Q814" s="25"/>
      <c r="R814" s="25"/>
      <c r="S814" s="25"/>
      <c r="AM814" s="3"/>
      <c r="AN814" s="3"/>
    </row>
    <row r="815" spans="1:40" ht="20.25" customHeight="1" x14ac:dyDescent="0.2">
      <c r="A815" s="172" t="s">
        <v>9</v>
      </c>
      <c r="B815" s="173" t="s">
        <v>54</v>
      </c>
      <c r="C815" s="174"/>
      <c r="D815" s="174"/>
      <c r="E815" s="174"/>
      <c r="F815" s="174"/>
      <c r="G815" s="174"/>
      <c r="H815" s="174"/>
      <c r="I815" s="174"/>
      <c r="J815" s="174"/>
      <c r="K815" s="175"/>
      <c r="L815" s="176" t="s">
        <v>10</v>
      </c>
      <c r="M815" s="171" t="s">
        <v>2</v>
      </c>
      <c r="N815" s="171" t="s">
        <v>3</v>
      </c>
      <c r="O815" s="178" t="s">
        <v>4</v>
      </c>
      <c r="P815" s="171" t="s">
        <v>5</v>
      </c>
      <c r="Q815" s="169" t="s">
        <v>6</v>
      </c>
      <c r="R815" s="169" t="s">
        <v>7</v>
      </c>
      <c r="S815" s="171" t="s">
        <v>8</v>
      </c>
      <c r="AM815" s="3"/>
      <c r="AN815" s="3"/>
    </row>
    <row r="816" spans="1:40" ht="15.75" customHeight="1" x14ac:dyDescent="0.25">
      <c r="A816" s="170"/>
      <c r="B816" s="49" t="s">
        <v>55</v>
      </c>
      <c r="C816" s="49" t="s">
        <v>56</v>
      </c>
      <c r="D816" s="49" t="s">
        <v>57</v>
      </c>
      <c r="E816" s="49" t="s">
        <v>58</v>
      </c>
      <c r="F816" s="49" t="s">
        <v>59</v>
      </c>
      <c r="G816" s="49" t="s">
        <v>60</v>
      </c>
      <c r="H816" s="49" t="s">
        <v>61</v>
      </c>
      <c r="I816" s="49" t="s">
        <v>62</v>
      </c>
      <c r="J816" s="49" t="s">
        <v>83</v>
      </c>
      <c r="K816" s="49" t="s">
        <v>84</v>
      </c>
      <c r="L816" s="177"/>
      <c r="M816" s="170"/>
      <c r="N816" s="170"/>
      <c r="O816" s="170"/>
      <c r="P816" s="170"/>
      <c r="Q816" s="170"/>
      <c r="R816" s="170"/>
      <c r="S816" s="170"/>
      <c r="AM816" s="3"/>
      <c r="AN816" s="3"/>
    </row>
    <row r="817" spans="1:40" ht="15.75" customHeight="1" x14ac:dyDescent="0.25">
      <c r="A817" s="49">
        <v>2102</v>
      </c>
      <c r="B817" s="50">
        <v>53</v>
      </c>
      <c r="C817" s="50"/>
      <c r="D817" s="50"/>
      <c r="E817" s="50"/>
      <c r="F817" s="50"/>
      <c r="G817" s="50"/>
      <c r="H817" s="50"/>
      <c r="I817" s="50"/>
      <c r="J817" s="50"/>
      <c r="K817" s="50"/>
      <c r="L817" s="91"/>
      <c r="M817" s="51"/>
      <c r="N817" s="52"/>
      <c r="O817" s="53"/>
      <c r="P817" s="54"/>
      <c r="Q817" s="55">
        <f>B817</f>
        <v>53</v>
      </c>
      <c r="R817" s="56"/>
      <c r="S817" s="54"/>
      <c r="AM817" s="3"/>
      <c r="AN817" s="3"/>
    </row>
    <row r="818" spans="1:40" ht="15.75" customHeight="1" x14ac:dyDescent="0.25">
      <c r="A818" s="49">
        <v>2201</v>
      </c>
      <c r="B818" s="50"/>
      <c r="C818" s="50">
        <v>21</v>
      </c>
      <c r="D818" s="50"/>
      <c r="E818" s="50"/>
      <c r="F818" s="50"/>
      <c r="G818" s="50"/>
      <c r="H818" s="50"/>
      <c r="I818" s="50"/>
      <c r="J818" s="50"/>
      <c r="K818" s="50"/>
      <c r="L818" s="91"/>
      <c r="M818" s="57"/>
      <c r="N818" s="58"/>
      <c r="O818" s="59"/>
      <c r="P818" s="60">
        <f>IF(C818=0,"",C818/B817)</f>
        <v>0.39622641509433965</v>
      </c>
      <c r="Q818" s="61">
        <v>47</v>
      </c>
      <c r="R818" s="62">
        <f t="shared" ref="R818:R825" si="78">IF(Q818=0,"",Q818/Q817)</f>
        <v>0.8867924528301887</v>
      </c>
      <c r="S818" s="62">
        <f t="shared" ref="S818:S825" si="79">IF(Q818=0,"",100%-R818)</f>
        <v>0.1132075471698113</v>
      </c>
      <c r="AM818" s="3"/>
      <c r="AN818" s="3"/>
    </row>
    <row r="819" spans="1:40" ht="15.75" customHeight="1" x14ac:dyDescent="0.25">
      <c r="A819" s="49">
        <v>2202</v>
      </c>
      <c r="B819" s="50"/>
      <c r="C819" s="50"/>
      <c r="D819" s="50">
        <v>16</v>
      </c>
      <c r="E819" s="50"/>
      <c r="F819" s="50"/>
      <c r="G819" s="50"/>
      <c r="H819" s="50"/>
      <c r="I819" s="50"/>
      <c r="J819" s="50"/>
      <c r="K819" s="50"/>
      <c r="L819" s="91"/>
      <c r="M819" s="57"/>
      <c r="N819" s="58"/>
      <c r="O819" s="59"/>
      <c r="P819" s="60">
        <f>IF(D819=0,"",D819/C818)</f>
        <v>0.76190476190476186</v>
      </c>
      <c r="Q819" s="61">
        <v>18</v>
      </c>
      <c r="R819" s="62">
        <f t="shared" si="78"/>
        <v>0.38297872340425532</v>
      </c>
      <c r="S819" s="62">
        <f t="shared" si="79"/>
        <v>0.61702127659574468</v>
      </c>
      <c r="T819" s="63">
        <f>Q819/Q817</f>
        <v>0.33962264150943394</v>
      </c>
      <c r="AM819" s="3"/>
      <c r="AN819" s="3"/>
    </row>
    <row r="820" spans="1:40" ht="15.75" customHeight="1" x14ac:dyDescent="0.25">
      <c r="A820" s="49">
        <v>2301</v>
      </c>
      <c r="B820" s="50"/>
      <c r="C820" s="50"/>
      <c r="D820" s="50"/>
      <c r="E820" s="50">
        <v>14</v>
      </c>
      <c r="F820" s="50"/>
      <c r="G820" s="50"/>
      <c r="H820" s="50"/>
      <c r="I820" s="50"/>
      <c r="J820" s="50"/>
      <c r="K820" s="50"/>
      <c r="L820" s="91"/>
      <c r="M820" s="57"/>
      <c r="N820" s="58"/>
      <c r="O820" s="59"/>
      <c r="P820" s="60">
        <f>IF(E820=0,"",E820/D819)</f>
        <v>0.875</v>
      </c>
      <c r="Q820" s="61">
        <v>16</v>
      </c>
      <c r="R820" s="62">
        <f t="shared" si="78"/>
        <v>0.88888888888888884</v>
      </c>
      <c r="S820" s="62">
        <f t="shared" si="79"/>
        <v>0.11111111111111116</v>
      </c>
      <c r="AM820" s="3"/>
      <c r="AN820" s="3"/>
    </row>
    <row r="821" spans="1:40" ht="15.75" customHeight="1" x14ac:dyDescent="0.25">
      <c r="A821" s="49">
        <v>2302</v>
      </c>
      <c r="B821" s="50"/>
      <c r="C821" s="50"/>
      <c r="D821" s="50"/>
      <c r="E821" s="50"/>
      <c r="F821" s="50">
        <v>6</v>
      </c>
      <c r="G821" s="50"/>
      <c r="H821" s="50"/>
      <c r="I821" s="50"/>
      <c r="J821" s="50"/>
      <c r="K821" s="50"/>
      <c r="L821" s="91"/>
      <c r="M821" s="57"/>
      <c r="N821" s="58"/>
      <c r="O821" s="59"/>
      <c r="P821" s="60">
        <f>IF(F821=0,"",F821/E820)</f>
        <v>0.42857142857142855</v>
      </c>
      <c r="Q821" s="61">
        <v>12</v>
      </c>
      <c r="R821" s="62">
        <f t="shared" si="78"/>
        <v>0.75</v>
      </c>
      <c r="S821" s="62">
        <f t="shared" si="79"/>
        <v>0.25</v>
      </c>
      <c r="V821" s="136"/>
      <c r="AM821" s="3"/>
      <c r="AN821" s="3"/>
    </row>
    <row r="822" spans="1:40" ht="15.75" customHeight="1" x14ac:dyDescent="0.25">
      <c r="A822" s="49">
        <v>2401</v>
      </c>
      <c r="B822" s="50"/>
      <c r="C822" s="50"/>
      <c r="D822" s="50"/>
      <c r="E822" s="50"/>
      <c r="F822" s="50"/>
      <c r="G822" s="50">
        <v>6</v>
      </c>
      <c r="H822" s="50"/>
      <c r="I822" s="50"/>
      <c r="J822" s="50"/>
      <c r="K822" s="50"/>
      <c r="L822" s="91"/>
      <c r="M822" s="57"/>
      <c r="N822" s="58"/>
      <c r="O822" s="59"/>
      <c r="P822" s="60">
        <f>IF(G822=0,"",G822/F821)</f>
        <v>1</v>
      </c>
      <c r="Q822" s="61">
        <v>12</v>
      </c>
      <c r="R822" s="62">
        <f t="shared" si="78"/>
        <v>1</v>
      </c>
      <c r="S822" s="62">
        <f t="shared" si="79"/>
        <v>0</v>
      </c>
      <c r="W822" s="136"/>
      <c r="AM822" s="3"/>
      <c r="AN822" s="3"/>
    </row>
    <row r="823" spans="1:40" ht="15.75" customHeight="1" x14ac:dyDescent="0.25">
      <c r="A823" s="49">
        <v>2402</v>
      </c>
      <c r="B823" s="50"/>
      <c r="C823" s="50"/>
      <c r="D823" s="50"/>
      <c r="E823" s="50"/>
      <c r="F823" s="50"/>
      <c r="G823" s="50"/>
      <c r="H823" s="50">
        <v>4</v>
      </c>
      <c r="I823" s="50"/>
      <c r="J823" s="50"/>
      <c r="K823" s="50"/>
      <c r="L823" s="91"/>
      <c r="M823" s="57"/>
      <c r="N823" s="58"/>
      <c r="O823" s="59"/>
      <c r="P823" s="60">
        <f>IF(H823=0,"",H823/G822)</f>
        <v>0.66666666666666663</v>
      </c>
      <c r="Q823" s="61">
        <v>10</v>
      </c>
      <c r="R823" s="62">
        <f t="shared" si="78"/>
        <v>0.83333333333333337</v>
      </c>
      <c r="S823" s="62">
        <f t="shared" si="79"/>
        <v>0.16666666666666663</v>
      </c>
      <c r="W823" s="136"/>
      <c r="AM823" s="3"/>
      <c r="AN823" s="3"/>
    </row>
    <row r="824" spans="1:40" ht="15.75" customHeight="1" x14ac:dyDescent="0.25">
      <c r="A824" s="49">
        <v>2501</v>
      </c>
      <c r="B824" s="50"/>
      <c r="C824" s="50"/>
      <c r="D824" s="50"/>
      <c r="E824" s="50"/>
      <c r="F824" s="50"/>
      <c r="G824" s="50"/>
      <c r="H824" s="50"/>
      <c r="I824" s="50">
        <v>4</v>
      </c>
      <c r="J824" s="50"/>
      <c r="K824" s="50"/>
      <c r="L824" s="91"/>
      <c r="M824" s="57"/>
      <c r="N824" s="58"/>
      <c r="O824" s="59"/>
      <c r="P824" s="60">
        <f>IF(I824=0,"",I824/H823)</f>
        <v>1</v>
      </c>
      <c r="Q824" s="61">
        <v>13</v>
      </c>
      <c r="R824" s="121">
        <f t="shared" si="78"/>
        <v>1.3</v>
      </c>
      <c r="S824" s="121">
        <f t="shared" si="79"/>
        <v>-0.30000000000000004</v>
      </c>
      <c r="W824" s="136"/>
      <c r="AM824" s="3"/>
      <c r="AN824" s="3"/>
    </row>
    <row r="825" spans="1:40" ht="15.75" customHeight="1" x14ac:dyDescent="0.25">
      <c r="A825" s="49">
        <v>2502</v>
      </c>
      <c r="B825" s="50"/>
      <c r="C825" s="50"/>
      <c r="D825" s="50"/>
      <c r="E825" s="50"/>
      <c r="F825" s="50"/>
      <c r="G825" s="50"/>
      <c r="H825" s="50"/>
      <c r="I825" s="50"/>
      <c r="J825" s="50"/>
      <c r="K825" s="50"/>
      <c r="L825" s="91"/>
      <c r="M825" s="57"/>
      <c r="N825" s="58"/>
      <c r="O825" s="59"/>
      <c r="P825" s="127" t="str">
        <f>IF(K825=0,"",K825/J824)</f>
        <v/>
      </c>
      <c r="Q825" s="61"/>
      <c r="R825" s="62" t="str">
        <f t="shared" si="78"/>
        <v/>
      </c>
      <c r="S825" s="62" t="str">
        <f t="shared" si="79"/>
        <v/>
      </c>
      <c r="AM825" s="3"/>
      <c r="AN825" s="3"/>
    </row>
    <row r="826" spans="1:40" ht="15.75" customHeight="1" x14ac:dyDescent="0.25">
      <c r="A826" s="49">
        <v>2601</v>
      </c>
      <c r="B826" s="50"/>
      <c r="C826" s="50"/>
      <c r="D826" s="50"/>
      <c r="E826" s="50"/>
      <c r="F826" s="50"/>
      <c r="G826" s="50"/>
      <c r="H826" s="50"/>
      <c r="I826" s="50"/>
      <c r="J826" s="50"/>
      <c r="K826" s="50"/>
      <c r="L826" s="91"/>
      <c r="M826" s="57"/>
      <c r="N826" s="58"/>
      <c r="O826" s="64"/>
      <c r="P826" s="128" t="str">
        <f>IF(K826=0,"",K826/J825)</f>
        <v/>
      </c>
      <c r="Q826" s="66"/>
      <c r="R826" s="62" t="str">
        <f t="shared" ref="R826" si="80">IF(Q826=0,"",Q826/Q825)</f>
        <v/>
      </c>
      <c r="S826" s="62" t="str">
        <f t="shared" ref="S826" si="81">IF(Q826=0,"",100%-R826)</f>
        <v/>
      </c>
      <c r="AM826" s="3"/>
      <c r="AN826" s="3"/>
    </row>
    <row r="827" spans="1:40" ht="15.75" customHeight="1" x14ac:dyDescent="0.25">
      <c r="A827" s="49">
        <v>2602</v>
      </c>
      <c r="B827" s="50"/>
      <c r="C827" s="50"/>
      <c r="D827" s="50"/>
      <c r="E827" s="50"/>
      <c r="F827" s="50"/>
      <c r="G827" s="50"/>
      <c r="H827" s="50"/>
      <c r="I827" s="50"/>
      <c r="J827" s="50"/>
      <c r="K827" s="50"/>
      <c r="L827" s="91"/>
      <c r="M827" s="57"/>
      <c r="N827" s="58"/>
      <c r="O827" s="64"/>
      <c r="P827" s="68"/>
      <c r="Q827" s="66"/>
      <c r="R827" s="69"/>
      <c r="S827" s="68"/>
      <c r="AM827" s="3"/>
      <c r="AN827" s="3"/>
    </row>
    <row r="828" spans="1:40" ht="15.75" customHeight="1" x14ac:dyDescent="0.25">
      <c r="A828" s="49">
        <v>2701</v>
      </c>
      <c r="B828" s="50"/>
      <c r="C828" s="50"/>
      <c r="D828" s="50"/>
      <c r="E828" s="50"/>
      <c r="F828" s="50"/>
      <c r="G828" s="50"/>
      <c r="H828" s="50"/>
      <c r="I828" s="50"/>
      <c r="J828" s="50"/>
      <c r="K828" s="50"/>
      <c r="L828" s="91"/>
      <c r="M828" s="57"/>
      <c r="N828" s="58"/>
      <c r="O828" s="64"/>
      <c r="P828" s="68"/>
      <c r="Q828" s="66"/>
      <c r="R828" s="69"/>
      <c r="S828" s="68"/>
      <c r="AM828" s="3"/>
      <c r="AN828" s="3"/>
    </row>
    <row r="829" spans="1:40" ht="15.75" customHeight="1" x14ac:dyDescent="0.25">
      <c r="A829" s="49">
        <v>2702</v>
      </c>
      <c r="B829" s="50"/>
      <c r="C829" s="50"/>
      <c r="D829" s="50"/>
      <c r="E829" s="50"/>
      <c r="F829" s="50"/>
      <c r="G829" s="50"/>
      <c r="H829" s="50"/>
      <c r="I829" s="50"/>
      <c r="J829" s="50"/>
      <c r="K829" s="50"/>
      <c r="L829" s="91"/>
      <c r="M829" s="57"/>
      <c r="N829" s="58"/>
      <c r="O829" s="64"/>
      <c r="P829" s="1"/>
      <c r="Q829" s="25"/>
      <c r="R829" s="26"/>
      <c r="S829" s="70"/>
      <c r="AM829" s="3"/>
      <c r="AN829" s="3"/>
    </row>
    <row r="830" spans="1:40" ht="15.75" customHeight="1" x14ac:dyDescent="0.25">
      <c r="A830" s="49">
        <v>2801</v>
      </c>
      <c r="B830" s="50"/>
      <c r="C830" s="50"/>
      <c r="D830" s="50"/>
      <c r="E830" s="50"/>
      <c r="F830" s="50"/>
      <c r="G830" s="50"/>
      <c r="H830" s="50"/>
      <c r="I830" s="50"/>
      <c r="J830" s="50"/>
      <c r="K830" s="50"/>
      <c r="L830" s="91"/>
      <c r="M830" s="57"/>
      <c r="N830" s="58"/>
      <c r="O830" s="64"/>
      <c r="P830" s="137" t="s">
        <v>42</v>
      </c>
      <c r="Q830" s="72"/>
      <c r="R830" s="87">
        <f>L833</f>
        <v>0</v>
      </c>
      <c r="S830" s="139" t="s">
        <v>10</v>
      </c>
      <c r="AM830" s="3"/>
      <c r="AN830" s="3"/>
    </row>
    <row r="831" spans="1:40" ht="15.75" customHeight="1" x14ac:dyDescent="0.25">
      <c r="A831" s="108">
        <v>2802</v>
      </c>
      <c r="B831" s="50"/>
      <c r="C831" s="50"/>
      <c r="D831" s="50"/>
      <c r="E831" s="50"/>
      <c r="F831" s="50"/>
      <c r="G831" s="50"/>
      <c r="H831" s="50"/>
      <c r="I831" s="50"/>
      <c r="J831" s="50"/>
      <c r="K831" s="50"/>
      <c r="L831" s="91"/>
      <c r="M831" s="57"/>
      <c r="N831" s="58"/>
      <c r="O831" s="64"/>
      <c r="P831" s="138" t="s">
        <v>43</v>
      </c>
      <c r="Q831" s="76" t="str">
        <f>IF(Q830/B817=0,"",Q830/B817)</f>
        <v/>
      </c>
      <c r="R831" s="89" t="e">
        <f>IF(Q830/R830=0,"",Q830/R830)</f>
        <v>#DIV/0!</v>
      </c>
      <c r="S831" s="140" t="s">
        <v>44</v>
      </c>
      <c r="AM831" s="3"/>
      <c r="AN831" s="3"/>
    </row>
    <row r="832" spans="1:40" ht="15.75" customHeight="1" x14ac:dyDescent="0.25">
      <c r="A832" s="49">
        <v>2901</v>
      </c>
      <c r="B832" s="142"/>
      <c r="C832" s="142"/>
      <c r="D832" s="142"/>
      <c r="E832" s="142"/>
      <c r="F832" s="142"/>
      <c r="G832" s="142"/>
      <c r="H832" s="142"/>
      <c r="I832" s="142"/>
      <c r="J832" s="142"/>
      <c r="K832" s="142"/>
      <c r="L832" s="91"/>
      <c r="M832" s="79"/>
      <c r="N832" s="80"/>
      <c r="O832" s="81"/>
      <c r="P832" s="82"/>
      <c r="Q832" s="83"/>
      <c r="R832" s="83"/>
      <c r="S832" s="84"/>
      <c r="AM832" s="3"/>
      <c r="AN832" s="3"/>
    </row>
    <row r="833" spans="1:40" ht="18" customHeight="1" x14ac:dyDescent="0.25">
      <c r="A833" s="31"/>
      <c r="B833" s="182" t="s">
        <v>63</v>
      </c>
      <c r="C833" s="182"/>
      <c r="D833" s="182"/>
      <c r="E833" s="182"/>
      <c r="F833" s="182"/>
      <c r="G833" s="182"/>
      <c r="H833" s="182"/>
      <c r="I833" s="182"/>
      <c r="J833" s="182"/>
      <c r="K833" s="182"/>
      <c r="L833" s="141">
        <f>SUM(L825:L829)</f>
        <v>0</v>
      </c>
      <c r="M833" s="86" t="str">
        <f>IF(L825=0,"",L825/B817)</f>
        <v/>
      </c>
      <c r="N833" s="86" t="str">
        <f>IF(L833=0,"",L833/B817)</f>
        <v/>
      </c>
      <c r="O833" s="86"/>
      <c r="P833" s="1"/>
      <c r="Q833" s="25"/>
      <c r="R833" s="26"/>
      <c r="S833" s="1"/>
      <c r="AM833" s="3"/>
      <c r="AN833" s="3"/>
    </row>
    <row r="834" spans="1:40" ht="12.75" customHeight="1" x14ac:dyDescent="0.2">
      <c r="M834" s="1"/>
      <c r="N834" s="1"/>
      <c r="P834" s="1"/>
      <c r="Q834" s="2"/>
      <c r="R834" s="2"/>
      <c r="S834" s="1"/>
      <c r="AM834" s="3"/>
      <c r="AN834" s="3"/>
    </row>
    <row r="835" spans="1:40" ht="12.75" customHeight="1" x14ac:dyDescent="0.2">
      <c r="M835" s="1"/>
      <c r="N835" s="1"/>
      <c r="P835" s="1"/>
      <c r="Q835" s="2"/>
      <c r="R835" s="2"/>
      <c r="S835" s="1"/>
      <c r="AM835" s="3"/>
      <c r="AN835" s="3"/>
    </row>
    <row r="836" spans="1:40" ht="26.25" customHeight="1" x14ac:dyDescent="0.4">
      <c r="B836" s="184" t="s">
        <v>53</v>
      </c>
      <c r="C836" s="184"/>
      <c r="D836" s="184"/>
      <c r="E836" s="184"/>
      <c r="F836" s="184"/>
      <c r="G836" s="184"/>
      <c r="H836" s="184"/>
      <c r="I836" s="184"/>
      <c r="J836" s="184"/>
      <c r="K836" s="184"/>
      <c r="L836" s="153" t="s">
        <v>79</v>
      </c>
      <c r="M836" s="1"/>
      <c r="N836" s="1"/>
      <c r="O836" s="25"/>
      <c r="P836" s="1"/>
      <c r="Q836" s="25"/>
      <c r="R836" s="25"/>
      <c r="S836" s="25"/>
      <c r="AM836" s="3"/>
      <c r="AN836" s="3"/>
    </row>
    <row r="837" spans="1:40" ht="20.25" x14ac:dyDescent="0.2">
      <c r="A837" s="172" t="s">
        <v>9</v>
      </c>
      <c r="B837" s="173" t="s">
        <v>54</v>
      </c>
      <c r="C837" s="174"/>
      <c r="D837" s="174"/>
      <c r="E837" s="174"/>
      <c r="F837" s="174"/>
      <c r="G837" s="174"/>
      <c r="H837" s="174"/>
      <c r="I837" s="174"/>
      <c r="J837" s="174"/>
      <c r="K837" s="175"/>
      <c r="L837" s="176" t="s">
        <v>10</v>
      </c>
      <c r="M837" s="171" t="s">
        <v>2</v>
      </c>
      <c r="N837" s="171" t="s">
        <v>3</v>
      </c>
      <c r="O837" s="178" t="s">
        <v>4</v>
      </c>
      <c r="P837" s="171" t="s">
        <v>5</v>
      </c>
      <c r="Q837" s="169" t="s">
        <v>6</v>
      </c>
      <c r="R837" s="169" t="s">
        <v>7</v>
      </c>
      <c r="S837" s="171" t="s">
        <v>8</v>
      </c>
      <c r="AM837" s="3"/>
      <c r="AN837" s="3"/>
    </row>
    <row r="838" spans="1:40" ht="15.75" x14ac:dyDescent="0.25">
      <c r="A838" s="170"/>
      <c r="B838" s="49" t="s">
        <v>55</v>
      </c>
      <c r="C838" s="49" t="s">
        <v>56</v>
      </c>
      <c r="D838" s="49" t="s">
        <v>57</v>
      </c>
      <c r="E838" s="49" t="s">
        <v>58</v>
      </c>
      <c r="F838" s="49" t="s">
        <v>59</v>
      </c>
      <c r="G838" s="49" t="s">
        <v>60</v>
      </c>
      <c r="H838" s="49" t="s">
        <v>61</v>
      </c>
      <c r="I838" s="49" t="s">
        <v>62</v>
      </c>
      <c r="J838" s="49" t="s">
        <v>83</v>
      </c>
      <c r="K838" s="49" t="s">
        <v>84</v>
      </c>
      <c r="L838" s="177"/>
      <c r="M838" s="170"/>
      <c r="N838" s="170"/>
      <c r="O838" s="170"/>
      <c r="P838" s="170"/>
      <c r="Q838" s="170"/>
      <c r="R838" s="170"/>
      <c r="S838" s="170"/>
      <c r="AM838" s="3"/>
      <c r="AN838" s="3"/>
    </row>
    <row r="839" spans="1:40" ht="15.75" customHeight="1" x14ac:dyDescent="0.25">
      <c r="A839" s="49">
        <v>2201</v>
      </c>
      <c r="B839" s="50">
        <v>25</v>
      </c>
      <c r="C839" s="50"/>
      <c r="D839" s="50"/>
      <c r="E839" s="50"/>
      <c r="F839" s="50"/>
      <c r="G839" s="50"/>
      <c r="H839" s="50"/>
      <c r="I839" s="50"/>
      <c r="J839" s="50"/>
      <c r="K839" s="50"/>
      <c r="L839" s="91"/>
      <c r="M839" s="51"/>
      <c r="N839" s="52"/>
      <c r="O839" s="53"/>
      <c r="P839" s="54"/>
      <c r="Q839" s="55">
        <f>B839</f>
        <v>25</v>
      </c>
      <c r="R839" s="56"/>
      <c r="S839" s="54"/>
      <c r="AM839" s="3"/>
      <c r="AN839" s="3"/>
    </row>
    <row r="840" spans="1:40" ht="15.75" customHeight="1" x14ac:dyDescent="0.25">
      <c r="A840" s="49">
        <v>2202</v>
      </c>
      <c r="B840" s="50"/>
      <c r="C840" s="50">
        <v>21</v>
      </c>
      <c r="D840" s="50"/>
      <c r="E840" s="50"/>
      <c r="F840" s="50"/>
      <c r="G840" s="50"/>
      <c r="H840" s="50"/>
      <c r="I840" s="50"/>
      <c r="J840" s="50"/>
      <c r="K840" s="50"/>
      <c r="L840" s="91"/>
      <c r="M840" s="57"/>
      <c r="N840" s="58"/>
      <c r="O840" s="59"/>
      <c r="P840" s="60">
        <f>IF(C840=0,"",C840/B839)</f>
        <v>0.84</v>
      </c>
      <c r="Q840" s="61">
        <v>21</v>
      </c>
      <c r="R840" s="62">
        <f t="shared" ref="R840:R847" si="82">IF(Q840=0,"",Q840/Q839)</f>
        <v>0.84</v>
      </c>
      <c r="S840" s="62">
        <f t="shared" ref="S840:S847" si="83">IF(Q840=0,"",100%-R840)</f>
        <v>0.16000000000000003</v>
      </c>
      <c r="AM840" s="3"/>
      <c r="AN840" s="3"/>
    </row>
    <row r="841" spans="1:40" ht="15.75" customHeight="1" x14ac:dyDescent="0.25">
      <c r="A841" s="49">
        <v>2301</v>
      </c>
      <c r="B841" s="50"/>
      <c r="C841" s="50"/>
      <c r="D841" s="50">
        <v>18</v>
      </c>
      <c r="E841" s="50"/>
      <c r="F841" s="50"/>
      <c r="G841" s="50"/>
      <c r="H841" s="50"/>
      <c r="I841" s="50"/>
      <c r="J841" s="50"/>
      <c r="K841" s="50"/>
      <c r="L841" s="91"/>
      <c r="M841" s="57"/>
      <c r="N841" s="58"/>
      <c r="O841" s="59"/>
      <c r="P841" s="60">
        <f>IF(D841=0,"",D841/C840)</f>
        <v>0.8571428571428571</v>
      </c>
      <c r="Q841" s="61">
        <v>19</v>
      </c>
      <c r="R841" s="62">
        <f t="shared" si="82"/>
        <v>0.90476190476190477</v>
      </c>
      <c r="S841" s="62">
        <f t="shared" si="83"/>
        <v>9.5238095238095233E-2</v>
      </c>
      <c r="T841" s="63">
        <f>Q841/Q839</f>
        <v>0.76</v>
      </c>
      <c r="AM841" s="3"/>
      <c r="AN841" s="3"/>
    </row>
    <row r="842" spans="1:40" ht="15.75" customHeight="1" x14ac:dyDescent="0.25">
      <c r="A842" s="49">
        <v>2302</v>
      </c>
      <c r="B842" s="50"/>
      <c r="C842" s="50"/>
      <c r="D842" s="50"/>
      <c r="E842" s="50">
        <v>8</v>
      </c>
      <c r="F842" s="50"/>
      <c r="G842" s="50"/>
      <c r="H842" s="50"/>
      <c r="I842" s="50"/>
      <c r="J842" s="50"/>
      <c r="K842" s="50"/>
      <c r="L842" s="91"/>
      <c r="M842" s="57"/>
      <c r="N842" s="58"/>
      <c r="O842" s="59"/>
      <c r="P842" s="60">
        <f>IF(E842=0,"",E842/D841)</f>
        <v>0.44444444444444442</v>
      </c>
      <c r="Q842" s="61">
        <v>8</v>
      </c>
      <c r="R842" s="62">
        <f t="shared" si="82"/>
        <v>0.42105263157894735</v>
      </c>
      <c r="S842" s="62">
        <f t="shared" si="83"/>
        <v>0.57894736842105265</v>
      </c>
      <c r="AM842" s="3"/>
      <c r="AN842" s="3"/>
    </row>
    <row r="843" spans="1:40" ht="15.75" customHeight="1" x14ac:dyDescent="0.25">
      <c r="A843" s="49">
        <v>2401</v>
      </c>
      <c r="B843" s="50"/>
      <c r="C843" s="50"/>
      <c r="D843" s="50"/>
      <c r="E843" s="50"/>
      <c r="F843" s="50">
        <v>7</v>
      </c>
      <c r="G843" s="50"/>
      <c r="H843" s="50"/>
      <c r="I843" s="50"/>
      <c r="J843" s="50"/>
      <c r="K843" s="50"/>
      <c r="L843" s="91"/>
      <c r="M843" s="57"/>
      <c r="N843" s="58"/>
      <c r="O843" s="59"/>
      <c r="P843" s="60">
        <f>IF(F843=0,"",F843/E842)</f>
        <v>0.875</v>
      </c>
      <c r="Q843" s="61">
        <v>13</v>
      </c>
      <c r="R843" s="62">
        <f t="shared" si="82"/>
        <v>1.625</v>
      </c>
      <c r="S843" s="62">
        <f t="shared" si="83"/>
        <v>-0.625</v>
      </c>
      <c r="AM843" s="3"/>
      <c r="AN843" s="3"/>
    </row>
    <row r="844" spans="1:40" ht="15.75" customHeight="1" x14ac:dyDescent="0.25">
      <c r="A844" s="49">
        <v>2402</v>
      </c>
      <c r="B844" s="50"/>
      <c r="C844" s="50"/>
      <c r="D844" s="50"/>
      <c r="E844" s="50"/>
      <c r="F844" s="50"/>
      <c r="G844" s="50">
        <v>6</v>
      </c>
      <c r="H844" s="50"/>
      <c r="I844" s="50"/>
      <c r="J844" s="50"/>
      <c r="K844" s="50"/>
      <c r="L844" s="91"/>
      <c r="M844" s="57"/>
      <c r="N844" s="58"/>
      <c r="O844" s="59"/>
      <c r="P844" s="60">
        <f>IF(G844=0,"",G844/F843)</f>
        <v>0.8571428571428571</v>
      </c>
      <c r="Q844" s="61">
        <v>12</v>
      </c>
      <c r="R844" s="62">
        <f t="shared" si="82"/>
        <v>0.92307692307692313</v>
      </c>
      <c r="S844" s="62">
        <f t="shared" si="83"/>
        <v>7.6923076923076872E-2</v>
      </c>
      <c r="AM844" s="3"/>
      <c r="AN844" s="3"/>
    </row>
    <row r="845" spans="1:40" ht="15.75" customHeight="1" x14ac:dyDescent="0.25">
      <c r="A845" s="49">
        <v>2501</v>
      </c>
      <c r="B845" s="50"/>
      <c r="C845" s="50"/>
      <c r="D845" s="50"/>
      <c r="E845" s="50"/>
      <c r="F845" s="50"/>
      <c r="G845" s="50"/>
      <c r="H845" s="50">
        <v>3</v>
      </c>
      <c r="I845" s="50"/>
      <c r="J845" s="50"/>
      <c r="K845" s="50"/>
      <c r="L845" s="91"/>
      <c r="M845" s="57"/>
      <c r="N845" s="58"/>
      <c r="O845" s="59"/>
      <c r="P845" s="60">
        <f>IF(H845=0,"",H845/G844)</f>
        <v>0.5</v>
      </c>
      <c r="Q845" s="61">
        <v>11</v>
      </c>
      <c r="R845" s="62">
        <f t="shared" si="82"/>
        <v>0.91666666666666663</v>
      </c>
      <c r="S845" s="62">
        <f t="shared" si="83"/>
        <v>8.333333333333337E-2</v>
      </c>
      <c r="AM845" s="3"/>
      <c r="AN845" s="3"/>
    </row>
    <row r="846" spans="1:40" ht="15.75" customHeight="1" x14ac:dyDescent="0.25">
      <c r="A846" s="49">
        <v>2502</v>
      </c>
      <c r="B846" s="50"/>
      <c r="C846" s="50"/>
      <c r="D846" s="50"/>
      <c r="E846" s="50"/>
      <c r="F846" s="50"/>
      <c r="G846" s="50"/>
      <c r="H846" s="50"/>
      <c r="I846" s="50"/>
      <c r="J846" s="50"/>
      <c r="K846" s="50"/>
      <c r="L846" s="91"/>
      <c r="M846" s="57"/>
      <c r="N846" s="58"/>
      <c r="O846" s="59"/>
      <c r="P846" s="60" t="str">
        <f t="shared" ref="P846:P848" si="84">IF(G846=0,"",G846/F845)</f>
        <v/>
      </c>
      <c r="Q846" s="61"/>
      <c r="R846" s="62" t="str">
        <f t="shared" si="82"/>
        <v/>
      </c>
      <c r="S846" s="62" t="str">
        <f t="shared" si="83"/>
        <v/>
      </c>
      <c r="AM846" s="3"/>
      <c r="AN846" s="3"/>
    </row>
    <row r="847" spans="1:40" ht="15.75" customHeight="1" x14ac:dyDescent="0.25">
      <c r="A847" s="49">
        <v>2601</v>
      </c>
      <c r="B847" s="50"/>
      <c r="C847" s="50"/>
      <c r="D847" s="50"/>
      <c r="E847" s="50"/>
      <c r="F847" s="50"/>
      <c r="G847" s="50"/>
      <c r="H847" s="50"/>
      <c r="I847" s="50"/>
      <c r="J847" s="50"/>
      <c r="K847" s="50"/>
      <c r="L847" s="91"/>
      <c r="M847" s="57"/>
      <c r="N847" s="58"/>
      <c r="O847" s="59"/>
      <c r="P847" s="127" t="str">
        <f t="shared" si="84"/>
        <v/>
      </c>
      <c r="Q847" s="61"/>
      <c r="R847" s="62" t="str">
        <f t="shared" si="82"/>
        <v/>
      </c>
      <c r="S847" s="62" t="str">
        <f t="shared" si="83"/>
        <v/>
      </c>
      <c r="AM847" s="3"/>
      <c r="AN847" s="3"/>
    </row>
    <row r="848" spans="1:40" ht="15.75" customHeight="1" x14ac:dyDescent="0.25">
      <c r="A848" s="49">
        <v>2602</v>
      </c>
      <c r="B848" s="50"/>
      <c r="C848" s="50"/>
      <c r="D848" s="50"/>
      <c r="E848" s="50"/>
      <c r="F848" s="50"/>
      <c r="G848" s="50"/>
      <c r="H848" s="50"/>
      <c r="I848" s="50"/>
      <c r="J848" s="50"/>
      <c r="K848" s="50"/>
      <c r="L848" s="91"/>
      <c r="M848" s="57"/>
      <c r="N848" s="58"/>
      <c r="O848" s="64"/>
      <c r="P848" s="128" t="str">
        <f t="shared" si="84"/>
        <v/>
      </c>
      <c r="Q848" s="66"/>
      <c r="R848" s="62" t="str">
        <f t="shared" ref="R848" si="85">IF(Q848=0,"",Q848/Q847)</f>
        <v/>
      </c>
      <c r="S848" s="62" t="str">
        <f t="shared" ref="S848" si="86">IF(Q848=0,"",100%-R848)</f>
        <v/>
      </c>
      <c r="AM848" s="3"/>
      <c r="AN848" s="3"/>
    </row>
    <row r="849" spans="1:40" ht="15.75" customHeight="1" x14ac:dyDescent="0.25">
      <c r="A849" s="49">
        <v>2701</v>
      </c>
      <c r="B849" s="50"/>
      <c r="C849" s="50"/>
      <c r="D849" s="50"/>
      <c r="E849" s="50"/>
      <c r="F849" s="50"/>
      <c r="G849" s="50"/>
      <c r="H849" s="50"/>
      <c r="I849" s="50"/>
      <c r="J849" s="50"/>
      <c r="K849" s="50"/>
      <c r="L849" s="91"/>
      <c r="M849" s="57"/>
      <c r="N849" s="58"/>
      <c r="O849" s="64"/>
      <c r="P849" s="68"/>
      <c r="Q849" s="66"/>
      <c r="R849" s="69"/>
      <c r="S849" s="68"/>
      <c r="AM849" s="3"/>
      <c r="AN849" s="3"/>
    </row>
    <row r="850" spans="1:40" ht="15.75" customHeight="1" x14ac:dyDescent="0.25">
      <c r="A850" s="49">
        <v>2702</v>
      </c>
      <c r="B850" s="50"/>
      <c r="C850" s="50"/>
      <c r="D850" s="50"/>
      <c r="E850" s="50"/>
      <c r="F850" s="50"/>
      <c r="G850" s="50"/>
      <c r="H850" s="50"/>
      <c r="I850" s="50"/>
      <c r="J850" s="50"/>
      <c r="K850" s="50"/>
      <c r="L850" s="91"/>
      <c r="M850" s="57"/>
      <c r="N850" s="58"/>
      <c r="O850" s="64"/>
      <c r="P850" s="68"/>
      <c r="Q850" s="66"/>
      <c r="R850" s="69"/>
      <c r="S850" s="68"/>
      <c r="AM850" s="3"/>
      <c r="AN850" s="3"/>
    </row>
    <row r="851" spans="1:40" ht="15.75" customHeight="1" x14ac:dyDescent="0.25">
      <c r="A851" s="49">
        <v>2801</v>
      </c>
      <c r="B851" s="50"/>
      <c r="C851" s="50"/>
      <c r="D851" s="50"/>
      <c r="E851" s="50"/>
      <c r="F851" s="50"/>
      <c r="G851" s="50"/>
      <c r="H851" s="50"/>
      <c r="I851" s="50"/>
      <c r="J851" s="50"/>
      <c r="K851" s="50"/>
      <c r="L851" s="91"/>
      <c r="M851" s="57"/>
      <c r="N851" s="58"/>
      <c r="O851" s="64"/>
      <c r="P851" s="58"/>
      <c r="Q851" s="64"/>
      <c r="R851" s="106"/>
      <c r="S851" s="68"/>
      <c r="AM851" s="3"/>
      <c r="AN851" s="3"/>
    </row>
    <row r="852" spans="1:40" ht="15.75" customHeight="1" x14ac:dyDescent="0.25">
      <c r="A852" s="49">
        <v>2802</v>
      </c>
      <c r="B852" s="50"/>
      <c r="C852" s="50"/>
      <c r="D852" s="50"/>
      <c r="E852" s="50"/>
      <c r="F852" s="50"/>
      <c r="G852" s="50"/>
      <c r="H852" s="50"/>
      <c r="I852" s="50"/>
      <c r="J852" s="50"/>
      <c r="K852" s="50"/>
      <c r="L852" s="91"/>
      <c r="M852" s="57"/>
      <c r="N852" s="58"/>
      <c r="O852" s="64"/>
      <c r="P852" s="137" t="s">
        <v>42</v>
      </c>
      <c r="Q852" s="72"/>
      <c r="R852" s="87">
        <f>L855</f>
        <v>0</v>
      </c>
      <c r="S852" s="139" t="s">
        <v>10</v>
      </c>
      <c r="AM852" s="3"/>
      <c r="AN852" s="3"/>
    </row>
    <row r="853" spans="1:40" ht="15.75" customHeight="1" x14ac:dyDescent="0.25">
      <c r="A853" s="108">
        <v>2901</v>
      </c>
      <c r="B853" s="50"/>
      <c r="C853" s="50"/>
      <c r="D853" s="50"/>
      <c r="E853" s="50"/>
      <c r="F853" s="50"/>
      <c r="G853" s="50"/>
      <c r="H853" s="50"/>
      <c r="I853" s="50"/>
      <c r="J853" s="50"/>
      <c r="K853" s="50"/>
      <c r="L853" s="91"/>
      <c r="M853" s="57"/>
      <c r="N853" s="58"/>
      <c r="O853" s="64"/>
      <c r="P853" s="138" t="s">
        <v>43</v>
      </c>
      <c r="Q853" s="76" t="str">
        <f>IF(Q852/B839=0,"",Q852/B839)</f>
        <v/>
      </c>
      <c r="R853" s="89" t="e">
        <f>IF(Q852/R852=0,"",Q852/R852)</f>
        <v>#DIV/0!</v>
      </c>
      <c r="S853" s="140" t="s">
        <v>44</v>
      </c>
      <c r="AM853" s="3"/>
      <c r="AN853" s="3"/>
    </row>
    <row r="854" spans="1:40" ht="15.75" customHeight="1" x14ac:dyDescent="0.25">
      <c r="A854" s="49">
        <v>2902</v>
      </c>
      <c r="B854" s="142"/>
      <c r="C854" s="142"/>
      <c r="D854" s="142"/>
      <c r="E854" s="142"/>
      <c r="F854" s="142"/>
      <c r="G854" s="142"/>
      <c r="H854" s="142"/>
      <c r="I854" s="142"/>
      <c r="J854" s="142"/>
      <c r="K854" s="142"/>
      <c r="L854" s="91"/>
      <c r="M854" s="79"/>
      <c r="N854" s="80"/>
      <c r="O854" s="81"/>
      <c r="P854" s="82"/>
      <c r="Q854" s="83"/>
      <c r="R854" s="83"/>
      <c r="S854" s="84"/>
      <c r="AM854" s="3"/>
      <c r="AN854" s="3"/>
    </row>
    <row r="855" spans="1:40" ht="18" x14ac:dyDescent="0.25">
      <c r="A855" s="31"/>
      <c r="B855" s="182" t="s">
        <v>63</v>
      </c>
      <c r="C855" s="182"/>
      <c r="D855" s="182"/>
      <c r="E855" s="182"/>
      <c r="F855" s="182"/>
      <c r="G855" s="182"/>
      <c r="H855" s="182"/>
      <c r="I855" s="182"/>
      <c r="J855" s="182"/>
      <c r="K855" s="182"/>
      <c r="L855" s="141">
        <f>SUM(L847:L851)</f>
        <v>0</v>
      </c>
      <c r="M855" s="86" t="str">
        <f>IF(L847=0,"",L847/B839)</f>
        <v/>
      </c>
      <c r="N855" s="86" t="str">
        <f>IF(L855=0,"",L855/B839)</f>
        <v/>
      </c>
      <c r="O855" s="86"/>
      <c r="P855" s="1"/>
      <c r="Q855" s="25"/>
      <c r="R855" s="26"/>
      <c r="S855" s="1"/>
      <c r="AM855" s="3"/>
      <c r="AN855" s="3"/>
    </row>
    <row r="856" spans="1:40" ht="12.75" customHeight="1" x14ac:dyDescent="0.25">
      <c r="A856" s="31"/>
      <c r="B856" s="25"/>
      <c r="C856" s="25"/>
      <c r="D856" s="25"/>
      <c r="E856" s="25"/>
      <c r="F856" s="92"/>
      <c r="G856" s="92"/>
      <c r="H856" s="92"/>
      <c r="I856" s="92"/>
      <c r="J856" s="92"/>
      <c r="K856" s="92"/>
      <c r="L856" s="93"/>
      <c r="M856" s="94"/>
      <c r="N856" s="94"/>
      <c r="O856" s="94"/>
      <c r="P856" s="1"/>
      <c r="Q856" s="25"/>
      <c r="R856" s="26"/>
      <c r="S856" s="1"/>
      <c r="AM856" s="3"/>
      <c r="AN856" s="3"/>
    </row>
    <row r="857" spans="1:40" ht="12.75" customHeight="1" x14ac:dyDescent="0.25">
      <c r="A857" s="31"/>
      <c r="B857" s="25"/>
      <c r="C857" s="25"/>
      <c r="D857" s="25"/>
      <c r="E857" s="25"/>
      <c r="F857" s="92"/>
      <c r="G857" s="92"/>
      <c r="H857" s="92"/>
      <c r="I857" s="92"/>
      <c r="J857" s="92"/>
      <c r="K857" s="92"/>
      <c r="L857" s="93"/>
      <c r="M857" s="94"/>
      <c r="N857" s="94"/>
      <c r="O857" s="94"/>
      <c r="P857" s="1"/>
      <c r="Q857" s="25"/>
      <c r="R857" s="26"/>
      <c r="S857" s="1"/>
      <c r="AM857" s="3"/>
      <c r="AN857" s="3"/>
    </row>
    <row r="858" spans="1:40" ht="26.25" x14ac:dyDescent="0.4">
      <c r="B858" s="184" t="s">
        <v>53</v>
      </c>
      <c r="C858" s="184"/>
      <c r="D858" s="184"/>
      <c r="E858" s="184"/>
      <c r="F858" s="184"/>
      <c r="G858" s="184"/>
      <c r="H858" s="184"/>
      <c r="I858" s="184"/>
      <c r="J858" s="184"/>
      <c r="K858" s="184"/>
      <c r="L858" s="153" t="s">
        <v>80</v>
      </c>
      <c r="M858" s="1"/>
      <c r="N858" s="1"/>
      <c r="O858" s="25"/>
      <c r="P858" s="1"/>
      <c r="Q858" s="25"/>
      <c r="R858" s="25"/>
      <c r="S858" s="25"/>
      <c r="AM858" s="3"/>
      <c r="AN858" s="3"/>
    </row>
    <row r="859" spans="1:40" ht="20.25" x14ac:dyDescent="0.2">
      <c r="A859" s="172" t="s">
        <v>9</v>
      </c>
      <c r="B859" s="173" t="s">
        <v>54</v>
      </c>
      <c r="C859" s="174"/>
      <c r="D859" s="174"/>
      <c r="E859" s="174"/>
      <c r="F859" s="174"/>
      <c r="G859" s="174"/>
      <c r="H859" s="174"/>
      <c r="I859" s="174"/>
      <c r="J859" s="174"/>
      <c r="K859" s="175"/>
      <c r="L859" s="176" t="s">
        <v>10</v>
      </c>
      <c r="M859" s="171" t="s">
        <v>2</v>
      </c>
      <c r="N859" s="171" t="s">
        <v>3</v>
      </c>
      <c r="O859" s="178" t="s">
        <v>4</v>
      </c>
      <c r="P859" s="171" t="s">
        <v>5</v>
      </c>
      <c r="Q859" s="169" t="s">
        <v>6</v>
      </c>
      <c r="R859" s="169" t="s">
        <v>7</v>
      </c>
      <c r="S859" s="171" t="s">
        <v>8</v>
      </c>
      <c r="AM859" s="3"/>
      <c r="AN859" s="3"/>
    </row>
    <row r="860" spans="1:40" ht="15.75" x14ac:dyDescent="0.25">
      <c r="A860" s="170"/>
      <c r="B860" s="49" t="s">
        <v>55</v>
      </c>
      <c r="C860" s="49" t="s">
        <v>56</v>
      </c>
      <c r="D860" s="49" t="s">
        <v>57</v>
      </c>
      <c r="E860" s="49" t="s">
        <v>58</v>
      </c>
      <c r="F860" s="49" t="s">
        <v>59</v>
      </c>
      <c r="G860" s="49" t="s">
        <v>60</v>
      </c>
      <c r="H860" s="49" t="s">
        <v>61</v>
      </c>
      <c r="I860" s="49" t="s">
        <v>62</v>
      </c>
      <c r="J860" s="49" t="s">
        <v>83</v>
      </c>
      <c r="K860" s="49" t="s">
        <v>84</v>
      </c>
      <c r="L860" s="177"/>
      <c r="M860" s="170"/>
      <c r="N860" s="170"/>
      <c r="O860" s="170"/>
      <c r="P860" s="170"/>
      <c r="Q860" s="170"/>
      <c r="R860" s="170"/>
      <c r="S860" s="170"/>
      <c r="AM860" s="3"/>
      <c r="AN860" s="3"/>
    </row>
    <row r="861" spans="1:40" ht="15.75" x14ac:dyDescent="0.25">
      <c r="A861" s="49">
        <v>2202</v>
      </c>
      <c r="B861" s="50">
        <v>24</v>
      </c>
      <c r="C861" s="50"/>
      <c r="D861" s="50"/>
      <c r="E861" s="50"/>
      <c r="F861" s="50"/>
      <c r="G861" s="50"/>
      <c r="H861" s="50"/>
      <c r="I861" s="50"/>
      <c r="J861" s="50"/>
      <c r="K861" s="50"/>
      <c r="L861" s="91"/>
      <c r="M861" s="51"/>
      <c r="N861" s="52"/>
      <c r="O861" s="53"/>
      <c r="P861" s="54"/>
      <c r="Q861" s="55">
        <f>B861</f>
        <v>24</v>
      </c>
      <c r="R861" s="56"/>
      <c r="S861" s="54"/>
      <c r="AM861" s="3"/>
      <c r="AN861" s="3"/>
    </row>
    <row r="862" spans="1:40" ht="15.75" x14ac:dyDescent="0.25">
      <c r="A862" s="49">
        <v>2301</v>
      </c>
      <c r="B862" s="50"/>
      <c r="C862" s="50">
        <v>23</v>
      </c>
      <c r="D862" s="50"/>
      <c r="E862" s="50"/>
      <c r="F862" s="50"/>
      <c r="G862" s="50"/>
      <c r="H862" s="50"/>
      <c r="I862" s="50"/>
      <c r="J862" s="50"/>
      <c r="K862" s="50"/>
      <c r="L862" s="91"/>
      <c r="M862" s="57"/>
      <c r="N862" s="58"/>
      <c r="O862" s="59"/>
      <c r="P862" s="60">
        <f>IF(C862=0,"",C862/B861)</f>
        <v>0.95833333333333337</v>
      </c>
      <c r="Q862" s="61">
        <v>24</v>
      </c>
      <c r="R862" s="62">
        <f t="shared" ref="R862:R869" si="87">IF(Q862=0,"",Q862/Q861)</f>
        <v>1</v>
      </c>
      <c r="S862" s="62">
        <f t="shared" ref="S862:S869" si="88">IF(Q862=0,"",100%-R862)</f>
        <v>0</v>
      </c>
      <c r="AM862" s="3"/>
      <c r="AN862" s="3"/>
    </row>
    <row r="863" spans="1:40" ht="15.75" x14ac:dyDescent="0.25">
      <c r="A863" s="49">
        <v>2302</v>
      </c>
      <c r="B863" s="50"/>
      <c r="C863" s="50"/>
      <c r="D863" s="50">
        <v>16</v>
      </c>
      <c r="E863" s="50"/>
      <c r="F863" s="50"/>
      <c r="G863" s="50"/>
      <c r="H863" s="50"/>
      <c r="I863" s="50"/>
      <c r="J863" s="50"/>
      <c r="K863" s="50"/>
      <c r="L863" s="91"/>
      <c r="M863" s="57"/>
      <c r="N863" s="58"/>
      <c r="O863" s="59"/>
      <c r="P863" s="60">
        <f>IF(D863=0,"",D863/C862)</f>
        <v>0.69565217391304346</v>
      </c>
      <c r="Q863" s="61">
        <v>20</v>
      </c>
      <c r="R863" s="62">
        <f t="shared" si="87"/>
        <v>0.83333333333333337</v>
      </c>
      <c r="S863" s="62">
        <f t="shared" si="88"/>
        <v>0.16666666666666663</v>
      </c>
      <c r="T863" s="63">
        <f>Q863/Q861</f>
        <v>0.83333333333333337</v>
      </c>
      <c r="AM863" s="3"/>
      <c r="AN863" s="3"/>
    </row>
    <row r="864" spans="1:40" ht="15.75" x14ac:dyDescent="0.25">
      <c r="A864" s="49">
        <v>2401</v>
      </c>
      <c r="B864" s="50"/>
      <c r="C864" s="50"/>
      <c r="D864" s="50"/>
      <c r="E864" s="50">
        <v>16</v>
      </c>
      <c r="F864" s="50"/>
      <c r="G864" s="50"/>
      <c r="H864" s="50"/>
      <c r="I864" s="50"/>
      <c r="J864" s="50"/>
      <c r="K864" s="50"/>
      <c r="L864" s="91"/>
      <c r="M864" s="57"/>
      <c r="N864" s="58"/>
      <c r="O864" s="59"/>
      <c r="P864" s="60">
        <f>IF(E864=0,"",E864/D863)</f>
        <v>1</v>
      </c>
      <c r="Q864" s="61">
        <v>20</v>
      </c>
      <c r="R864" s="62">
        <f t="shared" si="87"/>
        <v>1</v>
      </c>
      <c r="S864" s="62">
        <f t="shared" si="88"/>
        <v>0</v>
      </c>
      <c r="AM864" s="3"/>
      <c r="AN864" s="3"/>
    </row>
    <row r="865" spans="1:40" ht="15.75" x14ac:dyDescent="0.25">
      <c r="A865" s="49">
        <v>2402</v>
      </c>
      <c r="B865" s="50"/>
      <c r="C865" s="50"/>
      <c r="D865" s="50"/>
      <c r="E865" s="50"/>
      <c r="F865" s="50">
        <v>12</v>
      </c>
      <c r="G865" s="50"/>
      <c r="H865" s="50"/>
      <c r="I865" s="50"/>
      <c r="J865" s="50"/>
      <c r="K865" s="50"/>
      <c r="L865" s="91"/>
      <c r="M865" s="57"/>
      <c r="N865" s="58"/>
      <c r="O865" s="59"/>
      <c r="P865" s="60">
        <f>IF(F865=0,"",F865/E864)</f>
        <v>0.75</v>
      </c>
      <c r="Q865" s="61">
        <v>20</v>
      </c>
      <c r="R865" s="62">
        <f t="shared" si="87"/>
        <v>1</v>
      </c>
      <c r="S865" s="62">
        <f t="shared" si="88"/>
        <v>0</v>
      </c>
      <c r="AM865" s="3"/>
      <c r="AN865" s="3"/>
    </row>
    <row r="866" spans="1:40" ht="15.75" x14ac:dyDescent="0.25">
      <c r="A866" s="49">
        <v>2501</v>
      </c>
      <c r="B866" s="50"/>
      <c r="C866" s="50"/>
      <c r="D866" s="50"/>
      <c r="E866" s="50"/>
      <c r="F866" s="50"/>
      <c r="G866" s="50">
        <v>10</v>
      </c>
      <c r="H866" s="50"/>
      <c r="I866" s="50"/>
      <c r="J866" s="50"/>
      <c r="K866" s="50"/>
      <c r="L866" s="91"/>
      <c r="M866" s="57"/>
      <c r="N866" s="58"/>
      <c r="O866" s="59"/>
      <c r="P866" s="60">
        <f>IF(G866=0,"",G866/F865)</f>
        <v>0.83333333333333337</v>
      </c>
      <c r="Q866" s="61">
        <v>19</v>
      </c>
      <c r="R866" s="62">
        <f t="shared" si="87"/>
        <v>0.95</v>
      </c>
      <c r="S866" s="62">
        <f t="shared" si="88"/>
        <v>5.0000000000000044E-2</v>
      </c>
      <c r="AM866" s="3"/>
      <c r="AN866" s="3"/>
    </row>
    <row r="867" spans="1:40" ht="15.75" x14ac:dyDescent="0.25">
      <c r="A867" s="49">
        <v>2502</v>
      </c>
      <c r="B867" s="50"/>
      <c r="C867" s="50"/>
      <c r="D867" s="50"/>
      <c r="E867" s="50"/>
      <c r="F867" s="50"/>
      <c r="G867" s="50"/>
      <c r="H867" s="50"/>
      <c r="I867" s="50"/>
      <c r="J867" s="50"/>
      <c r="K867" s="50"/>
      <c r="L867" s="91"/>
      <c r="M867" s="57"/>
      <c r="N867" s="58"/>
      <c r="O867" s="59"/>
      <c r="P867" s="60" t="str">
        <f>IF(I867=0,"",I867/H866)</f>
        <v/>
      </c>
      <c r="Q867" s="61"/>
      <c r="R867" s="62" t="str">
        <f t="shared" si="87"/>
        <v/>
      </c>
      <c r="S867" s="62" t="str">
        <f t="shared" si="88"/>
        <v/>
      </c>
      <c r="AM867" s="3"/>
      <c r="AN867" s="3"/>
    </row>
    <row r="868" spans="1:40" ht="15.75" x14ac:dyDescent="0.25">
      <c r="A868" s="49">
        <v>2601</v>
      </c>
      <c r="B868" s="50"/>
      <c r="C868" s="50"/>
      <c r="D868" s="50"/>
      <c r="E868" s="50"/>
      <c r="F868" s="50"/>
      <c r="G868" s="50"/>
      <c r="H868" s="50"/>
      <c r="I868" s="50"/>
      <c r="J868" s="50"/>
      <c r="K868" s="50"/>
      <c r="L868" s="91"/>
      <c r="M868" s="57"/>
      <c r="N868" s="58"/>
      <c r="O868" s="59"/>
      <c r="P868" s="60" t="str">
        <f>IF(J868=0,"",J868/I867)</f>
        <v/>
      </c>
      <c r="Q868" s="61"/>
      <c r="R868" s="62" t="str">
        <f t="shared" si="87"/>
        <v/>
      </c>
      <c r="S868" s="62" t="str">
        <f t="shared" si="88"/>
        <v/>
      </c>
      <c r="AM868" s="3"/>
      <c r="AN868" s="3"/>
    </row>
    <row r="869" spans="1:40" ht="15.75" x14ac:dyDescent="0.25">
      <c r="A869" s="49">
        <v>2602</v>
      </c>
      <c r="B869" s="50"/>
      <c r="C869" s="50"/>
      <c r="D869" s="50"/>
      <c r="E869" s="50"/>
      <c r="F869" s="50"/>
      <c r="G869" s="50"/>
      <c r="H869" s="50"/>
      <c r="I869" s="50"/>
      <c r="J869" s="50"/>
      <c r="K869" s="50"/>
      <c r="L869" s="91"/>
      <c r="M869" s="57"/>
      <c r="N869" s="58"/>
      <c r="O869" s="59"/>
      <c r="P869" s="127" t="str">
        <f>IF(K869=0,"",K869/J868)</f>
        <v/>
      </c>
      <c r="Q869" s="61"/>
      <c r="R869" s="62" t="str">
        <f t="shared" si="87"/>
        <v/>
      </c>
      <c r="S869" s="62" t="str">
        <f t="shared" si="88"/>
        <v/>
      </c>
      <c r="AM869" s="3"/>
      <c r="AN869" s="3"/>
    </row>
    <row r="870" spans="1:40" ht="15.75" x14ac:dyDescent="0.25">
      <c r="A870" s="49">
        <v>2701</v>
      </c>
      <c r="B870" s="50"/>
      <c r="C870" s="50"/>
      <c r="D870" s="50"/>
      <c r="E870" s="50"/>
      <c r="F870" s="50"/>
      <c r="G870" s="50"/>
      <c r="H870" s="50"/>
      <c r="I870" s="50"/>
      <c r="J870" s="50"/>
      <c r="K870" s="50"/>
      <c r="L870" s="91"/>
      <c r="M870" s="57"/>
      <c r="N870" s="58"/>
      <c r="O870" s="64"/>
      <c r="P870" s="128" t="str">
        <f>IF(K870=0,"",K870/J869)</f>
        <v/>
      </c>
      <c r="Q870" s="66"/>
      <c r="R870" s="62" t="str">
        <f t="shared" ref="R870" si="89">IF(Q870=0,"",Q870/Q869)</f>
        <v/>
      </c>
      <c r="S870" s="62" t="str">
        <f t="shared" ref="S870" si="90">IF(Q870=0,"",100%-R870)</f>
        <v/>
      </c>
      <c r="AM870" s="3"/>
      <c r="AN870" s="3"/>
    </row>
    <row r="871" spans="1:40" ht="15.75" x14ac:dyDescent="0.25">
      <c r="A871" s="49">
        <v>2702</v>
      </c>
      <c r="B871" s="50"/>
      <c r="C871" s="50"/>
      <c r="D871" s="50"/>
      <c r="E871" s="50"/>
      <c r="F871" s="50"/>
      <c r="G871" s="50"/>
      <c r="H871" s="50"/>
      <c r="I871" s="50"/>
      <c r="J871" s="50"/>
      <c r="K871" s="50"/>
      <c r="L871" s="91"/>
      <c r="M871" s="57"/>
      <c r="N871" s="58"/>
      <c r="O871" s="64"/>
      <c r="P871" s="68"/>
      <c r="Q871" s="66"/>
      <c r="R871" s="69"/>
      <c r="S871" s="68"/>
      <c r="AM871" s="3"/>
      <c r="AN871" s="3"/>
    </row>
    <row r="872" spans="1:40" ht="15.75" x14ac:dyDescent="0.25">
      <c r="A872" s="49">
        <v>2801</v>
      </c>
      <c r="B872" s="50"/>
      <c r="C872" s="50"/>
      <c r="D872" s="50"/>
      <c r="E872" s="50"/>
      <c r="F872" s="50"/>
      <c r="G872" s="50"/>
      <c r="H872" s="50"/>
      <c r="I872" s="50"/>
      <c r="J872" s="50"/>
      <c r="K872" s="50"/>
      <c r="L872" s="91"/>
      <c r="M872" s="57"/>
      <c r="N872" s="58"/>
      <c r="O872" s="64"/>
      <c r="P872" s="68"/>
      <c r="Q872" s="66"/>
      <c r="R872" s="69"/>
      <c r="S872" s="68"/>
      <c r="AM872" s="3"/>
      <c r="AN872" s="3"/>
    </row>
    <row r="873" spans="1:40" ht="15.75" x14ac:dyDescent="0.25">
      <c r="A873" s="49">
        <v>2802</v>
      </c>
      <c r="B873" s="50"/>
      <c r="C873" s="50"/>
      <c r="D873" s="50"/>
      <c r="E873" s="50"/>
      <c r="F873" s="50"/>
      <c r="G873" s="50"/>
      <c r="H873" s="50"/>
      <c r="I873" s="50"/>
      <c r="J873" s="50"/>
      <c r="K873" s="50"/>
      <c r="L873" s="91"/>
      <c r="M873" s="57"/>
      <c r="N873" s="58"/>
      <c r="O873" s="64"/>
      <c r="P873" s="58"/>
      <c r="Q873" s="64"/>
      <c r="R873" s="106"/>
      <c r="S873" s="68"/>
      <c r="AM873" s="3"/>
      <c r="AN873" s="3"/>
    </row>
    <row r="874" spans="1:40" ht="15.75" x14ac:dyDescent="0.25">
      <c r="A874" s="49">
        <v>2901</v>
      </c>
      <c r="B874" s="50"/>
      <c r="C874" s="50"/>
      <c r="D874" s="50"/>
      <c r="E874" s="50"/>
      <c r="F874" s="50"/>
      <c r="G874" s="50"/>
      <c r="H874" s="50"/>
      <c r="I874" s="50"/>
      <c r="J874" s="50"/>
      <c r="K874" s="50"/>
      <c r="L874" s="91"/>
      <c r="M874" s="57"/>
      <c r="N874" s="58"/>
      <c r="O874" s="64"/>
      <c r="P874" s="137" t="s">
        <v>42</v>
      </c>
      <c r="Q874" s="72"/>
      <c r="R874" s="87">
        <f>L877</f>
        <v>0</v>
      </c>
      <c r="S874" s="139" t="s">
        <v>10</v>
      </c>
      <c r="AM874" s="3"/>
      <c r="AN874" s="3"/>
    </row>
    <row r="875" spans="1:40" ht="15.75" x14ac:dyDescent="0.25">
      <c r="A875" s="108">
        <v>2902</v>
      </c>
      <c r="B875" s="50"/>
      <c r="C875" s="50"/>
      <c r="D875" s="50"/>
      <c r="E875" s="50"/>
      <c r="F875" s="50"/>
      <c r="G875" s="50"/>
      <c r="H875" s="50"/>
      <c r="I875" s="50"/>
      <c r="J875" s="50"/>
      <c r="K875" s="50"/>
      <c r="L875" s="91"/>
      <c r="M875" s="57"/>
      <c r="N875" s="58"/>
      <c r="O875" s="64"/>
      <c r="P875" s="138" t="s">
        <v>43</v>
      </c>
      <c r="Q875" s="76" t="str">
        <f>IF(Q874/B861=0,"",Q874/B861)</f>
        <v/>
      </c>
      <c r="R875" s="89" t="e">
        <f>IF(Q874/R874=0,"",Q874/R874)</f>
        <v>#DIV/0!</v>
      </c>
      <c r="S875" s="140" t="s">
        <v>44</v>
      </c>
      <c r="AM875" s="3"/>
      <c r="AN875" s="3"/>
    </row>
    <row r="876" spans="1:40" ht="15.75" x14ac:dyDescent="0.25">
      <c r="A876" s="49">
        <v>3001</v>
      </c>
      <c r="B876" s="142"/>
      <c r="C876" s="142"/>
      <c r="D876" s="142"/>
      <c r="E876" s="142"/>
      <c r="F876" s="142"/>
      <c r="G876" s="142"/>
      <c r="H876" s="142"/>
      <c r="I876" s="142"/>
      <c r="J876" s="142"/>
      <c r="K876" s="142"/>
      <c r="L876" s="91"/>
      <c r="M876" s="79"/>
      <c r="N876" s="80"/>
      <c r="O876" s="81"/>
      <c r="P876" s="82"/>
      <c r="Q876" s="83"/>
      <c r="R876" s="83"/>
      <c r="S876" s="84"/>
      <c r="AM876" s="3"/>
      <c r="AN876" s="3"/>
    </row>
    <row r="877" spans="1:40" ht="18" customHeight="1" x14ac:dyDescent="0.25">
      <c r="A877" s="31"/>
      <c r="B877" s="182" t="s">
        <v>63</v>
      </c>
      <c r="C877" s="182"/>
      <c r="D877" s="182"/>
      <c r="E877" s="182"/>
      <c r="F877" s="182"/>
      <c r="G877" s="182"/>
      <c r="H877" s="182"/>
      <c r="I877" s="182"/>
      <c r="J877" s="182"/>
      <c r="K877" s="182"/>
      <c r="L877" s="141">
        <f>SUM(L869:L873)</f>
        <v>0</v>
      </c>
      <c r="M877" s="86" t="str">
        <f>IF(L869=0,"",L869/B861)</f>
        <v/>
      </c>
      <c r="N877" s="86" t="str">
        <f>IF(L877=0,"",L877/B861)</f>
        <v/>
      </c>
      <c r="O877" s="86"/>
      <c r="P877" s="1"/>
      <c r="Q877" s="25"/>
      <c r="R877" s="26"/>
      <c r="S877" s="1"/>
      <c r="AM877" s="3"/>
      <c r="AN877" s="3"/>
    </row>
    <row r="878" spans="1:40" ht="12.75" customHeight="1" x14ac:dyDescent="0.25">
      <c r="A878" s="31"/>
      <c r="B878" s="25"/>
      <c r="C878" s="25"/>
      <c r="D878" s="25"/>
      <c r="E878" s="25"/>
      <c r="F878" s="92"/>
      <c r="G878" s="92"/>
      <c r="H878" s="92"/>
      <c r="I878" s="92"/>
      <c r="J878" s="92"/>
      <c r="K878" s="92"/>
      <c r="L878" s="93"/>
      <c r="M878" s="94"/>
      <c r="N878" s="94"/>
      <c r="O878" s="94"/>
      <c r="P878" s="1"/>
      <c r="Q878" s="25"/>
      <c r="R878" s="26"/>
      <c r="S878" s="1"/>
      <c r="AM878" s="3"/>
      <c r="AN878" s="3"/>
    </row>
    <row r="879" spans="1:40" ht="12.75" customHeight="1" x14ac:dyDescent="0.25">
      <c r="A879" s="31"/>
      <c r="B879" s="25"/>
      <c r="C879" s="25"/>
      <c r="D879" s="25"/>
      <c r="E879" s="25"/>
      <c r="F879" s="92"/>
      <c r="G879" s="92"/>
      <c r="H879" s="92"/>
      <c r="I879" s="92"/>
      <c r="J879" s="92"/>
      <c r="K879" s="92"/>
      <c r="L879" s="93"/>
      <c r="M879" s="94"/>
      <c r="N879" s="94"/>
      <c r="O879" s="94"/>
      <c r="P879" s="1"/>
      <c r="Q879" s="25"/>
      <c r="R879" s="26"/>
      <c r="S879" s="1"/>
      <c r="AM879" s="3"/>
      <c r="AN879" s="3"/>
    </row>
    <row r="880" spans="1:40" ht="26.25" x14ac:dyDescent="0.4">
      <c r="B880" s="184" t="s">
        <v>53</v>
      </c>
      <c r="C880" s="184"/>
      <c r="D880" s="184"/>
      <c r="E880" s="184"/>
      <c r="F880" s="184"/>
      <c r="G880" s="184"/>
      <c r="H880" s="184"/>
      <c r="I880" s="184"/>
      <c r="J880" s="184"/>
      <c r="K880" s="184"/>
      <c r="L880" s="153" t="s">
        <v>104</v>
      </c>
      <c r="M880" s="1"/>
      <c r="N880" s="1"/>
      <c r="O880" s="25"/>
      <c r="P880" s="1"/>
      <c r="Q880" s="25"/>
      <c r="R880" s="25"/>
      <c r="S880" s="25"/>
      <c r="AM880" s="3"/>
      <c r="AN880" s="3"/>
    </row>
    <row r="881" spans="1:40" ht="20.25" x14ac:dyDescent="0.2">
      <c r="A881" s="172" t="s">
        <v>9</v>
      </c>
      <c r="B881" s="173" t="s">
        <v>54</v>
      </c>
      <c r="C881" s="174"/>
      <c r="D881" s="174"/>
      <c r="E881" s="174"/>
      <c r="F881" s="174"/>
      <c r="G881" s="174"/>
      <c r="H881" s="174"/>
      <c r="I881" s="174"/>
      <c r="J881" s="174"/>
      <c r="K881" s="175"/>
      <c r="L881" s="176" t="s">
        <v>10</v>
      </c>
      <c r="M881" s="171" t="s">
        <v>2</v>
      </c>
      <c r="N881" s="171" t="s">
        <v>3</v>
      </c>
      <c r="O881" s="178" t="s">
        <v>4</v>
      </c>
      <c r="P881" s="171" t="s">
        <v>5</v>
      </c>
      <c r="Q881" s="169" t="s">
        <v>6</v>
      </c>
      <c r="R881" s="169" t="s">
        <v>7</v>
      </c>
      <c r="S881" s="171" t="s">
        <v>8</v>
      </c>
      <c r="AM881" s="3"/>
      <c r="AN881" s="3"/>
    </row>
    <row r="882" spans="1:40" ht="15.75" x14ac:dyDescent="0.25">
      <c r="A882" s="170"/>
      <c r="B882" s="49" t="s">
        <v>55</v>
      </c>
      <c r="C882" s="49" t="s">
        <v>56</v>
      </c>
      <c r="D882" s="49" t="s">
        <v>57</v>
      </c>
      <c r="E882" s="49" t="s">
        <v>58</v>
      </c>
      <c r="F882" s="49" t="s">
        <v>59</v>
      </c>
      <c r="G882" s="49" t="s">
        <v>60</v>
      </c>
      <c r="H882" s="49" t="s">
        <v>61</v>
      </c>
      <c r="I882" s="49" t="s">
        <v>62</v>
      </c>
      <c r="J882" s="49" t="s">
        <v>83</v>
      </c>
      <c r="K882" s="49" t="s">
        <v>84</v>
      </c>
      <c r="L882" s="177"/>
      <c r="M882" s="170"/>
      <c r="N882" s="170"/>
      <c r="O882" s="170"/>
      <c r="P882" s="170"/>
      <c r="Q882" s="170"/>
      <c r="R882" s="170"/>
      <c r="S882" s="170"/>
      <c r="AM882" s="3"/>
      <c r="AN882" s="3"/>
    </row>
    <row r="883" spans="1:40" ht="15.75" x14ac:dyDescent="0.25">
      <c r="A883" s="49">
        <v>2301</v>
      </c>
      <c r="B883" s="50">
        <v>26</v>
      </c>
      <c r="C883" s="50"/>
      <c r="D883" s="50"/>
      <c r="E883" s="50"/>
      <c r="F883" s="50"/>
      <c r="G883" s="50"/>
      <c r="H883" s="50"/>
      <c r="I883" s="50"/>
      <c r="J883" s="50"/>
      <c r="K883" s="50"/>
      <c r="L883" s="91"/>
      <c r="M883" s="51"/>
      <c r="N883" s="52"/>
      <c r="O883" s="53"/>
      <c r="P883" s="54"/>
      <c r="Q883" s="55">
        <f>B883</f>
        <v>26</v>
      </c>
      <c r="R883" s="56"/>
      <c r="S883" s="54"/>
      <c r="AM883" s="3"/>
      <c r="AN883" s="3"/>
    </row>
    <row r="884" spans="1:40" ht="15.75" x14ac:dyDescent="0.25">
      <c r="A884" s="49">
        <v>2302</v>
      </c>
      <c r="B884" s="50"/>
      <c r="C884" s="50">
        <v>17</v>
      </c>
      <c r="D884" s="50"/>
      <c r="E884" s="50"/>
      <c r="F884" s="50"/>
      <c r="G884" s="50"/>
      <c r="H884" s="50"/>
      <c r="I884" s="50"/>
      <c r="J884" s="50"/>
      <c r="K884" s="50"/>
      <c r="L884" s="91"/>
      <c r="M884" s="57"/>
      <c r="N884" s="58"/>
      <c r="O884" s="59"/>
      <c r="P884" s="60">
        <f>IF(C884=0,"",C884/B883)</f>
        <v>0.65384615384615385</v>
      </c>
      <c r="Q884" s="61">
        <v>20</v>
      </c>
      <c r="R884" s="62">
        <f t="shared" ref="R884:R891" si="91">IF(Q884=0,"",Q884/Q883)</f>
        <v>0.76923076923076927</v>
      </c>
      <c r="S884" s="62">
        <f t="shared" ref="S884:S891" si="92">IF(Q884=0,"",100%-R884)</f>
        <v>0.23076923076923073</v>
      </c>
      <c r="AM884" s="3"/>
      <c r="AN884" s="3"/>
    </row>
    <row r="885" spans="1:40" ht="15.75" x14ac:dyDescent="0.25">
      <c r="A885" s="49">
        <v>2401</v>
      </c>
      <c r="B885" s="50"/>
      <c r="C885" s="50"/>
      <c r="D885" s="50">
        <v>16</v>
      </c>
      <c r="E885" s="50"/>
      <c r="F885" s="50"/>
      <c r="G885" s="50"/>
      <c r="H885" s="50"/>
      <c r="I885" s="50"/>
      <c r="J885" s="50"/>
      <c r="K885" s="50"/>
      <c r="L885" s="91"/>
      <c r="M885" s="57"/>
      <c r="N885" s="58"/>
      <c r="O885" s="59"/>
      <c r="P885" s="60">
        <f>IF(D885=0,"",D885/C884)</f>
        <v>0.94117647058823528</v>
      </c>
      <c r="Q885" s="61">
        <v>20</v>
      </c>
      <c r="R885" s="62">
        <f t="shared" si="91"/>
        <v>1</v>
      </c>
      <c r="S885" s="62">
        <f t="shared" si="92"/>
        <v>0</v>
      </c>
      <c r="T885" s="63">
        <f>Q885/Q883</f>
        <v>0.76923076923076927</v>
      </c>
      <c r="AM885" s="3"/>
      <c r="AN885" s="3"/>
    </row>
    <row r="886" spans="1:40" ht="15.75" x14ac:dyDescent="0.25">
      <c r="A886" s="49">
        <v>2402</v>
      </c>
      <c r="B886" s="50"/>
      <c r="C886" s="50"/>
      <c r="D886" s="50"/>
      <c r="E886" s="50">
        <v>12</v>
      </c>
      <c r="F886" s="50"/>
      <c r="G886" s="50"/>
      <c r="H886" s="50"/>
      <c r="I886" s="50"/>
      <c r="J886" s="50"/>
      <c r="K886" s="50"/>
      <c r="L886" s="91"/>
      <c r="M886" s="57"/>
      <c r="N886" s="58"/>
      <c r="O886" s="59"/>
      <c r="P886" s="60">
        <f>IF(E886=0,"",E886/D885)</f>
        <v>0.75</v>
      </c>
      <c r="Q886" s="61">
        <v>17</v>
      </c>
      <c r="R886" s="62">
        <f t="shared" si="91"/>
        <v>0.85</v>
      </c>
      <c r="S886" s="62">
        <f t="shared" si="92"/>
        <v>0.15000000000000002</v>
      </c>
      <c r="U886" s="136"/>
      <c r="AM886" s="3"/>
      <c r="AN886" s="3"/>
    </row>
    <row r="887" spans="1:40" ht="15.75" x14ac:dyDescent="0.25">
      <c r="A887" s="49">
        <v>2501</v>
      </c>
      <c r="B887" s="50"/>
      <c r="C887" s="50"/>
      <c r="D887" s="50"/>
      <c r="E887" s="50"/>
      <c r="F887" s="50">
        <v>12</v>
      </c>
      <c r="G887" s="50"/>
      <c r="H887" s="50"/>
      <c r="I887" s="50"/>
      <c r="J887" s="50"/>
      <c r="K887" s="50"/>
      <c r="L887" s="91"/>
      <c r="M887" s="57"/>
      <c r="N887" s="58"/>
      <c r="O887" s="59"/>
      <c r="P887" s="60">
        <f>IF(F887=0,"",F887/E886)</f>
        <v>1</v>
      </c>
      <c r="Q887" s="61">
        <v>19</v>
      </c>
      <c r="R887" s="121">
        <f t="shared" si="91"/>
        <v>1.1176470588235294</v>
      </c>
      <c r="S887" s="121">
        <f t="shared" si="92"/>
        <v>-0.11764705882352944</v>
      </c>
      <c r="V887" s="136"/>
      <c r="AM887" s="3"/>
      <c r="AN887" s="3"/>
    </row>
    <row r="888" spans="1:40" ht="15.75" x14ac:dyDescent="0.25">
      <c r="A888" s="49">
        <v>2502</v>
      </c>
      <c r="B888" s="50"/>
      <c r="C888" s="50"/>
      <c r="D888" s="50"/>
      <c r="E888" s="50"/>
      <c r="F888" s="50"/>
      <c r="G888" s="50"/>
      <c r="H888" s="50"/>
      <c r="I888" s="50"/>
      <c r="J888" s="50"/>
      <c r="K888" s="50"/>
      <c r="L888" s="91"/>
      <c r="M888" s="57"/>
      <c r="N888" s="58"/>
      <c r="O888" s="59"/>
      <c r="P888" s="60" t="str">
        <f>IF(H888=0,"",H888/G887)</f>
        <v/>
      </c>
      <c r="Q888" s="61"/>
      <c r="R888" s="62" t="str">
        <f t="shared" si="91"/>
        <v/>
      </c>
      <c r="S888" s="62" t="str">
        <f t="shared" si="92"/>
        <v/>
      </c>
      <c r="V888" s="136"/>
      <c r="AM888" s="3"/>
      <c r="AN888" s="3"/>
    </row>
    <row r="889" spans="1:40" ht="15.75" x14ac:dyDescent="0.25">
      <c r="A889" s="49">
        <v>2601</v>
      </c>
      <c r="B889" s="50"/>
      <c r="C889" s="50"/>
      <c r="D889" s="50"/>
      <c r="E889" s="50"/>
      <c r="F889" s="50"/>
      <c r="G889" s="50"/>
      <c r="H889" s="50"/>
      <c r="I889" s="50"/>
      <c r="J889" s="50"/>
      <c r="K889" s="50"/>
      <c r="L889" s="91"/>
      <c r="M889" s="57"/>
      <c r="N889" s="58"/>
      <c r="O889" s="59"/>
      <c r="P889" s="60" t="str">
        <f>IF(I889=0,"",I889/H888)</f>
        <v/>
      </c>
      <c r="Q889" s="61"/>
      <c r="R889" s="62" t="str">
        <f t="shared" si="91"/>
        <v/>
      </c>
      <c r="S889" s="62" t="str">
        <f t="shared" si="92"/>
        <v/>
      </c>
      <c r="AM889" s="3"/>
      <c r="AN889" s="3"/>
    </row>
    <row r="890" spans="1:40" ht="15.75" x14ac:dyDescent="0.25">
      <c r="A890" s="49">
        <v>2602</v>
      </c>
      <c r="B890" s="50"/>
      <c r="C890" s="50"/>
      <c r="D890" s="50"/>
      <c r="E890" s="50"/>
      <c r="F890" s="50"/>
      <c r="G890" s="50"/>
      <c r="H890" s="50"/>
      <c r="I890" s="50"/>
      <c r="J890" s="50"/>
      <c r="K890" s="50"/>
      <c r="L890" s="91"/>
      <c r="M890" s="57"/>
      <c r="N890" s="58"/>
      <c r="O890" s="59"/>
      <c r="P890" s="60" t="str">
        <f>IF(J890=0,"",J890/I889)</f>
        <v/>
      </c>
      <c r="Q890" s="61"/>
      <c r="R890" s="62" t="str">
        <f t="shared" si="91"/>
        <v/>
      </c>
      <c r="S890" s="62" t="str">
        <f t="shared" si="92"/>
        <v/>
      </c>
      <c r="AM890" s="3"/>
      <c r="AN890" s="3"/>
    </row>
    <row r="891" spans="1:40" ht="15.75" x14ac:dyDescent="0.25">
      <c r="A891" s="49">
        <v>2701</v>
      </c>
      <c r="B891" s="50"/>
      <c r="C891" s="50"/>
      <c r="D891" s="50"/>
      <c r="E891" s="50"/>
      <c r="F891" s="50"/>
      <c r="G891" s="50"/>
      <c r="H891" s="50"/>
      <c r="I891" s="50"/>
      <c r="J891" s="50"/>
      <c r="K891" s="50"/>
      <c r="L891" s="91"/>
      <c r="M891" s="57"/>
      <c r="N891" s="58"/>
      <c r="O891" s="59"/>
      <c r="P891" s="127" t="str">
        <f>IF(K891=0,"",K891/J890)</f>
        <v/>
      </c>
      <c r="Q891" s="61"/>
      <c r="R891" s="62" t="str">
        <f t="shared" si="91"/>
        <v/>
      </c>
      <c r="S891" s="62" t="str">
        <f t="shared" si="92"/>
        <v/>
      </c>
      <c r="AM891" s="3"/>
      <c r="AN891" s="3"/>
    </row>
    <row r="892" spans="1:40" ht="15.75" x14ac:dyDescent="0.25">
      <c r="A892" s="49">
        <v>2702</v>
      </c>
      <c r="B892" s="50"/>
      <c r="C892" s="50"/>
      <c r="D892" s="50"/>
      <c r="E892" s="50"/>
      <c r="F892" s="50"/>
      <c r="G892" s="50"/>
      <c r="H892" s="50"/>
      <c r="I892" s="50"/>
      <c r="J892" s="50"/>
      <c r="K892" s="50"/>
      <c r="L892" s="91"/>
      <c r="M892" s="57"/>
      <c r="N892" s="58"/>
      <c r="O892" s="64"/>
      <c r="P892" s="128" t="str">
        <f>IF(K892=0,"",K892/J891)</f>
        <v/>
      </c>
      <c r="Q892" s="66"/>
      <c r="R892" s="62" t="str">
        <f t="shared" ref="R892" si="93">IF(Q892=0,"",Q892/Q891)</f>
        <v/>
      </c>
      <c r="S892" s="62" t="str">
        <f t="shared" ref="S892" si="94">IF(Q892=0,"",100%-R892)</f>
        <v/>
      </c>
      <c r="AM892" s="3"/>
      <c r="AN892" s="3"/>
    </row>
    <row r="893" spans="1:40" ht="15.75" x14ac:dyDescent="0.25">
      <c r="A893" s="49">
        <v>2801</v>
      </c>
      <c r="B893" s="50"/>
      <c r="C893" s="50"/>
      <c r="D893" s="50"/>
      <c r="E893" s="50"/>
      <c r="F893" s="50"/>
      <c r="G893" s="50"/>
      <c r="H893" s="50"/>
      <c r="I893" s="50"/>
      <c r="J893" s="50"/>
      <c r="K893" s="50"/>
      <c r="L893" s="91"/>
      <c r="M893" s="57"/>
      <c r="N893" s="58"/>
      <c r="O893" s="64"/>
      <c r="P893" s="68"/>
      <c r="Q893" s="66"/>
      <c r="R893" s="69"/>
      <c r="S893" s="68"/>
      <c r="AM893" s="3"/>
      <c r="AN893" s="3"/>
    </row>
    <row r="894" spans="1:40" ht="15.75" x14ac:dyDescent="0.25">
      <c r="A894" s="49">
        <v>2802</v>
      </c>
      <c r="B894" s="50"/>
      <c r="C894" s="50"/>
      <c r="D894" s="50"/>
      <c r="E894" s="50"/>
      <c r="F894" s="50"/>
      <c r="G894" s="50"/>
      <c r="H894" s="50"/>
      <c r="I894" s="50"/>
      <c r="J894" s="50"/>
      <c r="K894" s="50"/>
      <c r="L894" s="91"/>
      <c r="M894" s="57"/>
      <c r="N894" s="58"/>
      <c r="O894" s="64"/>
      <c r="P894" s="68"/>
      <c r="Q894" s="66"/>
      <c r="R894" s="69"/>
      <c r="S894" s="68"/>
      <c r="AM894" s="3"/>
      <c r="AN894" s="3"/>
    </row>
    <row r="895" spans="1:40" ht="15.75" x14ac:dyDescent="0.25">
      <c r="A895" s="49">
        <v>2901</v>
      </c>
      <c r="B895" s="50"/>
      <c r="C895" s="50"/>
      <c r="D895" s="50"/>
      <c r="E895" s="50"/>
      <c r="F895" s="50"/>
      <c r="G895" s="50"/>
      <c r="H895" s="50"/>
      <c r="I895" s="50"/>
      <c r="J895" s="50"/>
      <c r="K895" s="50"/>
      <c r="L895" s="91"/>
      <c r="M895" s="57"/>
      <c r="N895" s="58"/>
      <c r="O895" s="64"/>
      <c r="P895" s="58"/>
      <c r="Q895" s="64"/>
      <c r="R895" s="106"/>
      <c r="S895" s="68"/>
      <c r="AM895" s="3"/>
      <c r="AN895" s="3"/>
    </row>
    <row r="896" spans="1:40" ht="15.75" x14ac:dyDescent="0.25">
      <c r="A896" s="49">
        <v>2902</v>
      </c>
      <c r="B896" s="50"/>
      <c r="C896" s="50"/>
      <c r="D896" s="50"/>
      <c r="E896" s="50"/>
      <c r="F896" s="50"/>
      <c r="G896" s="50"/>
      <c r="H896" s="50"/>
      <c r="I896" s="50"/>
      <c r="J896" s="50"/>
      <c r="K896" s="50"/>
      <c r="L896" s="91"/>
      <c r="M896" s="57"/>
      <c r="N896" s="58"/>
      <c r="O896" s="64"/>
      <c r="P896" s="137" t="s">
        <v>42</v>
      </c>
      <c r="Q896" s="72"/>
      <c r="R896" s="87">
        <f>L899</f>
        <v>0</v>
      </c>
      <c r="S896" s="139" t="s">
        <v>10</v>
      </c>
      <c r="AM896" s="3"/>
      <c r="AN896" s="3"/>
    </row>
    <row r="897" spans="1:40" ht="15.75" x14ac:dyDescent="0.25">
      <c r="A897" s="108">
        <v>3001</v>
      </c>
      <c r="B897" s="50"/>
      <c r="C897" s="50"/>
      <c r="D897" s="50"/>
      <c r="E897" s="50"/>
      <c r="F897" s="50"/>
      <c r="G897" s="50"/>
      <c r="H897" s="50"/>
      <c r="I897" s="50"/>
      <c r="J897" s="50"/>
      <c r="K897" s="50"/>
      <c r="L897" s="91"/>
      <c r="M897" s="57"/>
      <c r="N897" s="58"/>
      <c r="O897" s="64"/>
      <c r="P897" s="138" t="s">
        <v>43</v>
      </c>
      <c r="Q897" s="76" t="str">
        <f>IF(Q896/B883=0,"",Q896/B883)</f>
        <v/>
      </c>
      <c r="R897" s="89" t="e">
        <f>IF(Q896/R896=0,"",Q896/R896)</f>
        <v>#DIV/0!</v>
      </c>
      <c r="S897" s="140" t="s">
        <v>44</v>
      </c>
      <c r="AM897" s="3"/>
      <c r="AN897" s="3"/>
    </row>
    <row r="898" spans="1:40" ht="15.75" x14ac:dyDescent="0.25">
      <c r="A898" s="49">
        <v>3002</v>
      </c>
      <c r="B898" s="142"/>
      <c r="C898" s="142"/>
      <c r="D898" s="142"/>
      <c r="E898" s="142"/>
      <c r="F898" s="142"/>
      <c r="G898" s="142"/>
      <c r="H898" s="142"/>
      <c r="I898" s="142"/>
      <c r="J898" s="142"/>
      <c r="K898" s="142"/>
      <c r="L898" s="91"/>
      <c r="M898" s="79"/>
      <c r="N898" s="80"/>
      <c r="O898" s="81"/>
      <c r="P898" s="82"/>
      <c r="Q898" s="83"/>
      <c r="R898" s="83"/>
      <c r="S898" s="84"/>
      <c r="AM898" s="3"/>
      <c r="AN898" s="3"/>
    </row>
    <row r="899" spans="1:40" ht="18" customHeight="1" x14ac:dyDescent="0.25">
      <c r="A899" s="31"/>
      <c r="B899" s="182" t="s">
        <v>63</v>
      </c>
      <c r="C899" s="182"/>
      <c r="D899" s="182"/>
      <c r="E899" s="182"/>
      <c r="F899" s="182"/>
      <c r="G899" s="182"/>
      <c r="H899" s="182"/>
      <c r="I899" s="182"/>
      <c r="J899" s="182"/>
      <c r="K899" s="182"/>
      <c r="L899" s="141">
        <f>SUM(L891:L895)</f>
        <v>0</v>
      </c>
      <c r="M899" s="86" t="str">
        <f>IF(L891=0,"",L891/B883)</f>
        <v/>
      </c>
      <c r="N899" s="86" t="str">
        <f>IF(L899=0,"",L899/B883)</f>
        <v/>
      </c>
      <c r="O899" s="86"/>
      <c r="P899" s="1"/>
      <c r="Q899" s="25"/>
      <c r="R899" s="26"/>
      <c r="S899" s="1"/>
      <c r="AM899" s="3"/>
      <c r="AN899" s="3"/>
    </row>
    <row r="900" spans="1:40" ht="12.75" customHeight="1" x14ac:dyDescent="0.25">
      <c r="A900" s="31"/>
      <c r="B900" s="25"/>
      <c r="C900" s="25"/>
      <c r="D900" s="25"/>
      <c r="E900" s="25"/>
      <c r="F900" s="92"/>
      <c r="G900" s="92"/>
      <c r="H900" s="92"/>
      <c r="I900" s="92"/>
      <c r="J900" s="92"/>
      <c r="K900" s="92"/>
      <c r="L900" s="93"/>
      <c r="M900" s="94"/>
      <c r="N900" s="94"/>
      <c r="O900" s="94"/>
      <c r="P900" s="1"/>
      <c r="Q900" s="25"/>
      <c r="R900" s="26"/>
      <c r="S900" s="1"/>
      <c r="AM900" s="3"/>
      <c r="AN900" s="3"/>
    </row>
    <row r="901" spans="1:40" ht="12.75" customHeight="1" x14ac:dyDescent="0.25">
      <c r="A901" s="31"/>
      <c r="B901" s="25"/>
      <c r="C901" s="25"/>
      <c r="D901" s="25"/>
      <c r="E901" s="25"/>
      <c r="F901" s="92"/>
      <c r="G901" s="92"/>
      <c r="H901" s="92"/>
      <c r="I901" s="92"/>
      <c r="J901" s="92"/>
      <c r="K901" s="92"/>
      <c r="L901" s="93"/>
      <c r="M901" s="94"/>
      <c r="N901" s="94"/>
      <c r="O901" s="94"/>
      <c r="P901" s="1"/>
      <c r="Q901" s="25"/>
      <c r="R901" s="26"/>
      <c r="S901" s="1"/>
      <c r="AM901" s="3"/>
      <c r="AN901" s="3"/>
    </row>
    <row r="902" spans="1:40" ht="26.25" x14ac:dyDescent="0.4">
      <c r="B902" s="184" t="s">
        <v>53</v>
      </c>
      <c r="C902" s="184"/>
      <c r="D902" s="184"/>
      <c r="E902" s="184"/>
      <c r="F902" s="184"/>
      <c r="G902" s="184"/>
      <c r="H902" s="184"/>
      <c r="I902" s="184"/>
      <c r="J902" s="184"/>
      <c r="K902" s="184"/>
      <c r="L902" s="153" t="s">
        <v>105</v>
      </c>
      <c r="M902" s="1"/>
      <c r="N902" s="1"/>
      <c r="O902" s="25"/>
      <c r="P902" s="1"/>
      <c r="Q902" s="25"/>
      <c r="R902" s="25"/>
      <c r="S902" s="25"/>
      <c r="AM902" s="3"/>
      <c r="AN902" s="3"/>
    </row>
    <row r="903" spans="1:40" ht="20.25" x14ac:dyDescent="0.2">
      <c r="A903" s="172" t="s">
        <v>9</v>
      </c>
      <c r="B903" s="173" t="s">
        <v>54</v>
      </c>
      <c r="C903" s="174"/>
      <c r="D903" s="174"/>
      <c r="E903" s="174"/>
      <c r="F903" s="174"/>
      <c r="G903" s="174"/>
      <c r="H903" s="174"/>
      <c r="I903" s="174"/>
      <c r="J903" s="174"/>
      <c r="K903" s="175"/>
      <c r="L903" s="176" t="s">
        <v>10</v>
      </c>
      <c r="M903" s="171" t="s">
        <v>2</v>
      </c>
      <c r="N903" s="171" t="s">
        <v>3</v>
      </c>
      <c r="O903" s="178" t="s">
        <v>4</v>
      </c>
      <c r="P903" s="171" t="s">
        <v>5</v>
      </c>
      <c r="Q903" s="169" t="s">
        <v>6</v>
      </c>
      <c r="R903" s="169" t="s">
        <v>7</v>
      </c>
      <c r="S903" s="171" t="s">
        <v>8</v>
      </c>
      <c r="AM903" s="3"/>
      <c r="AN903" s="3"/>
    </row>
    <row r="904" spans="1:40" ht="18" customHeight="1" x14ac:dyDescent="0.25">
      <c r="A904" s="170"/>
      <c r="B904" s="49" t="s">
        <v>55</v>
      </c>
      <c r="C904" s="49" t="s">
        <v>56</v>
      </c>
      <c r="D904" s="49" t="s">
        <v>57</v>
      </c>
      <c r="E904" s="49" t="s">
        <v>58</v>
      </c>
      <c r="F904" s="49" t="s">
        <v>59</v>
      </c>
      <c r="G904" s="49" t="s">
        <v>60</v>
      </c>
      <c r="H904" s="49" t="s">
        <v>61</v>
      </c>
      <c r="I904" s="49" t="s">
        <v>62</v>
      </c>
      <c r="J904" s="49" t="s">
        <v>83</v>
      </c>
      <c r="K904" s="49" t="s">
        <v>84</v>
      </c>
      <c r="L904" s="177"/>
      <c r="M904" s="170"/>
      <c r="N904" s="170"/>
      <c r="O904" s="170"/>
      <c r="P904" s="170"/>
      <c r="Q904" s="170"/>
      <c r="R904" s="170"/>
      <c r="S904" s="170"/>
      <c r="AM904" s="3"/>
      <c r="AN904" s="3"/>
    </row>
    <row r="905" spans="1:40" ht="15.75" x14ac:dyDescent="0.25">
      <c r="A905" s="49">
        <v>2302</v>
      </c>
      <c r="B905" s="50">
        <v>45</v>
      </c>
      <c r="C905" s="50"/>
      <c r="D905" s="50"/>
      <c r="E905" s="50"/>
      <c r="F905" s="50"/>
      <c r="G905" s="50"/>
      <c r="H905" s="50"/>
      <c r="I905" s="50"/>
      <c r="J905" s="50"/>
      <c r="K905" s="50"/>
      <c r="L905" s="91"/>
      <c r="M905" s="51"/>
      <c r="N905" s="52"/>
      <c r="O905" s="53"/>
      <c r="P905" s="54"/>
      <c r="Q905" s="55">
        <f>B905</f>
        <v>45</v>
      </c>
      <c r="R905" s="56"/>
      <c r="S905" s="54"/>
      <c r="AM905" s="3"/>
      <c r="AN905" s="3"/>
    </row>
    <row r="906" spans="1:40" ht="15.75" x14ac:dyDescent="0.25">
      <c r="A906" s="49">
        <v>2401</v>
      </c>
      <c r="B906" s="50"/>
      <c r="C906" s="50">
        <v>15</v>
      </c>
      <c r="D906" s="50"/>
      <c r="E906" s="50"/>
      <c r="F906" s="50"/>
      <c r="G906" s="50"/>
      <c r="H906" s="50"/>
      <c r="I906" s="50"/>
      <c r="J906" s="50"/>
      <c r="K906" s="50"/>
      <c r="L906" s="91"/>
      <c r="M906" s="57"/>
      <c r="N906" s="58"/>
      <c r="O906" s="59"/>
      <c r="P906" s="60">
        <f>IF(C906=0,"",C906/B905)</f>
        <v>0.33333333333333331</v>
      </c>
      <c r="Q906" s="61">
        <v>27</v>
      </c>
      <c r="R906" s="62">
        <f t="shared" ref="R906:R913" si="95">IF(Q906=0,"",Q906/Q905)</f>
        <v>0.6</v>
      </c>
      <c r="S906" s="62">
        <f t="shared" ref="S906:S913" si="96">IF(Q906=0,"",100%-R906)</f>
        <v>0.4</v>
      </c>
      <c r="AM906" s="3"/>
      <c r="AN906" s="3"/>
    </row>
    <row r="907" spans="1:40" ht="15.75" x14ac:dyDescent="0.25">
      <c r="A907" s="49">
        <v>2402</v>
      </c>
      <c r="B907" s="50"/>
      <c r="C907" s="50"/>
      <c r="D907" s="50">
        <v>14</v>
      </c>
      <c r="E907" s="50"/>
      <c r="F907" s="50"/>
      <c r="G907" s="50"/>
      <c r="H907" s="50"/>
      <c r="I907" s="50"/>
      <c r="J907" s="50"/>
      <c r="K907" s="50"/>
      <c r="L907" s="91">
        <v>1</v>
      </c>
      <c r="M907" s="57"/>
      <c r="N907" s="58"/>
      <c r="O907" s="59"/>
      <c r="P907" s="60">
        <f>IF(D907=0,"",D907/C906)</f>
        <v>0.93333333333333335</v>
      </c>
      <c r="Q907" s="61">
        <v>27</v>
      </c>
      <c r="R907" s="62">
        <f t="shared" si="95"/>
        <v>1</v>
      </c>
      <c r="S907" s="62">
        <f t="shared" si="96"/>
        <v>0</v>
      </c>
      <c r="T907" s="63">
        <f>Q907/Q905</f>
        <v>0.6</v>
      </c>
      <c r="AM907" s="3"/>
      <c r="AN907" s="3"/>
    </row>
    <row r="908" spans="1:40" ht="15.75" x14ac:dyDescent="0.25">
      <c r="A908" s="49">
        <v>2501</v>
      </c>
      <c r="B908" s="50"/>
      <c r="C908" s="50"/>
      <c r="D908" s="50"/>
      <c r="E908" s="50">
        <v>11</v>
      </c>
      <c r="F908" s="50"/>
      <c r="G908" s="50"/>
      <c r="H908" s="50"/>
      <c r="I908" s="50"/>
      <c r="J908" s="50"/>
      <c r="K908" s="50"/>
      <c r="L908" s="91"/>
      <c r="M908" s="57"/>
      <c r="N908" s="58"/>
      <c r="O908" s="59"/>
      <c r="P908" s="60">
        <f>IF(E908=0,"",E908/D907)</f>
        <v>0.7857142857142857</v>
      </c>
      <c r="Q908" s="61">
        <v>25</v>
      </c>
      <c r="R908" s="62">
        <f t="shared" si="95"/>
        <v>0.92592592592592593</v>
      </c>
      <c r="S908" s="62">
        <f t="shared" si="96"/>
        <v>7.407407407407407E-2</v>
      </c>
      <c r="AM908" s="3"/>
      <c r="AN908" s="3"/>
    </row>
    <row r="909" spans="1:40" ht="15.75" x14ac:dyDescent="0.25">
      <c r="A909" s="49">
        <v>2502</v>
      </c>
      <c r="B909" s="50"/>
      <c r="C909" s="50"/>
      <c r="D909" s="50"/>
      <c r="E909" s="50"/>
      <c r="F909" s="50"/>
      <c r="G909" s="50"/>
      <c r="H909" s="50"/>
      <c r="I909" s="50"/>
      <c r="J909" s="50"/>
      <c r="K909" s="50"/>
      <c r="L909" s="91"/>
      <c r="M909" s="57"/>
      <c r="N909" s="58"/>
      <c r="O909" s="59"/>
      <c r="P909" s="60" t="str">
        <f>IF(G909=0,"",G909/F908)</f>
        <v/>
      </c>
      <c r="Q909" s="61"/>
      <c r="R909" s="62" t="str">
        <f t="shared" si="95"/>
        <v/>
      </c>
      <c r="S909" s="62" t="str">
        <f t="shared" si="96"/>
        <v/>
      </c>
      <c r="AM909" s="3"/>
      <c r="AN909" s="3"/>
    </row>
    <row r="910" spans="1:40" ht="15.75" x14ac:dyDescent="0.25">
      <c r="A910" s="49">
        <v>2601</v>
      </c>
      <c r="B910" s="50"/>
      <c r="C910" s="50"/>
      <c r="D910" s="50"/>
      <c r="E910" s="50"/>
      <c r="F910" s="50"/>
      <c r="G910" s="50"/>
      <c r="H910" s="50"/>
      <c r="I910" s="50"/>
      <c r="J910" s="50"/>
      <c r="K910" s="50"/>
      <c r="L910" s="91"/>
      <c r="M910" s="57"/>
      <c r="N910" s="58"/>
      <c r="O910" s="59"/>
      <c r="P910" s="60" t="str">
        <f>IF(H910=0,"",H910/G909)</f>
        <v/>
      </c>
      <c r="Q910" s="61"/>
      <c r="R910" s="62" t="str">
        <f t="shared" si="95"/>
        <v/>
      </c>
      <c r="S910" s="62" t="str">
        <f t="shared" si="96"/>
        <v/>
      </c>
      <c r="AM910" s="3"/>
      <c r="AN910" s="3"/>
    </row>
    <row r="911" spans="1:40" ht="15.75" x14ac:dyDescent="0.25">
      <c r="A911" s="49">
        <v>2602</v>
      </c>
      <c r="B911" s="50"/>
      <c r="C911" s="50"/>
      <c r="D911" s="50"/>
      <c r="E911" s="50"/>
      <c r="F911" s="50"/>
      <c r="G911" s="50"/>
      <c r="H911" s="50"/>
      <c r="I911" s="50"/>
      <c r="J911" s="50"/>
      <c r="K911" s="50"/>
      <c r="L911" s="91"/>
      <c r="M911" s="57"/>
      <c r="N911" s="58"/>
      <c r="O911" s="59"/>
      <c r="P911" s="60" t="str">
        <f>IF(I911=0,"",I911/H910)</f>
        <v/>
      </c>
      <c r="Q911" s="61"/>
      <c r="R911" s="62" t="str">
        <f t="shared" si="95"/>
        <v/>
      </c>
      <c r="S911" s="62" t="str">
        <f t="shared" si="96"/>
        <v/>
      </c>
      <c r="AM911" s="3"/>
      <c r="AN911" s="3"/>
    </row>
    <row r="912" spans="1:40" ht="15.75" x14ac:dyDescent="0.25">
      <c r="A912" s="49">
        <v>2701</v>
      </c>
      <c r="B912" s="50"/>
      <c r="C912" s="50"/>
      <c r="D912" s="50"/>
      <c r="E912" s="50"/>
      <c r="F912" s="50"/>
      <c r="G912" s="50"/>
      <c r="H912" s="50"/>
      <c r="I912" s="50"/>
      <c r="J912" s="50"/>
      <c r="K912" s="50"/>
      <c r="L912" s="91"/>
      <c r="M912" s="57"/>
      <c r="N912" s="58"/>
      <c r="O912" s="59"/>
      <c r="P912" s="60" t="str">
        <f>IF(J912=0,"",J912/I911)</f>
        <v/>
      </c>
      <c r="Q912" s="61"/>
      <c r="R912" s="62" t="str">
        <f t="shared" si="95"/>
        <v/>
      </c>
      <c r="S912" s="62" t="str">
        <f t="shared" si="96"/>
        <v/>
      </c>
      <c r="AM912" s="3"/>
      <c r="AN912" s="3"/>
    </row>
    <row r="913" spans="1:40" ht="15.75" x14ac:dyDescent="0.25">
      <c r="A913" s="49">
        <v>2702</v>
      </c>
      <c r="B913" s="50"/>
      <c r="C913" s="50"/>
      <c r="D913" s="50"/>
      <c r="E913" s="50"/>
      <c r="F913" s="50"/>
      <c r="G913" s="50"/>
      <c r="H913" s="50"/>
      <c r="I913" s="50"/>
      <c r="J913" s="50"/>
      <c r="K913" s="50"/>
      <c r="L913" s="91"/>
      <c r="M913" s="57"/>
      <c r="N913" s="58"/>
      <c r="O913" s="59"/>
      <c r="P913" s="127" t="str">
        <f>IF(K913=0,"",K913/J912)</f>
        <v/>
      </c>
      <c r="Q913" s="61"/>
      <c r="R913" s="62" t="str">
        <f t="shared" si="95"/>
        <v/>
      </c>
      <c r="S913" s="62" t="str">
        <f t="shared" si="96"/>
        <v/>
      </c>
      <c r="AM913" s="3"/>
      <c r="AN913" s="3"/>
    </row>
    <row r="914" spans="1:40" ht="15.75" x14ac:dyDescent="0.25">
      <c r="A914" s="49">
        <v>2801</v>
      </c>
      <c r="B914" s="50"/>
      <c r="C914" s="50"/>
      <c r="D914" s="50"/>
      <c r="E914" s="50"/>
      <c r="F914" s="50"/>
      <c r="G914" s="50"/>
      <c r="H914" s="50"/>
      <c r="I914" s="50"/>
      <c r="J914" s="50"/>
      <c r="K914" s="50"/>
      <c r="L914" s="91"/>
      <c r="M914" s="57"/>
      <c r="N914" s="58"/>
      <c r="O914" s="64"/>
      <c r="P914" s="128" t="str">
        <f>IF(K914=0,"",K914/J913)</f>
        <v/>
      </c>
      <c r="Q914" s="66"/>
      <c r="R914" s="62" t="str">
        <f t="shared" ref="R914" si="97">IF(Q914=0,"",Q914/Q913)</f>
        <v/>
      </c>
      <c r="S914" s="62" t="str">
        <f t="shared" ref="S914" si="98">IF(Q914=0,"",100%-R914)</f>
        <v/>
      </c>
      <c r="AM914" s="3"/>
      <c r="AN914" s="3"/>
    </row>
    <row r="915" spans="1:40" ht="15.75" x14ac:dyDescent="0.25">
      <c r="A915" s="49">
        <v>2802</v>
      </c>
      <c r="B915" s="50"/>
      <c r="C915" s="50"/>
      <c r="D915" s="50"/>
      <c r="E915" s="50"/>
      <c r="F915" s="50"/>
      <c r="G915" s="50"/>
      <c r="H915" s="50"/>
      <c r="I915" s="50"/>
      <c r="J915" s="50"/>
      <c r="K915" s="50"/>
      <c r="L915" s="91"/>
      <c r="M915" s="57"/>
      <c r="N915" s="58"/>
      <c r="O915" s="64"/>
      <c r="P915" s="68"/>
      <c r="Q915" s="66"/>
      <c r="R915" s="69"/>
      <c r="S915" s="68"/>
      <c r="AM915" s="3"/>
      <c r="AN915" s="3"/>
    </row>
    <row r="916" spans="1:40" ht="15.75" x14ac:dyDescent="0.25">
      <c r="A916" s="49">
        <v>2901</v>
      </c>
      <c r="B916" s="50"/>
      <c r="C916" s="50"/>
      <c r="D916" s="50"/>
      <c r="E916" s="50"/>
      <c r="F916" s="50"/>
      <c r="G916" s="50"/>
      <c r="H916" s="50"/>
      <c r="I916" s="50"/>
      <c r="J916" s="50"/>
      <c r="K916" s="50"/>
      <c r="L916" s="91"/>
      <c r="M916" s="57"/>
      <c r="N916" s="58"/>
      <c r="O916" s="64"/>
      <c r="P916" s="68"/>
      <c r="Q916" s="66"/>
      <c r="R916" s="69"/>
      <c r="S916" s="68"/>
      <c r="AM916" s="3"/>
      <c r="AN916" s="3"/>
    </row>
    <row r="917" spans="1:40" ht="15.75" x14ac:dyDescent="0.25">
      <c r="A917" s="49">
        <v>2902</v>
      </c>
      <c r="B917" s="50"/>
      <c r="C917" s="50"/>
      <c r="D917" s="50"/>
      <c r="E917" s="50"/>
      <c r="F917" s="50"/>
      <c r="G917" s="50"/>
      <c r="H917" s="50"/>
      <c r="I917" s="50"/>
      <c r="J917" s="50"/>
      <c r="K917" s="50"/>
      <c r="L917" s="91"/>
      <c r="M917" s="57"/>
      <c r="N917" s="58"/>
      <c r="O917" s="64"/>
      <c r="P917" s="58"/>
      <c r="Q917" s="64"/>
      <c r="R917" s="106"/>
      <c r="S917" s="68"/>
      <c r="AM917" s="3"/>
      <c r="AN917" s="3"/>
    </row>
    <row r="918" spans="1:40" ht="15.75" x14ac:dyDescent="0.25">
      <c r="A918" s="49">
        <v>3001</v>
      </c>
      <c r="B918" s="50"/>
      <c r="C918" s="50"/>
      <c r="D918" s="50"/>
      <c r="E918" s="50"/>
      <c r="F918" s="50"/>
      <c r="G918" s="50"/>
      <c r="H918" s="50"/>
      <c r="I918" s="50"/>
      <c r="J918" s="50"/>
      <c r="K918" s="50"/>
      <c r="L918" s="91"/>
      <c r="M918" s="57"/>
      <c r="N918" s="58"/>
      <c r="O918" s="64"/>
      <c r="P918" s="137" t="s">
        <v>42</v>
      </c>
      <c r="Q918" s="72">
        <v>25</v>
      </c>
      <c r="R918" s="87">
        <f>L921</f>
        <v>1</v>
      </c>
      <c r="S918" s="139" t="s">
        <v>10</v>
      </c>
      <c r="AM918" s="3"/>
      <c r="AN918" s="3"/>
    </row>
    <row r="919" spans="1:40" ht="15.75" x14ac:dyDescent="0.25">
      <c r="A919" s="108">
        <v>3002</v>
      </c>
      <c r="B919" s="50"/>
      <c r="C919" s="50"/>
      <c r="D919" s="50"/>
      <c r="E919" s="50"/>
      <c r="F919" s="50"/>
      <c r="G919" s="50"/>
      <c r="H919" s="50"/>
      <c r="I919" s="50"/>
      <c r="J919" s="50"/>
      <c r="K919" s="50"/>
      <c r="L919" s="91"/>
      <c r="M919" s="57"/>
      <c r="N919" s="58"/>
      <c r="O919" s="64"/>
      <c r="P919" s="138" t="s">
        <v>43</v>
      </c>
      <c r="Q919" s="76">
        <f>IF(Q918/B905=0,"",Q918/B905)</f>
        <v>0.55555555555555558</v>
      </c>
      <c r="R919" s="89"/>
      <c r="S919" s="140" t="s">
        <v>44</v>
      </c>
      <c r="AM919" s="3"/>
      <c r="AN919" s="3"/>
    </row>
    <row r="920" spans="1:40" ht="15.75" x14ac:dyDescent="0.25">
      <c r="A920" s="49">
        <v>3101</v>
      </c>
      <c r="B920" s="142"/>
      <c r="C920" s="142"/>
      <c r="D920" s="142"/>
      <c r="E920" s="142"/>
      <c r="F920" s="142"/>
      <c r="G920" s="142"/>
      <c r="H920" s="142"/>
      <c r="I920" s="142"/>
      <c r="J920" s="142"/>
      <c r="K920" s="142"/>
      <c r="L920" s="91"/>
      <c r="M920" s="79"/>
      <c r="N920" s="80"/>
      <c r="O920" s="81"/>
      <c r="P920" s="82"/>
      <c r="Q920" s="83"/>
      <c r="R920" s="83"/>
      <c r="S920" s="84"/>
      <c r="AM920" s="3"/>
      <c r="AN920" s="3"/>
    </row>
    <row r="921" spans="1:40" ht="18" customHeight="1" x14ac:dyDescent="0.25">
      <c r="A921" s="31"/>
      <c r="B921" s="182" t="s">
        <v>63</v>
      </c>
      <c r="C921" s="182"/>
      <c r="D921" s="182"/>
      <c r="E921" s="182"/>
      <c r="F921" s="182"/>
      <c r="G921" s="182"/>
      <c r="H921" s="182"/>
      <c r="I921" s="182"/>
      <c r="J921" s="182"/>
      <c r="K921" s="182"/>
      <c r="L921" s="141">
        <f>SUM(L905:L920)</f>
        <v>1</v>
      </c>
      <c r="M921" s="86">
        <f>SUM(L907:L913)/B905</f>
        <v>2.2222222222222223E-2</v>
      </c>
      <c r="N921" s="86">
        <f>IF(L921=0,"",L921/B905)</f>
        <v>2.2222222222222223E-2</v>
      </c>
      <c r="O921" s="86">
        <f>N921-M921</f>
        <v>0</v>
      </c>
      <c r="P921" s="1"/>
      <c r="Q921" s="25"/>
      <c r="R921" s="26"/>
      <c r="S921" s="1"/>
      <c r="AM921" s="3"/>
      <c r="AN921" s="3"/>
    </row>
    <row r="922" spans="1:40" ht="12.75" customHeight="1" x14ac:dyDescent="0.25">
      <c r="A922" s="31"/>
      <c r="B922" s="25"/>
      <c r="C922" s="25"/>
      <c r="D922" s="25"/>
      <c r="E922" s="25"/>
      <c r="F922" s="92"/>
      <c r="G922" s="92"/>
      <c r="H922" s="92"/>
      <c r="I922" s="92"/>
      <c r="J922" s="92"/>
      <c r="K922" s="92"/>
      <c r="L922" s="93"/>
      <c r="M922" s="94"/>
      <c r="N922" s="94"/>
      <c r="O922" s="94"/>
      <c r="P922" s="1"/>
      <c r="Q922" s="25"/>
      <c r="R922" s="26"/>
      <c r="S922" s="1"/>
      <c r="AM922" s="3"/>
      <c r="AN922" s="3"/>
    </row>
    <row r="923" spans="1:40" ht="12.75" customHeight="1" x14ac:dyDescent="0.25">
      <c r="A923" s="31"/>
      <c r="B923" s="25"/>
      <c r="C923" s="25"/>
      <c r="D923" s="25"/>
      <c r="E923" s="25"/>
      <c r="F923" s="92"/>
      <c r="G923" s="92"/>
      <c r="H923" s="92"/>
      <c r="I923" s="92"/>
      <c r="J923" s="92"/>
      <c r="K923" s="92"/>
      <c r="L923" s="93"/>
      <c r="M923" s="94"/>
      <c r="N923" s="94"/>
      <c r="O923" s="94"/>
      <c r="P923" s="1"/>
      <c r="Q923" s="25"/>
      <c r="R923" s="26"/>
      <c r="S923" s="1"/>
      <c r="AM923" s="3"/>
      <c r="AN923" s="3"/>
    </row>
    <row r="924" spans="1:40" ht="26.25" x14ac:dyDescent="0.4">
      <c r="B924" s="184" t="s">
        <v>53</v>
      </c>
      <c r="C924" s="184"/>
      <c r="D924" s="184"/>
      <c r="E924" s="184"/>
      <c r="F924" s="184"/>
      <c r="G924" s="184"/>
      <c r="H924" s="184"/>
      <c r="I924" s="184"/>
      <c r="J924" s="184"/>
      <c r="K924" s="184"/>
      <c r="L924" s="153" t="s">
        <v>106</v>
      </c>
      <c r="M924" s="1"/>
      <c r="N924" s="1"/>
      <c r="O924" s="25"/>
      <c r="P924" s="1"/>
      <c r="Q924" s="25"/>
      <c r="R924" s="25"/>
      <c r="S924" s="25"/>
      <c r="AM924" s="3"/>
      <c r="AN924" s="3"/>
    </row>
    <row r="925" spans="1:40" ht="20.25" x14ac:dyDescent="0.2">
      <c r="A925" s="172" t="s">
        <v>9</v>
      </c>
      <c r="B925" s="173" t="s">
        <v>54</v>
      </c>
      <c r="C925" s="174"/>
      <c r="D925" s="174"/>
      <c r="E925" s="174"/>
      <c r="F925" s="174"/>
      <c r="G925" s="174"/>
      <c r="H925" s="174"/>
      <c r="I925" s="174"/>
      <c r="J925" s="174"/>
      <c r="K925" s="175"/>
      <c r="L925" s="176" t="s">
        <v>10</v>
      </c>
      <c r="M925" s="171" t="s">
        <v>2</v>
      </c>
      <c r="N925" s="171" t="s">
        <v>3</v>
      </c>
      <c r="O925" s="178" t="s">
        <v>4</v>
      </c>
      <c r="P925" s="171" t="s">
        <v>5</v>
      </c>
      <c r="Q925" s="169" t="s">
        <v>6</v>
      </c>
      <c r="R925" s="169" t="s">
        <v>7</v>
      </c>
      <c r="S925" s="171" t="s">
        <v>8</v>
      </c>
      <c r="AM925" s="3"/>
      <c r="AN925" s="3"/>
    </row>
    <row r="926" spans="1:40" ht="15.75" x14ac:dyDescent="0.25">
      <c r="A926" s="170"/>
      <c r="B926" s="49" t="s">
        <v>55</v>
      </c>
      <c r="C926" s="49" t="s">
        <v>56</v>
      </c>
      <c r="D926" s="49" t="s">
        <v>57</v>
      </c>
      <c r="E926" s="49" t="s">
        <v>58</v>
      </c>
      <c r="F926" s="49" t="s">
        <v>59</v>
      </c>
      <c r="G926" s="49" t="s">
        <v>60</v>
      </c>
      <c r="H926" s="49" t="s">
        <v>61</v>
      </c>
      <c r="I926" s="49" t="s">
        <v>62</v>
      </c>
      <c r="J926" s="49" t="s">
        <v>83</v>
      </c>
      <c r="K926" s="49" t="s">
        <v>84</v>
      </c>
      <c r="L926" s="177"/>
      <c r="M926" s="170"/>
      <c r="N926" s="170"/>
      <c r="O926" s="170"/>
      <c r="P926" s="170"/>
      <c r="Q926" s="170"/>
      <c r="R926" s="170"/>
      <c r="S926" s="170"/>
      <c r="AM926" s="3"/>
      <c r="AN926" s="3"/>
    </row>
    <row r="927" spans="1:40" ht="15.75" x14ac:dyDescent="0.25">
      <c r="A927" s="49">
        <v>2401</v>
      </c>
      <c r="B927" s="50">
        <v>13</v>
      </c>
      <c r="C927" s="50"/>
      <c r="D927" s="50"/>
      <c r="E927" s="50"/>
      <c r="F927" s="50"/>
      <c r="G927" s="50"/>
      <c r="H927" s="50"/>
      <c r="I927" s="50"/>
      <c r="J927" s="50"/>
      <c r="K927" s="50"/>
      <c r="L927" s="91"/>
      <c r="M927" s="51"/>
      <c r="N927" s="52"/>
      <c r="O927" s="53"/>
      <c r="P927" s="54"/>
      <c r="Q927" s="55">
        <f>B927</f>
        <v>13</v>
      </c>
      <c r="R927" s="56"/>
      <c r="S927" s="54"/>
      <c r="AM927" s="3"/>
      <c r="AN927" s="3"/>
    </row>
    <row r="928" spans="1:40" ht="15.75" x14ac:dyDescent="0.25">
      <c r="A928" s="49">
        <v>2402</v>
      </c>
      <c r="B928" s="50"/>
      <c r="C928" s="50">
        <v>12</v>
      </c>
      <c r="D928" s="50"/>
      <c r="E928" s="50"/>
      <c r="F928" s="50"/>
      <c r="G928" s="50"/>
      <c r="H928" s="50"/>
      <c r="I928" s="50"/>
      <c r="J928" s="50"/>
      <c r="K928" s="50"/>
      <c r="L928" s="91"/>
      <c r="M928" s="57"/>
      <c r="N928" s="58"/>
      <c r="O928" s="59"/>
      <c r="P928" s="60">
        <f>IF(C928=0,"",C928/B927)</f>
        <v>0.92307692307692313</v>
      </c>
      <c r="Q928" s="61">
        <v>12</v>
      </c>
      <c r="R928" s="62">
        <f t="shared" ref="R928:R935" si="99">IF(Q928=0,"",Q928/Q927)</f>
        <v>0.92307692307692313</v>
      </c>
      <c r="S928" s="62">
        <f t="shared" ref="S928:S935" si="100">IF(Q928=0,"",100%-R928)</f>
        <v>7.6923076923076872E-2</v>
      </c>
      <c r="AM928" s="3"/>
      <c r="AN928" s="3"/>
    </row>
    <row r="929" spans="1:40" ht="15.75" x14ac:dyDescent="0.25">
      <c r="A929" s="49">
        <v>2501</v>
      </c>
      <c r="B929" s="50"/>
      <c r="C929" s="50"/>
      <c r="D929" s="50">
        <v>11</v>
      </c>
      <c r="E929" s="50"/>
      <c r="F929" s="50"/>
      <c r="G929" s="50"/>
      <c r="H929" s="50"/>
      <c r="I929" s="50"/>
      <c r="J929" s="50"/>
      <c r="K929" s="50"/>
      <c r="L929" s="91"/>
      <c r="M929" s="57"/>
      <c r="N929" s="58"/>
      <c r="O929" s="59"/>
      <c r="P929" s="60">
        <f>IF(D929=0,"",D929/C928)</f>
        <v>0.91666666666666663</v>
      </c>
      <c r="Q929" s="61">
        <v>11</v>
      </c>
      <c r="R929" s="62">
        <f t="shared" si="99"/>
        <v>0.91666666666666663</v>
      </c>
      <c r="S929" s="62">
        <f t="shared" si="100"/>
        <v>8.333333333333337E-2</v>
      </c>
      <c r="T929" s="63">
        <f>Q929/Q927</f>
        <v>0.84615384615384615</v>
      </c>
      <c r="AM929" s="3"/>
      <c r="AN929" s="3"/>
    </row>
    <row r="930" spans="1:40" ht="15.75" x14ac:dyDescent="0.25">
      <c r="A930" s="49">
        <v>2502</v>
      </c>
      <c r="B930" s="50"/>
      <c r="C930" s="50"/>
      <c r="D930" s="50"/>
      <c r="E930" s="50"/>
      <c r="F930" s="50"/>
      <c r="G930" s="50"/>
      <c r="H930" s="50"/>
      <c r="I930" s="50"/>
      <c r="J930" s="50"/>
      <c r="K930" s="50"/>
      <c r="L930" s="91"/>
      <c r="M930" s="57"/>
      <c r="N930" s="58"/>
      <c r="O930" s="59"/>
      <c r="P930" s="60" t="str">
        <f>IF(E930=0,"",E930/D929)</f>
        <v/>
      </c>
      <c r="Q930" s="61"/>
      <c r="R930" s="62" t="str">
        <f t="shared" si="99"/>
        <v/>
      </c>
      <c r="S930" s="62" t="str">
        <f t="shared" si="100"/>
        <v/>
      </c>
      <c r="AM930" s="3"/>
      <c r="AN930" s="3"/>
    </row>
    <row r="931" spans="1:40" ht="15.75" x14ac:dyDescent="0.25">
      <c r="A931" s="49">
        <v>2601</v>
      </c>
      <c r="B931" s="50"/>
      <c r="C931" s="50"/>
      <c r="D931" s="50"/>
      <c r="E931" s="50"/>
      <c r="F931" s="50"/>
      <c r="G931" s="50"/>
      <c r="H931" s="50"/>
      <c r="I931" s="50"/>
      <c r="J931" s="50"/>
      <c r="K931" s="50"/>
      <c r="L931" s="91"/>
      <c r="M931" s="57"/>
      <c r="N931" s="58"/>
      <c r="O931" s="59"/>
      <c r="P931" s="60" t="str">
        <f>IF(G931=0,"",G931/F930)</f>
        <v/>
      </c>
      <c r="Q931" s="61"/>
      <c r="R931" s="62" t="str">
        <f t="shared" si="99"/>
        <v/>
      </c>
      <c r="S931" s="62" t="str">
        <f t="shared" si="100"/>
        <v/>
      </c>
      <c r="AM931" s="3"/>
      <c r="AN931" s="3"/>
    </row>
    <row r="932" spans="1:40" ht="15.75" x14ac:dyDescent="0.25">
      <c r="A932" s="49">
        <v>2602</v>
      </c>
      <c r="B932" s="50"/>
      <c r="C932" s="50"/>
      <c r="D932" s="50"/>
      <c r="E932" s="50"/>
      <c r="F932" s="50"/>
      <c r="G932" s="50"/>
      <c r="H932" s="50"/>
      <c r="I932" s="50"/>
      <c r="J932" s="50"/>
      <c r="K932" s="50"/>
      <c r="L932" s="91"/>
      <c r="M932" s="57"/>
      <c r="N932" s="58"/>
      <c r="O932" s="59"/>
      <c r="P932" s="60" t="str">
        <f>IF(H932=0,"",H932/G931)</f>
        <v/>
      </c>
      <c r="Q932" s="61"/>
      <c r="R932" s="62" t="str">
        <f t="shared" si="99"/>
        <v/>
      </c>
      <c r="S932" s="62" t="str">
        <f t="shared" si="100"/>
        <v/>
      </c>
      <c r="AM932" s="3"/>
      <c r="AN932" s="3"/>
    </row>
    <row r="933" spans="1:40" ht="15.75" x14ac:dyDescent="0.25">
      <c r="A933" s="49">
        <v>2701</v>
      </c>
      <c r="B933" s="50"/>
      <c r="C933" s="50"/>
      <c r="D933" s="50"/>
      <c r="E933" s="50"/>
      <c r="F933" s="50"/>
      <c r="G933" s="50"/>
      <c r="H933" s="50"/>
      <c r="I933" s="50"/>
      <c r="J933" s="50"/>
      <c r="K933" s="50"/>
      <c r="L933" s="91"/>
      <c r="M933" s="57"/>
      <c r="N933" s="58"/>
      <c r="O933" s="59"/>
      <c r="P933" s="60" t="str">
        <f>IF(I933=0,"",I933/H932)</f>
        <v/>
      </c>
      <c r="Q933" s="61"/>
      <c r="R933" s="62" t="str">
        <f t="shared" si="99"/>
        <v/>
      </c>
      <c r="S933" s="62" t="str">
        <f t="shared" si="100"/>
        <v/>
      </c>
      <c r="AM933" s="3"/>
      <c r="AN933" s="3"/>
    </row>
    <row r="934" spans="1:40" ht="15.75" x14ac:dyDescent="0.25">
      <c r="A934" s="49">
        <v>2702</v>
      </c>
      <c r="B934" s="50"/>
      <c r="C934" s="50"/>
      <c r="D934" s="50"/>
      <c r="E934" s="50"/>
      <c r="F934" s="50"/>
      <c r="G934" s="50"/>
      <c r="H934" s="50"/>
      <c r="I934" s="50"/>
      <c r="J934" s="50"/>
      <c r="K934" s="50"/>
      <c r="L934" s="91"/>
      <c r="M934" s="57"/>
      <c r="N934" s="58"/>
      <c r="O934" s="59"/>
      <c r="P934" s="60" t="str">
        <f>IF(J934=0,"",J934/I933)</f>
        <v/>
      </c>
      <c r="Q934" s="61"/>
      <c r="R934" s="62" t="str">
        <f t="shared" si="99"/>
        <v/>
      </c>
      <c r="S934" s="62" t="str">
        <f t="shared" si="100"/>
        <v/>
      </c>
      <c r="AM934" s="3"/>
      <c r="AN934" s="3"/>
    </row>
    <row r="935" spans="1:40" ht="15.75" x14ac:dyDescent="0.25">
      <c r="A935" s="49">
        <v>2801</v>
      </c>
      <c r="B935" s="50"/>
      <c r="C935" s="50"/>
      <c r="D935" s="50"/>
      <c r="E935" s="50"/>
      <c r="F935" s="50"/>
      <c r="G935" s="50"/>
      <c r="H935" s="50"/>
      <c r="I935" s="50"/>
      <c r="J935" s="50"/>
      <c r="K935" s="50"/>
      <c r="L935" s="91"/>
      <c r="M935" s="57"/>
      <c r="N935" s="58"/>
      <c r="O935" s="59"/>
      <c r="P935" s="127" t="str">
        <f>IF(K935=0,"",K935/J934)</f>
        <v/>
      </c>
      <c r="Q935" s="61"/>
      <c r="R935" s="62" t="str">
        <f t="shared" si="99"/>
        <v/>
      </c>
      <c r="S935" s="62" t="str">
        <f t="shared" si="100"/>
        <v/>
      </c>
      <c r="AM935" s="3"/>
      <c r="AN935" s="3"/>
    </row>
    <row r="936" spans="1:40" ht="15.75" x14ac:dyDescent="0.25">
      <c r="A936" s="49">
        <v>2802</v>
      </c>
      <c r="B936" s="50"/>
      <c r="C936" s="50"/>
      <c r="D936" s="50"/>
      <c r="E936" s="50"/>
      <c r="F936" s="50"/>
      <c r="G936" s="50"/>
      <c r="H936" s="50"/>
      <c r="I936" s="50"/>
      <c r="J936" s="50"/>
      <c r="K936" s="50"/>
      <c r="L936" s="91"/>
      <c r="M936" s="57"/>
      <c r="N936" s="58"/>
      <c r="O936" s="64"/>
      <c r="P936" s="128" t="str">
        <f>IF(K936=0,"",K936/J935)</f>
        <v/>
      </c>
      <c r="Q936" s="66"/>
      <c r="R936" s="62" t="str">
        <f t="shared" ref="R936" si="101">IF(Q936=0,"",Q936/Q935)</f>
        <v/>
      </c>
      <c r="S936" s="62" t="str">
        <f t="shared" ref="S936" si="102">IF(Q936=0,"",100%-R936)</f>
        <v/>
      </c>
      <c r="AM936" s="3"/>
      <c r="AN936" s="3"/>
    </row>
    <row r="937" spans="1:40" ht="15.75" x14ac:dyDescent="0.25">
      <c r="A937" s="49">
        <v>2901</v>
      </c>
      <c r="B937" s="50"/>
      <c r="C937" s="50"/>
      <c r="D937" s="50"/>
      <c r="E937" s="50"/>
      <c r="F937" s="50"/>
      <c r="G937" s="50"/>
      <c r="H937" s="50"/>
      <c r="I937" s="50"/>
      <c r="J937" s="50"/>
      <c r="K937" s="50"/>
      <c r="L937" s="91"/>
      <c r="M937" s="57"/>
      <c r="N937" s="58"/>
      <c r="O937" s="64"/>
      <c r="P937" s="68"/>
      <c r="Q937" s="66"/>
      <c r="R937" s="69"/>
      <c r="S937" s="68"/>
      <c r="AM937" s="3"/>
      <c r="AN937" s="3"/>
    </row>
    <row r="938" spans="1:40" ht="15.75" x14ac:dyDescent="0.25">
      <c r="A938" s="49">
        <v>2902</v>
      </c>
      <c r="B938" s="50"/>
      <c r="C938" s="50"/>
      <c r="D938" s="50"/>
      <c r="E938" s="50"/>
      <c r="F938" s="50"/>
      <c r="G938" s="50"/>
      <c r="H938" s="50"/>
      <c r="I938" s="50"/>
      <c r="J938" s="50"/>
      <c r="K938" s="50"/>
      <c r="L938" s="91"/>
      <c r="M938" s="57"/>
      <c r="N938" s="58"/>
      <c r="O938" s="64"/>
      <c r="P938" s="68"/>
      <c r="Q938" s="66"/>
      <c r="R938" s="69"/>
      <c r="S938" s="68"/>
      <c r="AM938" s="3"/>
      <c r="AN938" s="3"/>
    </row>
    <row r="939" spans="1:40" ht="15.75" x14ac:dyDescent="0.25">
      <c r="A939" s="49">
        <v>3001</v>
      </c>
      <c r="B939" s="50"/>
      <c r="C939" s="50"/>
      <c r="D939" s="50"/>
      <c r="E939" s="50"/>
      <c r="F939" s="50"/>
      <c r="G939" s="50"/>
      <c r="H939" s="50"/>
      <c r="I939" s="50"/>
      <c r="J939" s="50"/>
      <c r="K939" s="50"/>
      <c r="L939" s="91"/>
      <c r="M939" s="57"/>
      <c r="N939" s="58"/>
      <c r="O939" s="64"/>
      <c r="P939" s="58"/>
      <c r="Q939" s="64"/>
      <c r="R939" s="106"/>
      <c r="S939" s="68"/>
      <c r="AM939" s="3"/>
      <c r="AN939" s="3"/>
    </row>
    <row r="940" spans="1:40" ht="15.75" x14ac:dyDescent="0.25">
      <c r="A940" s="108">
        <v>3002</v>
      </c>
      <c r="B940" s="50"/>
      <c r="C940" s="50"/>
      <c r="D940" s="50"/>
      <c r="E940" s="50"/>
      <c r="F940" s="50"/>
      <c r="G940" s="50"/>
      <c r="H940" s="50"/>
      <c r="I940" s="50"/>
      <c r="J940" s="50"/>
      <c r="K940" s="50"/>
      <c r="L940" s="91"/>
      <c r="M940" s="57"/>
      <c r="N940" s="58"/>
      <c r="O940" s="64"/>
      <c r="P940" s="137" t="s">
        <v>42</v>
      </c>
      <c r="Q940" s="72"/>
      <c r="R940" s="87">
        <f>L943</f>
        <v>0</v>
      </c>
      <c r="S940" s="139" t="s">
        <v>10</v>
      </c>
      <c r="AM940" s="3"/>
      <c r="AN940" s="3"/>
    </row>
    <row r="941" spans="1:40" ht="15.75" x14ac:dyDescent="0.25">
      <c r="A941" s="49">
        <v>3101</v>
      </c>
      <c r="B941" s="50"/>
      <c r="C941" s="50"/>
      <c r="D941" s="50"/>
      <c r="E941" s="50"/>
      <c r="F941" s="50"/>
      <c r="G941" s="50"/>
      <c r="H941" s="50"/>
      <c r="I941" s="50"/>
      <c r="J941" s="50"/>
      <c r="K941" s="50"/>
      <c r="L941" s="91"/>
      <c r="M941" s="57"/>
      <c r="N941" s="58"/>
      <c r="O941" s="64"/>
      <c r="P941" s="138" t="s">
        <v>43</v>
      </c>
      <c r="Q941" s="76" t="str">
        <f>IF(Q940/B927=0,"",Q940/B927)</f>
        <v/>
      </c>
      <c r="R941" s="89" t="e">
        <f>IF(Q940/R940=0,"",Q940/R940)</f>
        <v>#DIV/0!</v>
      </c>
      <c r="S941" s="140" t="s">
        <v>44</v>
      </c>
      <c r="AM941" s="3"/>
      <c r="AN941" s="3"/>
    </row>
    <row r="942" spans="1:40" ht="15.75" x14ac:dyDescent="0.25">
      <c r="A942" s="49">
        <v>3102</v>
      </c>
      <c r="B942" s="142"/>
      <c r="C942" s="142"/>
      <c r="D942" s="142"/>
      <c r="E942" s="142"/>
      <c r="F942" s="142"/>
      <c r="G942" s="142"/>
      <c r="H942" s="142"/>
      <c r="I942" s="142"/>
      <c r="J942" s="142"/>
      <c r="K942" s="142"/>
      <c r="L942" s="91"/>
      <c r="M942" s="79"/>
      <c r="N942" s="80"/>
      <c r="O942" s="81"/>
      <c r="P942" s="82"/>
      <c r="Q942" s="83"/>
      <c r="R942" s="83"/>
      <c r="S942" s="84"/>
      <c r="AM942" s="3"/>
      <c r="AN942" s="3"/>
    </row>
    <row r="943" spans="1:40" ht="18" customHeight="1" x14ac:dyDescent="0.25">
      <c r="A943" s="31"/>
      <c r="B943" s="182" t="s">
        <v>63</v>
      </c>
      <c r="C943" s="182"/>
      <c r="D943" s="182"/>
      <c r="E943" s="182"/>
      <c r="F943" s="182"/>
      <c r="G943" s="182"/>
      <c r="H943" s="182"/>
      <c r="I943" s="182"/>
      <c r="J943" s="182"/>
      <c r="K943" s="182"/>
      <c r="L943" s="141">
        <f>SUM(L935:L939)</f>
        <v>0</v>
      </c>
      <c r="M943" s="86" t="str">
        <f>IF(L935=0,"",L935/B927)</f>
        <v/>
      </c>
      <c r="N943" s="86" t="str">
        <f>IF(L943=0,"",L943/B927)</f>
        <v/>
      </c>
      <c r="O943" s="86"/>
      <c r="P943" s="1"/>
      <c r="Q943" s="25"/>
      <c r="R943" s="26"/>
      <c r="S943" s="1"/>
      <c r="AM943" s="3"/>
      <c r="AN943" s="3"/>
    </row>
    <row r="944" spans="1:40" ht="12.75" customHeight="1" x14ac:dyDescent="0.25">
      <c r="A944" s="31"/>
      <c r="B944" s="25"/>
      <c r="C944" s="25"/>
      <c r="D944" s="25"/>
      <c r="E944" s="25"/>
      <c r="F944" s="92"/>
      <c r="G944" s="92"/>
      <c r="H944" s="92"/>
      <c r="I944" s="92"/>
      <c r="J944" s="92"/>
      <c r="K944" s="92"/>
      <c r="L944" s="93"/>
      <c r="M944" s="94"/>
      <c r="N944" s="94"/>
      <c r="O944" s="94"/>
      <c r="P944" s="1"/>
      <c r="Q944" s="25"/>
      <c r="R944" s="26"/>
      <c r="S944" s="1"/>
      <c r="AM944" s="3"/>
      <c r="AN944" s="3"/>
    </row>
    <row r="945" spans="1:40" ht="12.75" customHeight="1" x14ac:dyDescent="0.25">
      <c r="A945" s="31"/>
      <c r="B945" s="25"/>
      <c r="C945" s="25"/>
      <c r="D945" s="25"/>
      <c r="E945" s="25"/>
      <c r="F945" s="92"/>
      <c r="G945" s="92"/>
      <c r="H945" s="92"/>
      <c r="I945" s="92"/>
      <c r="J945" s="92"/>
      <c r="K945" s="92"/>
      <c r="L945" s="93"/>
      <c r="M945" s="94"/>
      <c r="N945" s="94"/>
      <c r="O945" s="94"/>
      <c r="P945" s="1"/>
      <c r="Q945" s="25"/>
      <c r="R945" s="26"/>
      <c r="S945" s="1"/>
      <c r="AM945" s="3"/>
      <c r="AN945" s="3"/>
    </row>
    <row r="946" spans="1:40" ht="26.25" x14ac:dyDescent="0.4">
      <c r="B946" s="184" t="s">
        <v>53</v>
      </c>
      <c r="C946" s="184"/>
      <c r="D946" s="184"/>
      <c r="E946" s="184"/>
      <c r="F946" s="184"/>
      <c r="G946" s="184"/>
      <c r="H946" s="184"/>
      <c r="I946" s="184"/>
      <c r="J946" s="184"/>
      <c r="K946" s="184"/>
      <c r="L946" s="153" t="s">
        <v>107</v>
      </c>
      <c r="M946" s="1"/>
      <c r="N946" s="1"/>
      <c r="O946" s="25"/>
      <c r="P946" s="1"/>
      <c r="Q946" s="25"/>
      <c r="R946" s="25"/>
      <c r="S946" s="25"/>
      <c r="AM946" s="3"/>
      <c r="AN946" s="3"/>
    </row>
    <row r="947" spans="1:40" ht="20.25" x14ac:dyDescent="0.2">
      <c r="A947" s="172" t="s">
        <v>9</v>
      </c>
      <c r="B947" s="173" t="s">
        <v>54</v>
      </c>
      <c r="C947" s="174"/>
      <c r="D947" s="174"/>
      <c r="E947" s="174"/>
      <c r="F947" s="174"/>
      <c r="G947" s="174"/>
      <c r="H947" s="174"/>
      <c r="I947" s="174"/>
      <c r="J947" s="174"/>
      <c r="K947" s="175"/>
      <c r="L947" s="176" t="s">
        <v>10</v>
      </c>
      <c r="M947" s="171" t="s">
        <v>2</v>
      </c>
      <c r="N947" s="171" t="s">
        <v>3</v>
      </c>
      <c r="O947" s="178" t="s">
        <v>4</v>
      </c>
      <c r="P947" s="171" t="s">
        <v>5</v>
      </c>
      <c r="Q947" s="169" t="s">
        <v>6</v>
      </c>
      <c r="R947" s="169" t="s">
        <v>7</v>
      </c>
      <c r="S947" s="171" t="s">
        <v>8</v>
      </c>
      <c r="AM947" s="3"/>
      <c r="AN947" s="3"/>
    </row>
    <row r="948" spans="1:40" ht="15.75" x14ac:dyDescent="0.25">
      <c r="A948" s="170"/>
      <c r="B948" s="49" t="s">
        <v>55</v>
      </c>
      <c r="C948" s="49" t="s">
        <v>56</v>
      </c>
      <c r="D948" s="49" t="s">
        <v>57</v>
      </c>
      <c r="E948" s="49" t="s">
        <v>58</v>
      </c>
      <c r="F948" s="49" t="s">
        <v>59</v>
      </c>
      <c r="G948" s="49" t="s">
        <v>60</v>
      </c>
      <c r="H948" s="49" t="s">
        <v>61</v>
      </c>
      <c r="I948" s="49" t="s">
        <v>62</v>
      </c>
      <c r="J948" s="49" t="s">
        <v>83</v>
      </c>
      <c r="K948" s="49" t="s">
        <v>84</v>
      </c>
      <c r="L948" s="177"/>
      <c r="M948" s="170"/>
      <c r="N948" s="170"/>
      <c r="O948" s="170"/>
      <c r="P948" s="170"/>
      <c r="Q948" s="170"/>
      <c r="R948" s="170"/>
      <c r="S948" s="170"/>
      <c r="AM948" s="3"/>
      <c r="AN948" s="3"/>
    </row>
    <row r="949" spans="1:40" ht="15.75" x14ac:dyDescent="0.25">
      <c r="A949" s="49">
        <v>2402</v>
      </c>
      <c r="B949" s="50">
        <v>15</v>
      </c>
      <c r="C949" s="50"/>
      <c r="D949" s="50"/>
      <c r="E949" s="50"/>
      <c r="F949" s="50"/>
      <c r="G949" s="50"/>
      <c r="H949" s="50"/>
      <c r="I949" s="50"/>
      <c r="J949" s="50"/>
      <c r="K949" s="50"/>
      <c r="L949" s="91"/>
      <c r="M949" s="51"/>
      <c r="N949" s="52"/>
      <c r="O949" s="53"/>
      <c r="P949" s="54"/>
      <c r="Q949" s="55">
        <f>B949</f>
        <v>15</v>
      </c>
      <c r="R949" s="56"/>
      <c r="S949" s="54"/>
      <c r="AM949" s="3"/>
      <c r="AN949" s="3"/>
    </row>
    <row r="950" spans="1:40" ht="15.75" x14ac:dyDescent="0.25">
      <c r="A950" s="49">
        <v>2501</v>
      </c>
      <c r="B950" s="50"/>
      <c r="C950" s="50">
        <v>14</v>
      </c>
      <c r="D950" s="50"/>
      <c r="E950" s="50"/>
      <c r="F950" s="50"/>
      <c r="G950" s="50"/>
      <c r="H950" s="50"/>
      <c r="I950" s="50"/>
      <c r="J950" s="50"/>
      <c r="K950" s="50"/>
      <c r="L950" s="91"/>
      <c r="M950" s="57"/>
      <c r="N950" s="58"/>
      <c r="O950" s="59"/>
      <c r="P950" s="60">
        <f>IF(C950=0,"",C950/B949)</f>
        <v>0.93333333333333335</v>
      </c>
      <c r="Q950" s="61">
        <v>14</v>
      </c>
      <c r="R950" s="62">
        <f t="shared" ref="R950:R957" si="103">IF(Q950=0,"",Q950/Q949)</f>
        <v>0.93333333333333335</v>
      </c>
      <c r="S950" s="62">
        <f t="shared" ref="S950:S957" si="104">IF(Q950=0,"",100%-R950)</f>
        <v>6.6666666666666652E-2</v>
      </c>
      <c r="AM950" s="3"/>
      <c r="AN950" s="3"/>
    </row>
    <row r="951" spans="1:40" ht="15.75" x14ac:dyDescent="0.25">
      <c r="A951" s="49">
        <v>2502</v>
      </c>
      <c r="B951" s="50"/>
      <c r="C951" s="50"/>
      <c r="D951" s="50"/>
      <c r="E951" s="50"/>
      <c r="F951" s="50"/>
      <c r="G951" s="50"/>
      <c r="H951" s="50"/>
      <c r="I951" s="50"/>
      <c r="J951" s="50"/>
      <c r="K951" s="50"/>
      <c r="L951" s="91"/>
      <c r="M951" s="57"/>
      <c r="N951" s="58"/>
      <c r="O951" s="59"/>
      <c r="P951" s="60" t="str">
        <f>IF(D951=0,"",D951/C950)</f>
        <v/>
      </c>
      <c r="Q951" s="61"/>
      <c r="R951" s="62" t="str">
        <f t="shared" si="103"/>
        <v/>
      </c>
      <c r="S951" s="62" t="str">
        <f t="shared" si="104"/>
        <v/>
      </c>
      <c r="T951" s="63">
        <f>Q951/Q949</f>
        <v>0</v>
      </c>
      <c r="AM951" s="3"/>
      <c r="AN951" s="3"/>
    </row>
    <row r="952" spans="1:40" ht="15.75" x14ac:dyDescent="0.25">
      <c r="A952" s="49">
        <v>2601</v>
      </c>
      <c r="B952" s="50"/>
      <c r="C952" s="50"/>
      <c r="D952" s="50"/>
      <c r="E952" s="50"/>
      <c r="F952" s="50"/>
      <c r="G952" s="50"/>
      <c r="H952" s="50"/>
      <c r="I952" s="50"/>
      <c r="J952" s="50"/>
      <c r="K952" s="50"/>
      <c r="L952" s="91"/>
      <c r="M952" s="57"/>
      <c r="N952" s="58"/>
      <c r="O952" s="59"/>
      <c r="P952" s="60" t="str">
        <f>IF(F952=0,"",F952/#REF!)</f>
        <v/>
      </c>
      <c r="Q952" s="61"/>
      <c r="R952" s="62" t="str">
        <f t="shared" si="103"/>
        <v/>
      </c>
      <c r="S952" s="62" t="str">
        <f t="shared" si="104"/>
        <v/>
      </c>
      <c r="AM952" s="3"/>
      <c r="AN952" s="3"/>
    </row>
    <row r="953" spans="1:40" ht="15.75" x14ac:dyDescent="0.25">
      <c r="A953" s="49">
        <v>2602</v>
      </c>
      <c r="B953" s="50"/>
      <c r="C953" s="50"/>
      <c r="D953" s="50"/>
      <c r="E953" s="50"/>
      <c r="F953" s="50"/>
      <c r="G953" s="50"/>
      <c r="H953" s="50"/>
      <c r="I953" s="50"/>
      <c r="J953" s="50"/>
      <c r="K953" s="50"/>
      <c r="L953" s="91"/>
      <c r="M953" s="57"/>
      <c r="N953" s="58"/>
      <c r="O953" s="59"/>
      <c r="P953" s="60" t="str">
        <f>IF(G953=0,"",G953/F952)</f>
        <v/>
      </c>
      <c r="Q953" s="61"/>
      <c r="R953" s="62" t="str">
        <f t="shared" si="103"/>
        <v/>
      </c>
      <c r="S953" s="62" t="str">
        <f t="shared" si="104"/>
        <v/>
      </c>
      <c r="AM953" s="3"/>
      <c r="AN953" s="3"/>
    </row>
    <row r="954" spans="1:40" ht="15.75" x14ac:dyDescent="0.25">
      <c r="A954" s="49">
        <v>2701</v>
      </c>
      <c r="B954" s="50"/>
      <c r="C954" s="50"/>
      <c r="D954" s="50"/>
      <c r="E954" s="50"/>
      <c r="F954" s="50"/>
      <c r="G954" s="50"/>
      <c r="H954" s="50"/>
      <c r="I954" s="50"/>
      <c r="J954" s="50"/>
      <c r="K954" s="50"/>
      <c r="L954" s="91"/>
      <c r="M954" s="57"/>
      <c r="N954" s="58"/>
      <c r="O954" s="59"/>
      <c r="P954" s="60" t="str">
        <f>IF(H954=0,"",H954/G953)</f>
        <v/>
      </c>
      <c r="Q954" s="61"/>
      <c r="R954" s="62" t="str">
        <f t="shared" si="103"/>
        <v/>
      </c>
      <c r="S954" s="62" t="str">
        <f t="shared" si="104"/>
        <v/>
      </c>
      <c r="AM954" s="3"/>
      <c r="AN954" s="3"/>
    </row>
    <row r="955" spans="1:40" ht="15.75" x14ac:dyDescent="0.25">
      <c r="A955" s="49">
        <v>2702</v>
      </c>
      <c r="B955" s="50"/>
      <c r="C955" s="50"/>
      <c r="D955" s="50"/>
      <c r="E955" s="50"/>
      <c r="F955" s="50"/>
      <c r="G955" s="50"/>
      <c r="H955" s="50"/>
      <c r="I955" s="50"/>
      <c r="J955" s="50"/>
      <c r="K955" s="50"/>
      <c r="L955" s="91"/>
      <c r="M955" s="57"/>
      <c r="N955" s="58"/>
      <c r="O955" s="59"/>
      <c r="P955" s="60" t="str">
        <f>IF(I955=0,"",I955/H954)</f>
        <v/>
      </c>
      <c r="Q955" s="61"/>
      <c r="R955" s="62" t="str">
        <f t="shared" si="103"/>
        <v/>
      </c>
      <c r="S955" s="62" t="str">
        <f t="shared" si="104"/>
        <v/>
      </c>
      <c r="AM955" s="3"/>
      <c r="AN955" s="3"/>
    </row>
    <row r="956" spans="1:40" ht="15.75" x14ac:dyDescent="0.25">
      <c r="A956" s="49">
        <v>2801</v>
      </c>
      <c r="B956" s="50"/>
      <c r="C956" s="50"/>
      <c r="D956" s="50"/>
      <c r="E956" s="50"/>
      <c r="F956" s="50"/>
      <c r="G956" s="50"/>
      <c r="H956" s="50"/>
      <c r="I956" s="50"/>
      <c r="J956" s="50"/>
      <c r="K956" s="50"/>
      <c r="L956" s="91"/>
      <c r="M956" s="57"/>
      <c r="N956" s="58"/>
      <c r="O956" s="59"/>
      <c r="P956" s="60" t="str">
        <f>IF(J956=0,"",J956/I955)</f>
        <v/>
      </c>
      <c r="Q956" s="61"/>
      <c r="R956" s="62" t="str">
        <f t="shared" si="103"/>
        <v/>
      </c>
      <c r="S956" s="62" t="str">
        <f t="shared" si="104"/>
        <v/>
      </c>
    </row>
    <row r="957" spans="1:40" ht="15.75" x14ac:dyDescent="0.25">
      <c r="A957" s="49">
        <v>2802</v>
      </c>
      <c r="B957" s="50"/>
      <c r="C957" s="50"/>
      <c r="D957" s="50"/>
      <c r="E957" s="50"/>
      <c r="F957" s="50"/>
      <c r="G957" s="50"/>
      <c r="H957" s="50"/>
      <c r="I957" s="50"/>
      <c r="J957" s="50"/>
      <c r="K957" s="50"/>
      <c r="L957" s="91"/>
      <c r="M957" s="57"/>
      <c r="N957" s="58"/>
      <c r="O957" s="59"/>
      <c r="P957" s="60" t="str">
        <f>IF(K957=0,"",K957/J956)</f>
        <v/>
      </c>
      <c r="Q957" s="61"/>
      <c r="R957" s="62" t="str">
        <f t="shared" si="103"/>
        <v/>
      </c>
      <c r="S957" s="62" t="str">
        <f t="shared" si="104"/>
        <v/>
      </c>
    </row>
    <row r="958" spans="1:40" ht="15.75" x14ac:dyDescent="0.25">
      <c r="A958" s="49">
        <v>2901</v>
      </c>
      <c r="B958" s="50"/>
      <c r="C958" s="50"/>
      <c r="D958" s="50"/>
      <c r="E958" s="50"/>
      <c r="F958" s="50"/>
      <c r="G958" s="50"/>
      <c r="H958" s="50"/>
      <c r="I958" s="50"/>
      <c r="J958" s="50"/>
      <c r="K958" s="50"/>
      <c r="L958" s="91"/>
      <c r="M958" s="57"/>
      <c r="N958" s="58"/>
      <c r="O958" s="64"/>
      <c r="P958" s="65"/>
      <c r="Q958" s="66"/>
      <c r="R958" s="67"/>
      <c r="S958" s="65"/>
    </row>
    <row r="959" spans="1:40" ht="15.75" x14ac:dyDescent="0.25">
      <c r="A959" s="49">
        <v>2902</v>
      </c>
      <c r="B959" s="50"/>
      <c r="C959" s="50"/>
      <c r="D959" s="50"/>
      <c r="E959" s="50"/>
      <c r="F959" s="50"/>
      <c r="G959" s="50"/>
      <c r="H959" s="50"/>
      <c r="I959" s="50"/>
      <c r="J959" s="50"/>
      <c r="K959" s="50"/>
      <c r="L959" s="91"/>
      <c r="M959" s="57"/>
      <c r="N959" s="58"/>
      <c r="O959" s="64"/>
      <c r="P959" s="68"/>
      <c r="Q959" s="66"/>
      <c r="R959" s="69"/>
      <c r="S959" s="68"/>
    </row>
    <row r="960" spans="1:40" ht="15.75" x14ac:dyDescent="0.25">
      <c r="A960" s="49">
        <v>3001</v>
      </c>
      <c r="B960" s="50"/>
      <c r="C960" s="50"/>
      <c r="D960" s="50"/>
      <c r="E960" s="50"/>
      <c r="F960" s="50"/>
      <c r="G960" s="50"/>
      <c r="H960" s="50"/>
      <c r="I960" s="50"/>
      <c r="J960" s="50"/>
      <c r="K960" s="50"/>
      <c r="L960" s="91"/>
      <c r="M960" s="57"/>
      <c r="N960" s="58"/>
      <c r="O960" s="64"/>
      <c r="P960" s="68"/>
      <c r="Q960" s="66"/>
      <c r="R960" s="69"/>
      <c r="S960" s="68"/>
    </row>
    <row r="961" spans="1:20" ht="15.75" x14ac:dyDescent="0.25">
      <c r="A961" s="108">
        <v>3002</v>
      </c>
      <c r="B961" s="50"/>
      <c r="C961" s="50"/>
      <c r="D961" s="50"/>
      <c r="E961" s="50"/>
      <c r="F961" s="50"/>
      <c r="G961" s="50"/>
      <c r="H961" s="50"/>
      <c r="I961" s="50"/>
      <c r="J961" s="50"/>
      <c r="K961" s="50"/>
      <c r="L961" s="91"/>
      <c r="M961" s="57"/>
      <c r="N961" s="58"/>
      <c r="O961" s="64"/>
      <c r="P961" s="58"/>
      <c r="Q961" s="64"/>
      <c r="R961" s="106"/>
      <c r="S961" s="68"/>
    </row>
    <row r="962" spans="1:20" ht="15.75" x14ac:dyDescent="0.25">
      <c r="A962" s="49">
        <v>3101</v>
      </c>
      <c r="B962" s="50"/>
      <c r="C962" s="50"/>
      <c r="D962" s="50"/>
      <c r="E962" s="50"/>
      <c r="F962" s="50"/>
      <c r="G962" s="50"/>
      <c r="H962" s="50"/>
      <c r="I962" s="50"/>
      <c r="J962" s="50"/>
      <c r="K962" s="50"/>
      <c r="L962" s="91"/>
      <c r="M962" s="57"/>
      <c r="N962" s="58"/>
      <c r="O962" s="64"/>
      <c r="P962" s="137" t="s">
        <v>42</v>
      </c>
      <c r="Q962" s="72"/>
      <c r="R962" s="87">
        <f>L965</f>
        <v>0</v>
      </c>
      <c r="S962" s="139" t="s">
        <v>10</v>
      </c>
    </row>
    <row r="963" spans="1:20" ht="15.75" x14ac:dyDescent="0.25">
      <c r="A963" s="49">
        <v>3102</v>
      </c>
      <c r="B963" s="50"/>
      <c r="C963" s="50"/>
      <c r="D963" s="50"/>
      <c r="E963" s="50"/>
      <c r="F963" s="50"/>
      <c r="G963" s="50"/>
      <c r="H963" s="50"/>
      <c r="I963" s="50"/>
      <c r="J963" s="50"/>
      <c r="K963" s="50"/>
      <c r="L963" s="91"/>
      <c r="M963" s="57"/>
      <c r="N963" s="58"/>
      <c r="O963" s="64"/>
      <c r="P963" s="138" t="s">
        <v>43</v>
      </c>
      <c r="Q963" s="76" t="str">
        <f>IF(Q962/B949=0,"",Q962/B949)</f>
        <v/>
      </c>
      <c r="R963" s="89" t="e">
        <f>IF(Q962/R962=0,"",Q962/R962)</f>
        <v>#DIV/0!</v>
      </c>
      <c r="S963" s="140" t="s">
        <v>44</v>
      </c>
    </row>
    <row r="964" spans="1:20" ht="15.75" x14ac:dyDescent="0.25">
      <c r="A964" s="49">
        <v>3201</v>
      </c>
      <c r="B964" s="142"/>
      <c r="C964" s="142"/>
      <c r="D964" s="142"/>
      <c r="E964" s="142"/>
      <c r="F964" s="142"/>
      <c r="G964" s="142"/>
      <c r="H964" s="142"/>
      <c r="I964" s="142"/>
      <c r="J964" s="142"/>
      <c r="K964" s="142"/>
      <c r="L964" s="91"/>
      <c r="M964" s="79"/>
      <c r="N964" s="80"/>
      <c r="O964" s="81"/>
      <c r="P964" s="82"/>
      <c r="Q964" s="83"/>
      <c r="R964" s="83"/>
      <c r="S964" s="84"/>
    </row>
    <row r="965" spans="1:20" ht="18" x14ac:dyDescent="0.25">
      <c r="A965" s="31"/>
      <c r="B965" s="182" t="s">
        <v>63</v>
      </c>
      <c r="C965" s="182"/>
      <c r="D965" s="182"/>
      <c r="E965" s="182"/>
      <c r="F965" s="182"/>
      <c r="G965" s="182"/>
      <c r="H965" s="182"/>
      <c r="I965" s="182"/>
      <c r="J965" s="182"/>
      <c r="K965" s="182"/>
      <c r="L965" s="141">
        <f>SUM(L957:L961)</f>
        <v>0</v>
      </c>
      <c r="M965" s="86" t="str">
        <f>IF(L957=0,"",L957/B949)</f>
        <v/>
      </c>
      <c r="N965" s="86" t="str">
        <f>IF(L965=0,"",L965/B949)</f>
        <v/>
      </c>
      <c r="O965" s="86"/>
      <c r="P965" s="1"/>
      <c r="Q965" s="25"/>
      <c r="R965" s="26"/>
      <c r="S965" s="1"/>
    </row>
    <row r="966" spans="1:20" ht="12.75" customHeight="1" x14ac:dyDescent="0.2"/>
    <row r="967" spans="1:20" ht="12.75" customHeight="1" x14ac:dyDescent="0.2"/>
    <row r="968" spans="1:20" ht="26.25" x14ac:dyDescent="0.4">
      <c r="B968" s="184" t="s">
        <v>53</v>
      </c>
      <c r="C968" s="184"/>
      <c r="D968" s="184"/>
      <c r="E968" s="184"/>
      <c r="F968" s="184"/>
      <c r="G968" s="184"/>
      <c r="H968" s="184"/>
      <c r="I968" s="184"/>
      <c r="J968" s="184"/>
      <c r="K968" s="184"/>
      <c r="L968" s="153" t="s">
        <v>108</v>
      </c>
      <c r="M968" s="1"/>
      <c r="N968" s="1"/>
      <c r="O968" s="25"/>
      <c r="P968" s="1"/>
      <c r="Q968" s="25"/>
      <c r="R968" s="25"/>
      <c r="S968" s="25"/>
    </row>
    <row r="969" spans="1:20" ht="20.25" x14ac:dyDescent="0.2">
      <c r="A969" s="172" t="s">
        <v>9</v>
      </c>
      <c r="B969" s="173" t="s">
        <v>54</v>
      </c>
      <c r="C969" s="174"/>
      <c r="D969" s="174"/>
      <c r="E969" s="174"/>
      <c r="F969" s="174"/>
      <c r="G969" s="174"/>
      <c r="H969" s="174"/>
      <c r="I969" s="174"/>
      <c r="J969" s="174"/>
      <c r="K969" s="175"/>
      <c r="L969" s="176" t="s">
        <v>10</v>
      </c>
      <c r="M969" s="171" t="s">
        <v>2</v>
      </c>
      <c r="N969" s="171" t="s">
        <v>3</v>
      </c>
      <c r="O969" s="178" t="s">
        <v>4</v>
      </c>
      <c r="P969" s="171" t="s">
        <v>5</v>
      </c>
      <c r="Q969" s="169" t="s">
        <v>6</v>
      </c>
      <c r="R969" s="169" t="s">
        <v>7</v>
      </c>
      <c r="S969" s="171" t="s">
        <v>8</v>
      </c>
    </row>
    <row r="970" spans="1:20" ht="15.75" x14ac:dyDescent="0.25">
      <c r="A970" s="170"/>
      <c r="B970" s="49" t="s">
        <v>55</v>
      </c>
      <c r="C970" s="49" t="s">
        <v>56</v>
      </c>
      <c r="D970" s="49" t="s">
        <v>57</v>
      </c>
      <c r="E970" s="49" t="s">
        <v>58</v>
      </c>
      <c r="F970" s="49" t="s">
        <v>59</v>
      </c>
      <c r="G970" s="49" t="s">
        <v>60</v>
      </c>
      <c r="H970" s="49" t="s">
        <v>61</v>
      </c>
      <c r="I970" s="49" t="s">
        <v>62</v>
      </c>
      <c r="J970" s="49" t="s">
        <v>83</v>
      </c>
      <c r="K970" s="49" t="s">
        <v>84</v>
      </c>
      <c r="L970" s="177"/>
      <c r="M970" s="170"/>
      <c r="N970" s="170"/>
      <c r="O970" s="170"/>
      <c r="P970" s="170"/>
      <c r="Q970" s="170"/>
      <c r="R970" s="170"/>
      <c r="S970" s="170"/>
    </row>
    <row r="971" spans="1:20" ht="15.75" x14ac:dyDescent="0.25">
      <c r="A971" s="49">
        <v>2501</v>
      </c>
      <c r="B971" s="50">
        <v>18</v>
      </c>
      <c r="C971" s="50"/>
      <c r="D971" s="50"/>
      <c r="E971" s="50"/>
      <c r="F971" s="50"/>
      <c r="G971" s="50"/>
      <c r="H971" s="50"/>
      <c r="I971" s="50"/>
      <c r="J971" s="50"/>
      <c r="K971" s="50"/>
      <c r="L971" s="91"/>
      <c r="M971" s="51"/>
      <c r="N971" s="52"/>
      <c r="O971" s="53"/>
      <c r="P971" s="54"/>
      <c r="Q971" s="55">
        <f>B971</f>
        <v>18</v>
      </c>
      <c r="R971" s="56"/>
      <c r="S971" s="54"/>
    </row>
    <row r="972" spans="1:20" ht="15.75" x14ac:dyDescent="0.25">
      <c r="A972" s="49">
        <v>2502</v>
      </c>
      <c r="B972" s="50"/>
      <c r="C972" s="50"/>
      <c r="D972" s="50"/>
      <c r="E972" s="50"/>
      <c r="F972" s="50"/>
      <c r="G972" s="50"/>
      <c r="H972" s="50"/>
      <c r="I972" s="50"/>
      <c r="J972" s="50"/>
      <c r="K972" s="50"/>
      <c r="L972" s="91"/>
      <c r="M972" s="57"/>
      <c r="N972" s="58"/>
      <c r="O972" s="59"/>
      <c r="P972" s="60" t="str">
        <f>IF(C972=0,"",C972/B971)</f>
        <v/>
      </c>
      <c r="Q972" s="61"/>
      <c r="R972" s="62" t="str">
        <f t="shared" ref="R972:R980" si="105">IF(Q972=0,"",Q972/Q971)</f>
        <v/>
      </c>
      <c r="S972" s="62" t="str">
        <f t="shared" ref="S972:S980" si="106">IF(Q972=0,"",100%-R972)</f>
        <v/>
      </c>
    </row>
    <row r="973" spans="1:20" ht="15.75" x14ac:dyDescent="0.25">
      <c r="A973" s="49">
        <v>2601</v>
      </c>
      <c r="B973" s="50"/>
      <c r="C973" s="50"/>
      <c r="D973" s="50"/>
      <c r="E973" s="50"/>
      <c r="F973" s="50"/>
      <c r="G973" s="50"/>
      <c r="H973" s="50"/>
      <c r="I973" s="50"/>
      <c r="J973" s="50"/>
      <c r="K973" s="50"/>
      <c r="L973" s="91"/>
      <c r="M973" s="57"/>
      <c r="N973" s="58"/>
      <c r="O973" s="59"/>
      <c r="P973" s="60" t="str">
        <f>IF(D973=0,"",D973/C972)</f>
        <v/>
      </c>
      <c r="Q973" s="61"/>
      <c r="R973" s="62" t="str">
        <f t="shared" si="105"/>
        <v/>
      </c>
      <c r="S973" s="62" t="str">
        <f t="shared" si="106"/>
        <v/>
      </c>
      <c r="T973" s="63">
        <f>Q973/Q971</f>
        <v>0</v>
      </c>
    </row>
    <row r="974" spans="1:20" ht="15.75" x14ac:dyDescent="0.25">
      <c r="A974" s="49">
        <v>2602</v>
      </c>
      <c r="B974" s="50"/>
      <c r="C974" s="50"/>
      <c r="D974" s="50"/>
      <c r="E974" s="50"/>
      <c r="F974" s="50"/>
      <c r="G974" s="50"/>
      <c r="H974" s="50"/>
      <c r="I974" s="50"/>
      <c r="J974" s="50"/>
      <c r="K974" s="50"/>
      <c r="L974" s="91"/>
      <c r="M974" s="57"/>
      <c r="N974" s="58"/>
      <c r="O974" s="59"/>
      <c r="P974" s="60"/>
      <c r="Q974" s="61"/>
      <c r="R974" s="62" t="str">
        <f t="shared" si="105"/>
        <v/>
      </c>
      <c r="S974" s="62" t="str">
        <f t="shared" si="106"/>
        <v/>
      </c>
    </row>
    <row r="975" spans="1:20" ht="15.75" x14ac:dyDescent="0.25">
      <c r="A975" s="49">
        <v>2701</v>
      </c>
      <c r="B975" s="50"/>
      <c r="C975" s="50"/>
      <c r="D975" s="50"/>
      <c r="E975" s="50"/>
      <c r="F975" s="50"/>
      <c r="G975" s="50"/>
      <c r="H975" s="50"/>
      <c r="I975" s="50"/>
      <c r="J975" s="50"/>
      <c r="K975" s="50"/>
      <c r="L975" s="91"/>
      <c r="M975" s="57"/>
      <c r="N975" s="58"/>
      <c r="O975" s="59"/>
      <c r="P975" s="60" t="str">
        <f>IF(F975=0,"",F975/E974)</f>
        <v/>
      </c>
      <c r="Q975" s="61"/>
      <c r="R975" s="62" t="str">
        <f t="shared" si="105"/>
        <v/>
      </c>
      <c r="S975" s="62" t="str">
        <f t="shared" si="106"/>
        <v/>
      </c>
    </row>
    <row r="976" spans="1:20" ht="15.75" x14ac:dyDescent="0.25">
      <c r="A976" s="49">
        <v>2702</v>
      </c>
      <c r="B976" s="50"/>
      <c r="C976" s="50"/>
      <c r="D976" s="50"/>
      <c r="E976" s="50"/>
      <c r="F976" s="50"/>
      <c r="G976" s="50"/>
      <c r="H976" s="50"/>
      <c r="I976" s="50"/>
      <c r="J976" s="50"/>
      <c r="K976" s="50"/>
      <c r="L976" s="91"/>
      <c r="M976" s="57"/>
      <c r="N976" s="58"/>
      <c r="O976" s="59"/>
      <c r="P976" s="60" t="str">
        <f>IF(G976=0,"",G976/F975)</f>
        <v/>
      </c>
      <c r="Q976" s="61"/>
      <c r="R976" s="62" t="str">
        <f t="shared" si="105"/>
        <v/>
      </c>
      <c r="S976" s="62" t="str">
        <f t="shared" si="106"/>
        <v/>
      </c>
    </row>
    <row r="977" spans="1:19" ht="15.75" x14ac:dyDescent="0.25">
      <c r="A977" s="49">
        <v>2801</v>
      </c>
      <c r="B977" s="50"/>
      <c r="C977" s="50"/>
      <c r="D977" s="50"/>
      <c r="E977" s="50"/>
      <c r="F977" s="50"/>
      <c r="G977" s="50"/>
      <c r="H977" s="50"/>
      <c r="I977" s="50"/>
      <c r="J977" s="50"/>
      <c r="K977" s="50"/>
      <c r="L977" s="91"/>
      <c r="M977" s="57"/>
      <c r="N977" s="58"/>
      <c r="O977" s="59"/>
      <c r="P977" s="60" t="str">
        <f>IF(H977=0,"",H977/G976)</f>
        <v/>
      </c>
      <c r="Q977" s="61"/>
      <c r="R977" s="62" t="str">
        <f t="shared" si="105"/>
        <v/>
      </c>
      <c r="S977" s="62" t="str">
        <f t="shared" si="106"/>
        <v/>
      </c>
    </row>
    <row r="978" spans="1:19" ht="15.75" x14ac:dyDescent="0.25">
      <c r="A978" s="49">
        <v>2802</v>
      </c>
      <c r="B978" s="50"/>
      <c r="C978" s="50"/>
      <c r="D978" s="50"/>
      <c r="E978" s="50"/>
      <c r="F978" s="50"/>
      <c r="G978" s="50"/>
      <c r="H978" s="50"/>
      <c r="I978" s="50"/>
      <c r="J978" s="50"/>
      <c r="K978" s="50"/>
      <c r="L978" s="91"/>
      <c r="M978" s="57"/>
      <c r="N978" s="58"/>
      <c r="O978" s="59"/>
      <c r="P978" s="60"/>
      <c r="Q978" s="61"/>
      <c r="R978" s="62" t="str">
        <f t="shared" si="105"/>
        <v/>
      </c>
      <c r="S978" s="62" t="str">
        <f t="shared" si="106"/>
        <v/>
      </c>
    </row>
    <row r="979" spans="1:19" ht="15.75" x14ac:dyDescent="0.25">
      <c r="A979" s="49">
        <v>2901</v>
      </c>
      <c r="B979" s="50"/>
      <c r="C979" s="50"/>
      <c r="D979" s="50"/>
      <c r="E979" s="50"/>
      <c r="F979" s="50"/>
      <c r="G979" s="50"/>
      <c r="H979" s="50"/>
      <c r="I979" s="50"/>
      <c r="J979" s="50"/>
      <c r="K979" s="50"/>
      <c r="L979" s="91"/>
      <c r="M979" s="57"/>
      <c r="N979" s="58"/>
      <c r="O979" s="59"/>
      <c r="P979" s="127" t="str">
        <f>IF(J979=0,"",J979/I978)</f>
        <v/>
      </c>
      <c r="Q979" s="61"/>
      <c r="R979" s="62" t="str">
        <f t="shared" si="105"/>
        <v/>
      </c>
      <c r="S979" s="62" t="str">
        <f t="shared" si="106"/>
        <v/>
      </c>
    </row>
    <row r="980" spans="1:19" ht="15.75" x14ac:dyDescent="0.25">
      <c r="A980" s="49">
        <v>2902</v>
      </c>
      <c r="B980" s="50"/>
      <c r="C980" s="50"/>
      <c r="D980" s="50"/>
      <c r="E980" s="50"/>
      <c r="F980" s="50"/>
      <c r="G980" s="50"/>
      <c r="H980" s="50"/>
      <c r="I980" s="50"/>
      <c r="J980" s="50"/>
      <c r="K980" s="50"/>
      <c r="L980" s="91"/>
      <c r="M980" s="57"/>
      <c r="N980" s="58"/>
      <c r="O980" s="64"/>
      <c r="P980" s="128" t="str">
        <f>IF(K980=0,"",K980/J979)</f>
        <v/>
      </c>
      <c r="Q980" s="103"/>
      <c r="R980" s="62" t="str">
        <f t="shared" si="105"/>
        <v/>
      </c>
      <c r="S980" s="62" t="str">
        <f t="shared" si="106"/>
        <v/>
      </c>
    </row>
    <row r="981" spans="1:19" ht="15.75" x14ac:dyDescent="0.25">
      <c r="A981" s="49">
        <v>3001</v>
      </c>
      <c r="B981" s="50"/>
      <c r="C981" s="50"/>
      <c r="D981" s="50"/>
      <c r="E981" s="50"/>
      <c r="F981" s="50"/>
      <c r="G981" s="50"/>
      <c r="H981" s="50"/>
      <c r="I981" s="50"/>
      <c r="J981" s="50"/>
      <c r="K981" s="50"/>
      <c r="L981" s="91"/>
      <c r="M981" s="57"/>
      <c r="N981" s="58"/>
      <c r="O981" s="64"/>
      <c r="P981" s="68"/>
      <c r="Q981" s="66"/>
      <c r="R981" s="69"/>
      <c r="S981" s="68"/>
    </row>
    <row r="982" spans="1:19" ht="15.75" x14ac:dyDescent="0.25">
      <c r="A982" s="108">
        <v>3002</v>
      </c>
      <c r="B982" s="50"/>
      <c r="C982" s="50"/>
      <c r="D982" s="50"/>
      <c r="E982" s="50"/>
      <c r="F982" s="50"/>
      <c r="G982" s="50"/>
      <c r="H982" s="50"/>
      <c r="I982" s="50"/>
      <c r="J982" s="50"/>
      <c r="K982" s="50"/>
      <c r="L982" s="91"/>
      <c r="M982" s="57"/>
      <c r="N982" s="58"/>
      <c r="O982" s="64"/>
      <c r="P982" s="68"/>
      <c r="Q982" s="66"/>
      <c r="R982" s="69"/>
      <c r="S982" s="68"/>
    </row>
    <row r="983" spans="1:19" ht="15.75" x14ac:dyDescent="0.25">
      <c r="A983" s="49">
        <v>3101</v>
      </c>
      <c r="B983" s="50"/>
      <c r="C983" s="50"/>
      <c r="D983" s="50"/>
      <c r="E983" s="50"/>
      <c r="F983" s="50"/>
      <c r="G983" s="50"/>
      <c r="H983" s="50"/>
      <c r="I983" s="50"/>
      <c r="J983" s="50"/>
      <c r="K983" s="50"/>
      <c r="L983" s="91"/>
      <c r="M983" s="57"/>
      <c r="N983" s="58"/>
      <c r="O983" s="64"/>
      <c r="P983" s="58"/>
      <c r="Q983" s="64"/>
      <c r="R983" s="106"/>
      <c r="S983" s="68"/>
    </row>
    <row r="984" spans="1:19" ht="15.75" x14ac:dyDescent="0.25">
      <c r="A984" s="49">
        <v>3102</v>
      </c>
      <c r="B984" s="50"/>
      <c r="C984" s="50"/>
      <c r="D984" s="50"/>
      <c r="E984" s="50"/>
      <c r="F984" s="50"/>
      <c r="G984" s="50"/>
      <c r="H984" s="50"/>
      <c r="I984" s="50"/>
      <c r="J984" s="50"/>
      <c r="K984" s="50"/>
      <c r="L984" s="91"/>
      <c r="M984" s="57"/>
      <c r="N984" s="58"/>
      <c r="O984" s="64"/>
      <c r="P984" s="137" t="s">
        <v>42</v>
      </c>
      <c r="Q984" s="72"/>
      <c r="R984" s="87">
        <f>L987</f>
        <v>0</v>
      </c>
      <c r="S984" s="139" t="s">
        <v>10</v>
      </c>
    </row>
    <row r="985" spans="1:19" ht="15.75" x14ac:dyDescent="0.25">
      <c r="A985" s="49">
        <v>3201</v>
      </c>
      <c r="B985" s="50"/>
      <c r="C985" s="50"/>
      <c r="D985" s="50"/>
      <c r="E985" s="50"/>
      <c r="F985" s="50"/>
      <c r="G985" s="50"/>
      <c r="H985" s="50"/>
      <c r="I985" s="50"/>
      <c r="J985" s="50"/>
      <c r="K985" s="50"/>
      <c r="L985" s="91"/>
      <c r="M985" s="57"/>
      <c r="N985" s="58"/>
      <c r="O985" s="64"/>
      <c r="P985" s="138" t="s">
        <v>43</v>
      </c>
      <c r="Q985" s="76" t="str">
        <f>IF(Q984/B971=0,"",Q984/B971)</f>
        <v/>
      </c>
      <c r="R985" s="89" t="e">
        <f>IF(Q984/R984=0,"",Q984/R984)</f>
        <v>#DIV/0!</v>
      </c>
      <c r="S985" s="140" t="s">
        <v>44</v>
      </c>
    </row>
    <row r="986" spans="1:19" ht="15.75" x14ac:dyDescent="0.25">
      <c r="A986" s="49">
        <v>3202</v>
      </c>
      <c r="B986" s="142"/>
      <c r="C986" s="142"/>
      <c r="D986" s="142"/>
      <c r="E986" s="142"/>
      <c r="F986" s="142"/>
      <c r="G986" s="142"/>
      <c r="H986" s="142"/>
      <c r="I986" s="142"/>
      <c r="J986" s="142"/>
      <c r="K986" s="142"/>
      <c r="L986" s="91"/>
      <c r="M986" s="79"/>
      <c r="N986" s="80"/>
      <c r="O986" s="81"/>
      <c r="P986" s="82"/>
      <c r="Q986" s="83"/>
      <c r="R986" s="83"/>
      <c r="S986" s="84"/>
    </row>
    <row r="987" spans="1:19" ht="18" x14ac:dyDescent="0.25">
      <c r="A987" s="31"/>
      <c r="B987" s="182" t="s">
        <v>63</v>
      </c>
      <c r="C987" s="182"/>
      <c r="D987" s="182"/>
      <c r="E987" s="182"/>
      <c r="F987" s="182"/>
      <c r="G987" s="182"/>
      <c r="H987" s="182"/>
      <c r="I987" s="182"/>
      <c r="J987" s="182"/>
      <c r="K987" s="182"/>
      <c r="L987" s="141">
        <f>SUM(L979:L983)</f>
        <v>0</v>
      </c>
      <c r="M987" s="86" t="str">
        <f>IF(L980=0,"",L980/B971)</f>
        <v/>
      </c>
      <c r="N987" s="86" t="str">
        <f>IF(L987=0,"",L987/B971)</f>
        <v/>
      </c>
      <c r="O987" s="86"/>
      <c r="P987" s="1"/>
      <c r="Q987" s="25"/>
      <c r="R987" s="26"/>
      <c r="S987" s="1"/>
    </row>
    <row r="988" spans="1:19" ht="12.75" customHeight="1" x14ac:dyDescent="0.2"/>
    <row r="989" spans="1:19" ht="12.75" customHeight="1" x14ac:dyDescent="0.2"/>
    <row r="990" spans="1:19" ht="12.75" customHeight="1" x14ac:dyDescent="0.2"/>
    <row r="991" spans="1:19" ht="12.75" customHeight="1" x14ac:dyDescent="0.2"/>
    <row r="992" spans="1:19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  <row r="1001" ht="12.75" customHeight="1" x14ac:dyDescent="0.2"/>
    <row r="1002" ht="12.75" customHeight="1" x14ac:dyDescent="0.2"/>
    <row r="1003" ht="12.75" customHeight="1" x14ac:dyDescent="0.2"/>
    <row r="1004" ht="12.75" customHeight="1" x14ac:dyDescent="0.2"/>
    <row r="1005" ht="12.75" customHeight="1" x14ac:dyDescent="0.2"/>
    <row r="1006" ht="12.75" customHeight="1" x14ac:dyDescent="0.2"/>
    <row r="1007" ht="12.75" customHeight="1" x14ac:dyDescent="0.2"/>
    <row r="1008" ht="12.75" customHeight="1" x14ac:dyDescent="0.2"/>
    <row r="1009" ht="12.75" customHeight="1" x14ac:dyDescent="0.2"/>
    <row r="1010" ht="12.75" customHeight="1" x14ac:dyDescent="0.2"/>
    <row r="1011" ht="12.75" customHeight="1" x14ac:dyDescent="0.2"/>
    <row r="1012" ht="12.75" customHeight="1" x14ac:dyDescent="0.2"/>
    <row r="1013" ht="12.75" customHeight="1" x14ac:dyDescent="0.2"/>
    <row r="1014" ht="12.75" customHeight="1" x14ac:dyDescent="0.2"/>
    <row r="1015" ht="12.75" customHeight="1" x14ac:dyDescent="0.2"/>
    <row r="1016" ht="12.75" customHeight="1" x14ac:dyDescent="0.2"/>
    <row r="1017" ht="12.75" customHeight="1" x14ac:dyDescent="0.2"/>
    <row r="1018" ht="12.75" customHeight="1" x14ac:dyDescent="0.2"/>
    <row r="1019" ht="12.75" customHeight="1" x14ac:dyDescent="0.2"/>
    <row r="1020" ht="12.75" customHeight="1" x14ac:dyDescent="0.2"/>
    <row r="1021" ht="12.75" customHeight="1" x14ac:dyDescent="0.2"/>
    <row r="1022" ht="12.75" customHeight="1" x14ac:dyDescent="0.2"/>
    <row r="1023" ht="12.75" customHeight="1" x14ac:dyDescent="0.2"/>
    <row r="1024" ht="12.75" customHeight="1" x14ac:dyDescent="0.2"/>
    <row r="1025" ht="12.75" customHeight="1" x14ac:dyDescent="0.2"/>
    <row r="1026" ht="12.75" customHeight="1" x14ac:dyDescent="0.2"/>
    <row r="1027" ht="12.75" customHeight="1" x14ac:dyDescent="0.2"/>
    <row r="1028" ht="12.75" customHeight="1" x14ac:dyDescent="0.2"/>
    <row r="1029" ht="12.75" customHeight="1" x14ac:dyDescent="0.2"/>
    <row r="1030" ht="12.75" customHeight="1" x14ac:dyDescent="0.2"/>
    <row r="1031" ht="12.75" customHeight="1" x14ac:dyDescent="0.2"/>
    <row r="1032" ht="12.75" customHeight="1" x14ac:dyDescent="0.2"/>
    <row r="1033" ht="12.75" customHeight="1" x14ac:dyDescent="0.2"/>
    <row r="1034" ht="12.75" customHeight="1" x14ac:dyDescent="0.2"/>
    <row r="1035" ht="12.75" customHeight="1" x14ac:dyDescent="0.2"/>
    <row r="1036" ht="12.75" customHeight="1" x14ac:dyDescent="0.2"/>
    <row r="1037" ht="12.75" customHeight="1" x14ac:dyDescent="0.2"/>
    <row r="1038" ht="12.75" customHeight="1" x14ac:dyDescent="0.2"/>
    <row r="1039" ht="12.75" customHeight="1" x14ac:dyDescent="0.2"/>
    <row r="1040" ht="12.75" customHeight="1" x14ac:dyDescent="0.2"/>
    <row r="1041" ht="12.75" customHeight="1" x14ac:dyDescent="0.2"/>
    <row r="1042" ht="12.75" customHeight="1" x14ac:dyDescent="0.2"/>
    <row r="1043" ht="12.75" customHeight="1" x14ac:dyDescent="0.2"/>
    <row r="1044" ht="12.75" customHeight="1" x14ac:dyDescent="0.2"/>
    <row r="1045" ht="12.75" customHeight="1" x14ac:dyDescent="0.2"/>
    <row r="1046" ht="12.75" customHeight="1" x14ac:dyDescent="0.2"/>
    <row r="1047" ht="12.75" customHeight="1" x14ac:dyDescent="0.2"/>
    <row r="1048" ht="12.75" customHeight="1" x14ac:dyDescent="0.2"/>
    <row r="1049" ht="12.75" customHeight="1" x14ac:dyDescent="0.2"/>
    <row r="1050" ht="12.75" customHeight="1" x14ac:dyDescent="0.2"/>
    <row r="1051" ht="12.75" customHeight="1" x14ac:dyDescent="0.2"/>
    <row r="1052" ht="12.75" customHeight="1" x14ac:dyDescent="0.2"/>
    <row r="1053" ht="12.75" customHeight="1" x14ac:dyDescent="0.2"/>
    <row r="1054" ht="12.75" customHeight="1" x14ac:dyDescent="0.2"/>
    <row r="1055" ht="12.75" customHeight="1" x14ac:dyDescent="0.2"/>
    <row r="1056" ht="12.75" customHeight="1" x14ac:dyDescent="0.2"/>
    <row r="1057" ht="12.75" customHeight="1" x14ac:dyDescent="0.2"/>
    <row r="1058" ht="12.75" customHeight="1" x14ac:dyDescent="0.2"/>
    <row r="1059" ht="12.75" customHeight="1" x14ac:dyDescent="0.2"/>
    <row r="1060" ht="12.75" customHeight="1" x14ac:dyDescent="0.2"/>
    <row r="1061" ht="12.75" customHeight="1" x14ac:dyDescent="0.2"/>
    <row r="1062" ht="12.75" customHeight="1" x14ac:dyDescent="0.2"/>
    <row r="1063" ht="12.75" customHeight="1" x14ac:dyDescent="0.2"/>
    <row r="1064" ht="12.75" customHeight="1" x14ac:dyDescent="0.2"/>
    <row r="1065" ht="12.75" customHeight="1" x14ac:dyDescent="0.2"/>
    <row r="1066" ht="12.75" customHeight="1" x14ac:dyDescent="0.2"/>
    <row r="1067" ht="12.75" customHeight="1" x14ac:dyDescent="0.2"/>
    <row r="1068" ht="12.75" customHeight="1" x14ac:dyDescent="0.2"/>
    <row r="1069" ht="12.75" customHeight="1" x14ac:dyDescent="0.2"/>
    <row r="1070" ht="12.75" customHeight="1" x14ac:dyDescent="0.2"/>
    <row r="1071" ht="12.75" customHeight="1" x14ac:dyDescent="0.2"/>
    <row r="1072" ht="12.75" customHeight="1" x14ac:dyDescent="0.2"/>
    <row r="1073" ht="12.75" customHeight="1" x14ac:dyDescent="0.2"/>
    <row r="1074" ht="12.75" customHeight="1" x14ac:dyDescent="0.2"/>
    <row r="1075" ht="12.75" customHeight="1" x14ac:dyDescent="0.2"/>
    <row r="1076" ht="12.75" customHeight="1" x14ac:dyDescent="0.2"/>
    <row r="1077" ht="12.75" customHeight="1" x14ac:dyDescent="0.2"/>
    <row r="1078" ht="12.75" customHeight="1" x14ac:dyDescent="0.2"/>
    <row r="1079" ht="12.75" customHeight="1" x14ac:dyDescent="0.2"/>
    <row r="1080" ht="12.75" customHeight="1" x14ac:dyDescent="0.2"/>
    <row r="1081" ht="12.75" customHeight="1" x14ac:dyDescent="0.2"/>
    <row r="1082" ht="12.75" customHeight="1" x14ac:dyDescent="0.2"/>
    <row r="1083" ht="12.75" customHeight="1" x14ac:dyDescent="0.2"/>
    <row r="1084" ht="12.75" customHeight="1" x14ac:dyDescent="0.2"/>
    <row r="1085" ht="12.75" customHeight="1" x14ac:dyDescent="0.2"/>
    <row r="1086" ht="12.75" customHeight="1" x14ac:dyDescent="0.2"/>
    <row r="1087" ht="12.75" customHeight="1" x14ac:dyDescent="0.2"/>
    <row r="1088" ht="12.75" customHeight="1" x14ac:dyDescent="0.2"/>
    <row r="1089" ht="12.75" customHeight="1" x14ac:dyDescent="0.2"/>
    <row r="1090" ht="12.75" customHeight="1" x14ac:dyDescent="0.2"/>
    <row r="1091" ht="12.75" customHeight="1" x14ac:dyDescent="0.2"/>
    <row r="1092" ht="12.75" customHeight="1" x14ac:dyDescent="0.2"/>
    <row r="1093" ht="12.75" customHeight="1" x14ac:dyDescent="0.2"/>
    <row r="1094" ht="12.75" customHeight="1" x14ac:dyDescent="0.2"/>
    <row r="1095" ht="12.75" customHeight="1" x14ac:dyDescent="0.2"/>
    <row r="1096" ht="12.75" customHeight="1" x14ac:dyDescent="0.2"/>
    <row r="1097" ht="12.75" customHeight="1" x14ac:dyDescent="0.2"/>
    <row r="1098" ht="12.75" customHeight="1" x14ac:dyDescent="0.2"/>
    <row r="1099" ht="12.75" customHeight="1" x14ac:dyDescent="0.2"/>
    <row r="1100" ht="12.75" customHeight="1" x14ac:dyDescent="0.2"/>
    <row r="1101" ht="12.75" customHeight="1" x14ac:dyDescent="0.2"/>
    <row r="1102" ht="12.75" customHeight="1" x14ac:dyDescent="0.2"/>
    <row r="1103" ht="12.75" customHeight="1" x14ac:dyDescent="0.2"/>
    <row r="1104" ht="12.75" customHeight="1" x14ac:dyDescent="0.2"/>
    <row r="1105" ht="12.75" customHeight="1" x14ac:dyDescent="0.2"/>
    <row r="1106" ht="12.75" customHeight="1" x14ac:dyDescent="0.2"/>
    <row r="1107" ht="12.75" customHeight="1" x14ac:dyDescent="0.2"/>
    <row r="1108" ht="12.75" customHeight="1" x14ac:dyDescent="0.2"/>
    <row r="1109" ht="12.75" customHeight="1" x14ac:dyDescent="0.2"/>
    <row r="1110" ht="12.75" customHeight="1" x14ac:dyDescent="0.2"/>
    <row r="1111" ht="12.75" customHeight="1" x14ac:dyDescent="0.2"/>
    <row r="1112" ht="12.75" customHeight="1" x14ac:dyDescent="0.2"/>
    <row r="1113" ht="12.75" customHeight="1" x14ac:dyDescent="0.2"/>
    <row r="1114" ht="12.75" customHeight="1" x14ac:dyDescent="0.2"/>
    <row r="1115" ht="12.75" customHeight="1" x14ac:dyDescent="0.2"/>
    <row r="1116" ht="12.75" customHeight="1" x14ac:dyDescent="0.2"/>
    <row r="1117" ht="12.75" customHeight="1" x14ac:dyDescent="0.2"/>
    <row r="1118" ht="12.75" customHeight="1" x14ac:dyDescent="0.2"/>
    <row r="1119" ht="12.75" customHeight="1" x14ac:dyDescent="0.2"/>
    <row r="1120" ht="12.75" customHeight="1" x14ac:dyDescent="0.2"/>
    <row r="1121" ht="12.75" customHeight="1" x14ac:dyDescent="0.2"/>
    <row r="1122" ht="12.75" customHeight="1" x14ac:dyDescent="0.2"/>
    <row r="1123" ht="12.75" customHeight="1" x14ac:dyDescent="0.2"/>
    <row r="1124" ht="12.75" customHeight="1" x14ac:dyDescent="0.2"/>
    <row r="1125" ht="12.75" customHeight="1" x14ac:dyDescent="0.2"/>
    <row r="1126" ht="12.75" customHeight="1" x14ac:dyDescent="0.2"/>
    <row r="1127" ht="12.75" customHeight="1" x14ac:dyDescent="0.2"/>
    <row r="1128" ht="12.75" customHeight="1" x14ac:dyDescent="0.2"/>
    <row r="1129" ht="12.75" customHeight="1" x14ac:dyDescent="0.2"/>
    <row r="1130" ht="12.75" customHeight="1" x14ac:dyDescent="0.2"/>
    <row r="1131" ht="12.75" customHeight="1" x14ac:dyDescent="0.2"/>
    <row r="1132" ht="12.75" customHeight="1" x14ac:dyDescent="0.2"/>
    <row r="1133" ht="12.75" customHeight="1" x14ac:dyDescent="0.2"/>
    <row r="1134" ht="12.75" customHeight="1" x14ac:dyDescent="0.2"/>
    <row r="1135" ht="12.75" customHeight="1" x14ac:dyDescent="0.2"/>
    <row r="1136" ht="12.75" customHeight="1" x14ac:dyDescent="0.2"/>
    <row r="1137" ht="12.75" customHeight="1" x14ac:dyDescent="0.2"/>
    <row r="1138" ht="12.75" customHeight="1" x14ac:dyDescent="0.2"/>
    <row r="1139" ht="12.75" customHeight="1" x14ac:dyDescent="0.2"/>
    <row r="1140" ht="12.75" customHeight="1" x14ac:dyDescent="0.2"/>
    <row r="1141" ht="12.75" customHeight="1" x14ac:dyDescent="0.2"/>
    <row r="1142" ht="12.75" customHeight="1" x14ac:dyDescent="0.2"/>
    <row r="1143" ht="12.75" customHeight="1" x14ac:dyDescent="0.2"/>
    <row r="1144" ht="12.75" customHeight="1" x14ac:dyDescent="0.2"/>
    <row r="1145" ht="12.75" customHeight="1" x14ac:dyDescent="0.2"/>
    <row r="1146" ht="12.75" customHeight="1" x14ac:dyDescent="0.2"/>
    <row r="1147" ht="12.75" customHeight="1" x14ac:dyDescent="0.2"/>
    <row r="1148" ht="12.75" customHeight="1" x14ac:dyDescent="0.2"/>
    <row r="1149" ht="12.75" customHeight="1" x14ac:dyDescent="0.2"/>
    <row r="1150" ht="12.75" customHeight="1" x14ac:dyDescent="0.2"/>
    <row r="1151" ht="12.75" customHeight="1" x14ac:dyDescent="0.2"/>
    <row r="1152" ht="12.75" customHeight="1" x14ac:dyDescent="0.2"/>
    <row r="1153" ht="12.75" customHeight="1" x14ac:dyDescent="0.2"/>
    <row r="1154" ht="12.75" customHeight="1" x14ac:dyDescent="0.2"/>
    <row r="1155" ht="12.75" customHeight="1" x14ac:dyDescent="0.2"/>
    <row r="1156" ht="12.75" customHeight="1" x14ac:dyDescent="0.2"/>
    <row r="1157" ht="12.75" customHeight="1" x14ac:dyDescent="0.2"/>
    <row r="1158" ht="12.75" customHeight="1" x14ac:dyDescent="0.2"/>
    <row r="1159" ht="12.75" customHeight="1" x14ac:dyDescent="0.2"/>
    <row r="1160" ht="12.75" customHeight="1" x14ac:dyDescent="0.2"/>
    <row r="1161" ht="12.75" customHeight="1" x14ac:dyDescent="0.2"/>
    <row r="1162" ht="12.75" customHeight="1" x14ac:dyDescent="0.2"/>
    <row r="1163" ht="12.75" customHeight="1" x14ac:dyDescent="0.2"/>
    <row r="1164" ht="12.75" customHeight="1" x14ac:dyDescent="0.2"/>
    <row r="1165" ht="12.75" customHeight="1" x14ac:dyDescent="0.2"/>
    <row r="1166" ht="12.75" customHeight="1" x14ac:dyDescent="0.2"/>
    <row r="1167" ht="12.75" customHeight="1" x14ac:dyDescent="0.2"/>
    <row r="1168" ht="12.75" customHeight="1" x14ac:dyDescent="0.2"/>
    <row r="1169" ht="12.75" customHeight="1" x14ac:dyDescent="0.2"/>
    <row r="1170" ht="12.75" customHeight="1" x14ac:dyDescent="0.2"/>
    <row r="1171" ht="12.75" customHeight="1" x14ac:dyDescent="0.2"/>
    <row r="1172" ht="12.75" customHeight="1" x14ac:dyDescent="0.2"/>
    <row r="1173" ht="12.75" customHeight="1" x14ac:dyDescent="0.2"/>
    <row r="1174" ht="12.75" customHeight="1" x14ac:dyDescent="0.2"/>
    <row r="1175" ht="12.75" customHeight="1" x14ac:dyDescent="0.2"/>
    <row r="1176" ht="12.75" customHeight="1" x14ac:dyDescent="0.2"/>
    <row r="1177" ht="12.75" customHeight="1" x14ac:dyDescent="0.2"/>
    <row r="1178" ht="12.75" customHeight="1" x14ac:dyDescent="0.2"/>
    <row r="1179" ht="12.75" customHeight="1" x14ac:dyDescent="0.2"/>
    <row r="1180" ht="12.75" customHeight="1" x14ac:dyDescent="0.2"/>
    <row r="1181" ht="12.75" customHeight="1" x14ac:dyDescent="0.2"/>
    <row r="1182" ht="12.75" customHeight="1" x14ac:dyDescent="0.2"/>
    <row r="1183" ht="12.75" customHeight="1" x14ac:dyDescent="0.2"/>
    <row r="1184" ht="12.75" customHeight="1" x14ac:dyDescent="0.2"/>
    <row r="1185" ht="12.75" customHeight="1" x14ac:dyDescent="0.2"/>
    <row r="1186" ht="12.75" customHeight="1" x14ac:dyDescent="0.2"/>
    <row r="1187" ht="12.75" customHeight="1" x14ac:dyDescent="0.2"/>
    <row r="1188" ht="12.75" customHeight="1" x14ac:dyDescent="0.2"/>
    <row r="1189" ht="12.75" customHeight="1" x14ac:dyDescent="0.2"/>
    <row r="1190" ht="12.75" customHeight="1" x14ac:dyDescent="0.2"/>
    <row r="1191" ht="12.75" customHeight="1" x14ac:dyDescent="0.2"/>
    <row r="1192" ht="12.75" customHeight="1" x14ac:dyDescent="0.2"/>
    <row r="1193" ht="12.75" customHeight="1" x14ac:dyDescent="0.2"/>
    <row r="1194" ht="12.75" customHeight="1" x14ac:dyDescent="0.2"/>
    <row r="1195" ht="12.75" customHeight="1" x14ac:dyDescent="0.2"/>
    <row r="1196" ht="12.75" customHeight="1" x14ac:dyDescent="0.2"/>
    <row r="1197" ht="12.75" customHeight="1" x14ac:dyDescent="0.2"/>
    <row r="1198" ht="12.75" customHeight="1" x14ac:dyDescent="0.2"/>
    <row r="1199" ht="12.75" customHeight="1" x14ac:dyDescent="0.2"/>
    <row r="1200" ht="12.75" customHeight="1" x14ac:dyDescent="0.2"/>
    <row r="1201" ht="12.75" customHeight="1" x14ac:dyDescent="0.2"/>
    <row r="1202" ht="12.75" customHeight="1" x14ac:dyDescent="0.2"/>
    <row r="1203" ht="12.75" customHeight="1" x14ac:dyDescent="0.2"/>
    <row r="1204" ht="12.75" customHeight="1" x14ac:dyDescent="0.2"/>
    <row r="1205" ht="12.75" customHeight="1" x14ac:dyDescent="0.2"/>
    <row r="1206" ht="12.75" customHeight="1" x14ac:dyDescent="0.2"/>
    <row r="1207" ht="12.75" customHeight="1" x14ac:dyDescent="0.2"/>
    <row r="1208" ht="12.75" customHeight="1" x14ac:dyDescent="0.2"/>
    <row r="1209" ht="12.75" customHeight="1" x14ac:dyDescent="0.2"/>
    <row r="1210" ht="12.75" customHeight="1" x14ac:dyDescent="0.2"/>
    <row r="1211" ht="12.75" customHeight="1" x14ac:dyDescent="0.2"/>
    <row r="1212" ht="12.75" customHeight="1" x14ac:dyDescent="0.2"/>
    <row r="1213" ht="12.75" customHeight="1" x14ac:dyDescent="0.2"/>
    <row r="1214" ht="12.75" customHeight="1" x14ac:dyDescent="0.2"/>
    <row r="1215" ht="12.75" customHeight="1" x14ac:dyDescent="0.2"/>
    <row r="1216" ht="12.75" customHeight="1" x14ac:dyDescent="0.2"/>
    <row r="1217" ht="12.75" customHeight="1" x14ac:dyDescent="0.2"/>
    <row r="1218" ht="12.75" customHeight="1" x14ac:dyDescent="0.2"/>
    <row r="1219" ht="12.75" customHeight="1" x14ac:dyDescent="0.2"/>
    <row r="1220" ht="12.75" customHeight="1" x14ac:dyDescent="0.2"/>
    <row r="1221" ht="12.75" customHeight="1" x14ac:dyDescent="0.2"/>
    <row r="1222" ht="12.75" customHeight="1" x14ac:dyDescent="0.2"/>
    <row r="1223" ht="12.75" customHeight="1" x14ac:dyDescent="0.2"/>
    <row r="1224" ht="12.75" customHeight="1" x14ac:dyDescent="0.2"/>
    <row r="1225" ht="12.75" customHeight="1" x14ac:dyDescent="0.2"/>
    <row r="1226" ht="12.75" customHeight="1" x14ac:dyDescent="0.2"/>
    <row r="1227" ht="12.75" customHeight="1" x14ac:dyDescent="0.2"/>
    <row r="1228" ht="12.75" customHeight="1" x14ac:dyDescent="0.2"/>
    <row r="1229" ht="12.75" customHeight="1" x14ac:dyDescent="0.2"/>
    <row r="1230" ht="12.75" customHeight="1" x14ac:dyDescent="0.2"/>
    <row r="1231" ht="12.75" customHeight="1" x14ac:dyDescent="0.2"/>
    <row r="1232" ht="12.75" customHeight="1" x14ac:dyDescent="0.2"/>
    <row r="1233" ht="12.75" customHeight="1" x14ac:dyDescent="0.2"/>
    <row r="1234" ht="12.75" customHeight="1" x14ac:dyDescent="0.2"/>
    <row r="1235" ht="12.75" customHeight="1" x14ac:dyDescent="0.2"/>
    <row r="1236" ht="12.75" customHeight="1" x14ac:dyDescent="0.2"/>
    <row r="1237" ht="12.75" customHeight="1" x14ac:dyDescent="0.2"/>
    <row r="1238" ht="12.75" customHeight="1" x14ac:dyDescent="0.2"/>
    <row r="1239" ht="12.75" customHeight="1" x14ac:dyDescent="0.2"/>
    <row r="1240" ht="12.75" customHeight="1" x14ac:dyDescent="0.2"/>
    <row r="1241" ht="12.75" customHeight="1" x14ac:dyDescent="0.2"/>
    <row r="1242" ht="12.75" customHeight="1" x14ac:dyDescent="0.2"/>
    <row r="1243" ht="12.75" customHeight="1" x14ac:dyDescent="0.2"/>
    <row r="1244" ht="12.75" customHeight="1" x14ac:dyDescent="0.2"/>
    <row r="1245" ht="12.75" customHeight="1" x14ac:dyDescent="0.2"/>
    <row r="1246" ht="12.75" customHeight="1" x14ac:dyDescent="0.2"/>
    <row r="1247" ht="12.75" customHeight="1" x14ac:dyDescent="0.2"/>
    <row r="1248" ht="12.75" customHeight="1" x14ac:dyDescent="0.2"/>
    <row r="1249" ht="12.75" customHeight="1" x14ac:dyDescent="0.2"/>
    <row r="1250" ht="12.75" customHeight="1" x14ac:dyDescent="0.2"/>
    <row r="1251" ht="12.75" customHeight="1" x14ac:dyDescent="0.2"/>
    <row r="1252" ht="12.75" customHeight="1" x14ac:dyDescent="0.2"/>
    <row r="1253" ht="12.75" customHeight="1" x14ac:dyDescent="0.2"/>
    <row r="1254" ht="12.75" customHeight="1" x14ac:dyDescent="0.2"/>
    <row r="1255" ht="12.75" customHeight="1" x14ac:dyDescent="0.2"/>
    <row r="1256" ht="12.75" customHeight="1" x14ac:dyDescent="0.2"/>
    <row r="1257" ht="12.75" customHeight="1" x14ac:dyDescent="0.2"/>
    <row r="1258" ht="12.75" customHeight="1" x14ac:dyDescent="0.2"/>
    <row r="1259" ht="12.75" customHeight="1" x14ac:dyDescent="0.2"/>
    <row r="1260" ht="12.75" customHeight="1" x14ac:dyDescent="0.2"/>
    <row r="1261" ht="12.75" customHeight="1" x14ac:dyDescent="0.2"/>
    <row r="1262" ht="12.75" customHeight="1" x14ac:dyDescent="0.2"/>
    <row r="1263" ht="12.75" customHeight="1" x14ac:dyDescent="0.2"/>
    <row r="1264" ht="12.75" customHeight="1" x14ac:dyDescent="0.2"/>
    <row r="1265" ht="12.75" customHeight="1" x14ac:dyDescent="0.2"/>
    <row r="1266" ht="12.75" customHeight="1" x14ac:dyDescent="0.2"/>
    <row r="1267" ht="12.75" customHeight="1" x14ac:dyDescent="0.2"/>
    <row r="1268" ht="12.75" customHeight="1" x14ac:dyDescent="0.2"/>
    <row r="1269" ht="12.75" customHeight="1" x14ac:dyDescent="0.2"/>
    <row r="1270" ht="12.75" customHeight="1" x14ac:dyDescent="0.2"/>
    <row r="1271" ht="12.75" customHeight="1" x14ac:dyDescent="0.2"/>
    <row r="1272" ht="12.75" customHeight="1" x14ac:dyDescent="0.2"/>
    <row r="1273" ht="12.75" customHeight="1" x14ac:dyDescent="0.2"/>
    <row r="1274" ht="12.75" customHeight="1" x14ac:dyDescent="0.2"/>
    <row r="1275" ht="12.75" customHeight="1" x14ac:dyDescent="0.2"/>
    <row r="1276" ht="12.75" customHeight="1" x14ac:dyDescent="0.2"/>
    <row r="1277" ht="12.75" customHeight="1" x14ac:dyDescent="0.2"/>
    <row r="1278" ht="12.75" customHeight="1" x14ac:dyDescent="0.2"/>
    <row r="1279" ht="12.75" customHeight="1" x14ac:dyDescent="0.2"/>
    <row r="1280" ht="12.75" customHeight="1" x14ac:dyDescent="0.2"/>
    <row r="1281" ht="12.75" customHeight="1" x14ac:dyDescent="0.2"/>
    <row r="1282" ht="12.75" customHeight="1" x14ac:dyDescent="0.2"/>
    <row r="1283" ht="12.75" customHeight="1" x14ac:dyDescent="0.2"/>
    <row r="1284" ht="12.75" customHeight="1" x14ac:dyDescent="0.2"/>
    <row r="1285" ht="12.75" customHeight="1" x14ac:dyDescent="0.2"/>
    <row r="1286" ht="12.75" customHeight="1" x14ac:dyDescent="0.2"/>
    <row r="1287" ht="12.75" customHeight="1" x14ac:dyDescent="0.2"/>
    <row r="1288" ht="12.75" customHeight="1" x14ac:dyDescent="0.2"/>
    <row r="1289" ht="12.75" customHeight="1" x14ac:dyDescent="0.2"/>
    <row r="1290" ht="12.75" customHeight="1" x14ac:dyDescent="0.2"/>
    <row r="1291" ht="12.75" customHeight="1" x14ac:dyDescent="0.2"/>
    <row r="1292" ht="12.75" customHeight="1" x14ac:dyDescent="0.2"/>
    <row r="1293" ht="12.75" customHeight="1" x14ac:dyDescent="0.2"/>
    <row r="1294" ht="12.75" customHeight="1" x14ac:dyDescent="0.2"/>
    <row r="1295" ht="12.75" customHeight="1" x14ac:dyDescent="0.2"/>
    <row r="1296" ht="12.75" customHeight="1" x14ac:dyDescent="0.2"/>
    <row r="1297" ht="12.75" customHeight="1" x14ac:dyDescent="0.2"/>
    <row r="1298" ht="12.75" customHeight="1" x14ac:dyDescent="0.2"/>
    <row r="1299" ht="12.75" customHeight="1" x14ac:dyDescent="0.2"/>
    <row r="1300" ht="12.75" customHeight="1" x14ac:dyDescent="0.2"/>
    <row r="1301" ht="12.75" customHeight="1" x14ac:dyDescent="0.2"/>
    <row r="1302" ht="12.75" customHeight="1" x14ac:dyDescent="0.2"/>
    <row r="1303" ht="12.75" customHeight="1" x14ac:dyDescent="0.2"/>
    <row r="1304" ht="12.75" customHeight="1" x14ac:dyDescent="0.2"/>
    <row r="1305" ht="12.75" customHeight="1" x14ac:dyDescent="0.2"/>
    <row r="1306" ht="12.75" customHeight="1" x14ac:dyDescent="0.2"/>
    <row r="1307" ht="12.75" customHeight="1" x14ac:dyDescent="0.2"/>
    <row r="1308" ht="12.75" customHeight="1" x14ac:dyDescent="0.2"/>
    <row r="1309" ht="12.75" customHeight="1" x14ac:dyDescent="0.2"/>
    <row r="1310" ht="12.75" customHeight="1" x14ac:dyDescent="0.2"/>
    <row r="1311" ht="12.75" customHeight="1" x14ac:dyDescent="0.2"/>
    <row r="1312" ht="12.75" customHeight="1" x14ac:dyDescent="0.2"/>
    <row r="1313" ht="12.75" customHeight="1" x14ac:dyDescent="0.2"/>
    <row r="1314" ht="12.75" customHeight="1" x14ac:dyDescent="0.2"/>
    <row r="1315" ht="12.75" customHeight="1" x14ac:dyDescent="0.2"/>
    <row r="1316" ht="12.75" customHeight="1" x14ac:dyDescent="0.2"/>
    <row r="1317" ht="12.75" customHeight="1" x14ac:dyDescent="0.2"/>
    <row r="1318" ht="12.75" customHeight="1" x14ac:dyDescent="0.2"/>
    <row r="1319" ht="12.75" customHeight="1" x14ac:dyDescent="0.2"/>
    <row r="1320" ht="12.75" customHeight="1" x14ac:dyDescent="0.2"/>
    <row r="1321" ht="12.75" customHeight="1" x14ac:dyDescent="0.2"/>
    <row r="1322" ht="12.75" customHeight="1" x14ac:dyDescent="0.2"/>
    <row r="1323" ht="12.75" customHeight="1" x14ac:dyDescent="0.2"/>
    <row r="1324" ht="12.75" customHeight="1" x14ac:dyDescent="0.2"/>
    <row r="1325" ht="12.75" customHeight="1" x14ac:dyDescent="0.2"/>
    <row r="1326" ht="12.75" customHeight="1" x14ac:dyDescent="0.2"/>
    <row r="1327" ht="12.75" customHeight="1" x14ac:dyDescent="0.2"/>
    <row r="1328" ht="12.75" customHeight="1" x14ac:dyDescent="0.2"/>
    <row r="1329" ht="12.75" customHeight="1" x14ac:dyDescent="0.2"/>
    <row r="1330" ht="12.75" customHeight="1" x14ac:dyDescent="0.2"/>
    <row r="1331" ht="12.75" customHeight="1" x14ac:dyDescent="0.2"/>
    <row r="1332" ht="12.75" customHeight="1" x14ac:dyDescent="0.2"/>
    <row r="1333" ht="12.75" customHeight="1" x14ac:dyDescent="0.2"/>
    <row r="1334" ht="12.75" customHeight="1" x14ac:dyDescent="0.2"/>
    <row r="1335" ht="12.75" customHeight="1" x14ac:dyDescent="0.2"/>
    <row r="1336" ht="12.75" customHeight="1" x14ac:dyDescent="0.2"/>
    <row r="1337" ht="12.75" customHeight="1" x14ac:dyDescent="0.2"/>
    <row r="1338" ht="12.75" customHeight="1" x14ac:dyDescent="0.2"/>
    <row r="1339" ht="12.75" customHeight="1" x14ac:dyDescent="0.2"/>
    <row r="1340" ht="12.75" customHeight="1" x14ac:dyDescent="0.2"/>
    <row r="1341" ht="12.75" customHeight="1" x14ac:dyDescent="0.2"/>
    <row r="1342" ht="12.75" customHeight="1" x14ac:dyDescent="0.2"/>
    <row r="1343" ht="12.75" customHeight="1" x14ac:dyDescent="0.2"/>
    <row r="1344" ht="12.75" customHeight="1" x14ac:dyDescent="0.2"/>
    <row r="1345" ht="12.75" customHeight="1" x14ac:dyDescent="0.2"/>
    <row r="1346" ht="12.75" customHeight="1" x14ac:dyDescent="0.2"/>
    <row r="1347" ht="12.75" customHeight="1" x14ac:dyDescent="0.2"/>
    <row r="1348" ht="12.75" customHeight="1" x14ac:dyDescent="0.2"/>
    <row r="1349" ht="12.75" customHeight="1" x14ac:dyDescent="0.2"/>
    <row r="1350" ht="12.75" customHeight="1" x14ac:dyDescent="0.2"/>
    <row r="1351" ht="12.75" customHeight="1" x14ac:dyDescent="0.2"/>
    <row r="1352" ht="12.75" customHeight="1" x14ac:dyDescent="0.2"/>
    <row r="1353" ht="12.75" customHeight="1" x14ac:dyDescent="0.2"/>
    <row r="1354" ht="12.75" customHeight="1" x14ac:dyDescent="0.2"/>
    <row r="1355" ht="12.75" customHeight="1" x14ac:dyDescent="0.2"/>
    <row r="1356" ht="12.75" customHeight="1" x14ac:dyDescent="0.2"/>
    <row r="1357" ht="12.75" customHeight="1" x14ac:dyDescent="0.2"/>
    <row r="1358" ht="12.75" customHeight="1" x14ac:dyDescent="0.2"/>
    <row r="1359" ht="12.75" customHeight="1" x14ac:dyDescent="0.2"/>
    <row r="1360" ht="12.75" customHeight="1" x14ac:dyDescent="0.2"/>
    <row r="1361" ht="12.75" customHeight="1" x14ac:dyDescent="0.2"/>
    <row r="1362" ht="12.75" customHeight="1" x14ac:dyDescent="0.2"/>
    <row r="1363" ht="12.75" customHeight="1" x14ac:dyDescent="0.2"/>
    <row r="1364" ht="12.75" customHeight="1" x14ac:dyDescent="0.2"/>
    <row r="1365" ht="12.75" customHeight="1" x14ac:dyDescent="0.2"/>
    <row r="1366" ht="12.75" customHeight="1" x14ac:dyDescent="0.2"/>
    <row r="1367" ht="12.75" customHeight="1" x14ac:dyDescent="0.2"/>
    <row r="1368" ht="12.75" customHeight="1" x14ac:dyDescent="0.2"/>
    <row r="1369" ht="12.75" customHeight="1" x14ac:dyDescent="0.2"/>
    <row r="1370" ht="12.75" customHeight="1" x14ac:dyDescent="0.2"/>
    <row r="1371" ht="12.75" customHeight="1" x14ac:dyDescent="0.2"/>
    <row r="1372" ht="12.75" customHeight="1" x14ac:dyDescent="0.2"/>
    <row r="1373" ht="12.75" customHeight="1" x14ac:dyDescent="0.2"/>
    <row r="1374" ht="12.75" customHeight="1" x14ac:dyDescent="0.2"/>
    <row r="1375" ht="12.75" customHeight="1" x14ac:dyDescent="0.2"/>
    <row r="1376" ht="12.75" customHeight="1" x14ac:dyDescent="0.2"/>
    <row r="1377" ht="12.75" customHeight="1" x14ac:dyDescent="0.2"/>
    <row r="1378" ht="12.75" customHeight="1" x14ac:dyDescent="0.2"/>
    <row r="1379" ht="12.75" customHeight="1" x14ac:dyDescent="0.2"/>
    <row r="1380" ht="12.75" customHeight="1" x14ac:dyDescent="0.2"/>
    <row r="1381" ht="12.75" customHeight="1" x14ac:dyDescent="0.2"/>
    <row r="1382" ht="12.75" customHeight="1" x14ac:dyDescent="0.2"/>
    <row r="1383" ht="12.75" customHeight="1" x14ac:dyDescent="0.2"/>
    <row r="1384" ht="12.75" customHeight="1" x14ac:dyDescent="0.2"/>
    <row r="1385" ht="12.75" customHeight="1" x14ac:dyDescent="0.2"/>
    <row r="1386" ht="12.75" customHeight="1" x14ac:dyDescent="0.2"/>
    <row r="1387" ht="12.75" customHeight="1" x14ac:dyDescent="0.2"/>
    <row r="1388" ht="12.75" customHeight="1" x14ac:dyDescent="0.2"/>
    <row r="1389" ht="12.75" customHeight="1" x14ac:dyDescent="0.2"/>
    <row r="1390" ht="12.75" customHeight="1" x14ac:dyDescent="0.2"/>
    <row r="1391" ht="12.75" customHeight="1" x14ac:dyDescent="0.2"/>
    <row r="1392" ht="12.75" customHeight="1" x14ac:dyDescent="0.2"/>
    <row r="1393" ht="12.75" customHeight="1" x14ac:dyDescent="0.2"/>
    <row r="1394" ht="12.75" customHeight="1" x14ac:dyDescent="0.2"/>
    <row r="1395" ht="12.75" customHeight="1" x14ac:dyDescent="0.2"/>
    <row r="1396" ht="12.75" customHeight="1" x14ac:dyDescent="0.2"/>
    <row r="1397" ht="12.75" customHeight="1" x14ac:dyDescent="0.2"/>
    <row r="1398" ht="12.75" customHeight="1" x14ac:dyDescent="0.2"/>
    <row r="1399" ht="12.75" customHeight="1" x14ac:dyDescent="0.2"/>
    <row r="1400" ht="12.75" customHeight="1" x14ac:dyDescent="0.2"/>
    <row r="1401" ht="12.75" customHeight="1" x14ac:dyDescent="0.2"/>
    <row r="1402" ht="12.75" customHeight="1" x14ac:dyDescent="0.2"/>
    <row r="1403" ht="12.75" customHeight="1" x14ac:dyDescent="0.2"/>
    <row r="1404" ht="12.75" customHeight="1" x14ac:dyDescent="0.2"/>
    <row r="1405" ht="12.75" customHeight="1" x14ac:dyDescent="0.2"/>
    <row r="1406" ht="12.75" customHeight="1" x14ac:dyDescent="0.2"/>
    <row r="1407" ht="12.75" customHeight="1" x14ac:dyDescent="0.2"/>
    <row r="1408" ht="12.75" customHeight="1" x14ac:dyDescent="0.2"/>
    <row r="1409" ht="12.75" customHeight="1" x14ac:dyDescent="0.2"/>
    <row r="1410" ht="12.75" customHeight="1" x14ac:dyDescent="0.2"/>
    <row r="1411" ht="12.75" customHeight="1" x14ac:dyDescent="0.2"/>
    <row r="1412" ht="12.75" customHeight="1" x14ac:dyDescent="0.2"/>
    <row r="1413" ht="12.75" customHeight="1" x14ac:dyDescent="0.2"/>
    <row r="1414" ht="12.75" customHeight="1" x14ac:dyDescent="0.2"/>
    <row r="1415" ht="12.75" customHeight="1" x14ac:dyDescent="0.2"/>
    <row r="1416" ht="12.75" customHeight="1" x14ac:dyDescent="0.2"/>
    <row r="1417" ht="12.75" customHeight="1" x14ac:dyDescent="0.2"/>
    <row r="1418" ht="12.75" customHeight="1" x14ac:dyDescent="0.2"/>
    <row r="1419" ht="12.75" customHeight="1" x14ac:dyDescent="0.2"/>
    <row r="1420" ht="12.75" customHeight="1" x14ac:dyDescent="0.2"/>
    <row r="1421" ht="12.75" customHeight="1" x14ac:dyDescent="0.2"/>
    <row r="1422" ht="12.75" customHeight="1" x14ac:dyDescent="0.2"/>
    <row r="1423" ht="12.75" customHeight="1" x14ac:dyDescent="0.2"/>
    <row r="1424" ht="12.75" customHeight="1" x14ac:dyDescent="0.2"/>
    <row r="1425" ht="12.75" customHeight="1" x14ac:dyDescent="0.2"/>
    <row r="1426" ht="12.75" customHeight="1" x14ac:dyDescent="0.2"/>
    <row r="1427" ht="12.75" customHeight="1" x14ac:dyDescent="0.2"/>
    <row r="1428" ht="12.75" customHeight="1" x14ac:dyDescent="0.2"/>
    <row r="1429" ht="12.75" customHeight="1" x14ac:dyDescent="0.2"/>
    <row r="1430" ht="12.75" customHeight="1" x14ac:dyDescent="0.2"/>
    <row r="1431" ht="12.75" customHeight="1" x14ac:dyDescent="0.2"/>
    <row r="1432" ht="12.75" customHeight="1" x14ac:dyDescent="0.2"/>
    <row r="1433" ht="12.75" customHeight="1" x14ac:dyDescent="0.2"/>
    <row r="1434" ht="12.75" customHeight="1" x14ac:dyDescent="0.2"/>
    <row r="1435" ht="12.75" customHeight="1" x14ac:dyDescent="0.2"/>
    <row r="1436" ht="12.75" customHeight="1" x14ac:dyDescent="0.2"/>
    <row r="1437" ht="12.75" customHeight="1" x14ac:dyDescent="0.2"/>
    <row r="1438" ht="12.75" customHeight="1" x14ac:dyDescent="0.2"/>
    <row r="1439" ht="12.75" customHeight="1" x14ac:dyDescent="0.2"/>
    <row r="1440" ht="12.75" customHeight="1" x14ac:dyDescent="0.2"/>
    <row r="1441" ht="12.75" customHeight="1" x14ac:dyDescent="0.2"/>
    <row r="1442" ht="12.75" customHeight="1" x14ac:dyDescent="0.2"/>
    <row r="1443" ht="12.75" customHeight="1" x14ac:dyDescent="0.2"/>
    <row r="1444" ht="12.75" customHeight="1" x14ac:dyDescent="0.2"/>
    <row r="1445" ht="12.75" customHeight="1" x14ac:dyDescent="0.2"/>
    <row r="1446" ht="12.75" customHeight="1" x14ac:dyDescent="0.2"/>
    <row r="1447" ht="12.75" customHeight="1" x14ac:dyDescent="0.2"/>
    <row r="1448" ht="12.75" customHeight="1" x14ac:dyDescent="0.2"/>
    <row r="1449" ht="12.75" customHeight="1" x14ac:dyDescent="0.2"/>
    <row r="1450" ht="12.75" customHeight="1" x14ac:dyDescent="0.2"/>
    <row r="1451" ht="12.75" customHeight="1" x14ac:dyDescent="0.2"/>
    <row r="1452" ht="12.75" customHeight="1" x14ac:dyDescent="0.2"/>
    <row r="1453" ht="12.75" customHeight="1" x14ac:dyDescent="0.2"/>
    <row r="1454" ht="12.75" customHeight="1" x14ac:dyDescent="0.2"/>
    <row r="1455" ht="12.75" customHeight="1" x14ac:dyDescent="0.2"/>
    <row r="1456" ht="12.75" customHeight="1" x14ac:dyDescent="0.2"/>
    <row r="1457" ht="12.75" customHeight="1" x14ac:dyDescent="0.2"/>
    <row r="1458" ht="12.75" customHeight="1" x14ac:dyDescent="0.2"/>
    <row r="1459" ht="12.75" customHeight="1" x14ac:dyDescent="0.2"/>
    <row r="1460" ht="12.75" customHeight="1" x14ac:dyDescent="0.2"/>
    <row r="1461" ht="12.75" customHeight="1" x14ac:dyDescent="0.2"/>
    <row r="1462" ht="12.75" customHeight="1" x14ac:dyDescent="0.2"/>
    <row r="1463" ht="12.75" customHeight="1" x14ac:dyDescent="0.2"/>
    <row r="1464" ht="12.75" customHeight="1" x14ac:dyDescent="0.2"/>
    <row r="1465" ht="12.75" customHeight="1" x14ac:dyDescent="0.2"/>
    <row r="1466" ht="12.75" customHeight="1" x14ac:dyDescent="0.2"/>
    <row r="1467" ht="12.75" customHeight="1" x14ac:dyDescent="0.2"/>
    <row r="1468" ht="12.75" customHeight="1" x14ac:dyDescent="0.2"/>
    <row r="1469" ht="12.75" customHeight="1" x14ac:dyDescent="0.2"/>
    <row r="1470" ht="12.75" customHeight="1" x14ac:dyDescent="0.2"/>
    <row r="1471" ht="12.75" customHeight="1" x14ac:dyDescent="0.2"/>
    <row r="1472" ht="12.75" customHeight="1" x14ac:dyDescent="0.2"/>
    <row r="1473" ht="12.75" customHeight="1" x14ac:dyDescent="0.2"/>
    <row r="1474" ht="12.75" customHeight="1" x14ac:dyDescent="0.2"/>
    <row r="1475" ht="12.75" customHeight="1" x14ac:dyDescent="0.2"/>
    <row r="1476" ht="12.75" customHeight="1" x14ac:dyDescent="0.2"/>
    <row r="1477" ht="12.75" customHeight="1" x14ac:dyDescent="0.2"/>
    <row r="1478" ht="12.75" customHeight="1" x14ac:dyDescent="0.2"/>
    <row r="1479" ht="12.75" customHeight="1" x14ac:dyDescent="0.2"/>
    <row r="1480" ht="12.75" customHeight="1" x14ac:dyDescent="0.2"/>
    <row r="1481" ht="12.75" customHeight="1" x14ac:dyDescent="0.2"/>
    <row r="1482" ht="12.75" customHeight="1" x14ac:dyDescent="0.2"/>
    <row r="1483" ht="12.75" customHeight="1" x14ac:dyDescent="0.2"/>
    <row r="1484" ht="12.75" customHeight="1" x14ac:dyDescent="0.2"/>
    <row r="1485" ht="12.75" customHeight="1" x14ac:dyDescent="0.2"/>
    <row r="1486" ht="12.75" customHeight="1" x14ac:dyDescent="0.2"/>
    <row r="1487" ht="12.75" customHeight="1" x14ac:dyDescent="0.2"/>
    <row r="1488" ht="12.75" customHeight="1" x14ac:dyDescent="0.2"/>
    <row r="1489" ht="12.75" customHeight="1" x14ac:dyDescent="0.2"/>
    <row r="1490" ht="12.75" customHeight="1" x14ac:dyDescent="0.2"/>
    <row r="1491" ht="12.75" customHeight="1" x14ac:dyDescent="0.2"/>
    <row r="1492" ht="12.75" customHeight="1" x14ac:dyDescent="0.2"/>
    <row r="1493" ht="12.75" customHeight="1" x14ac:dyDescent="0.2"/>
    <row r="1494" ht="12.75" customHeight="1" x14ac:dyDescent="0.2"/>
    <row r="1495" ht="12.75" customHeight="1" x14ac:dyDescent="0.2"/>
    <row r="1496" ht="12.75" customHeight="1" x14ac:dyDescent="0.2"/>
    <row r="1497" ht="12.75" customHeight="1" x14ac:dyDescent="0.2"/>
    <row r="1498" ht="12.75" customHeight="1" x14ac:dyDescent="0.2"/>
    <row r="1499" ht="12.75" customHeight="1" x14ac:dyDescent="0.2"/>
    <row r="1500" ht="12.75" customHeight="1" x14ac:dyDescent="0.2"/>
    <row r="1501" ht="12.75" customHeight="1" x14ac:dyDescent="0.2"/>
    <row r="1502" ht="12.75" customHeight="1" x14ac:dyDescent="0.2"/>
    <row r="1503" ht="12.75" customHeight="1" x14ac:dyDescent="0.2"/>
    <row r="1504" ht="12.75" customHeight="1" x14ac:dyDescent="0.2"/>
    <row r="1505" ht="12.75" customHeight="1" x14ac:dyDescent="0.2"/>
    <row r="1506" ht="12.75" customHeight="1" x14ac:dyDescent="0.2"/>
    <row r="1507" ht="12.75" customHeight="1" x14ac:dyDescent="0.2"/>
    <row r="1508" ht="12.75" customHeight="1" x14ac:dyDescent="0.2"/>
    <row r="1509" ht="12.75" customHeight="1" x14ac:dyDescent="0.2"/>
    <row r="1510" ht="12.75" customHeight="1" x14ac:dyDescent="0.2"/>
    <row r="1511" ht="12.75" customHeight="1" x14ac:dyDescent="0.2"/>
    <row r="1512" ht="12.75" customHeight="1" x14ac:dyDescent="0.2"/>
    <row r="1513" ht="12.75" customHeight="1" x14ac:dyDescent="0.2"/>
    <row r="1514" ht="12.75" customHeight="1" x14ac:dyDescent="0.2"/>
    <row r="1515" ht="12.75" customHeight="1" x14ac:dyDescent="0.2"/>
    <row r="1516" ht="12.75" customHeight="1" x14ac:dyDescent="0.2"/>
    <row r="1517" ht="12.75" customHeight="1" x14ac:dyDescent="0.2"/>
    <row r="1518" ht="12.75" customHeight="1" x14ac:dyDescent="0.2"/>
    <row r="1519" ht="12.75" customHeight="1" x14ac:dyDescent="0.2"/>
    <row r="1520" ht="12.75" customHeight="1" x14ac:dyDescent="0.2"/>
    <row r="1521" ht="12.75" customHeight="1" x14ac:dyDescent="0.2"/>
    <row r="1522" ht="12.75" customHeight="1" x14ac:dyDescent="0.2"/>
    <row r="1523" ht="12.75" customHeight="1" x14ac:dyDescent="0.2"/>
    <row r="1524" ht="12.75" customHeight="1" x14ac:dyDescent="0.2"/>
    <row r="1525" ht="12.75" customHeight="1" x14ac:dyDescent="0.2"/>
    <row r="1526" ht="12.75" customHeight="1" x14ac:dyDescent="0.2"/>
    <row r="1527" ht="12.75" customHeight="1" x14ac:dyDescent="0.2"/>
    <row r="1528" ht="12.75" customHeight="1" x14ac:dyDescent="0.2"/>
    <row r="1529" ht="12.75" customHeight="1" x14ac:dyDescent="0.2"/>
    <row r="1530" ht="12.75" customHeight="1" x14ac:dyDescent="0.2"/>
    <row r="1531" ht="12.75" customHeight="1" x14ac:dyDescent="0.2"/>
    <row r="1532" ht="12.75" customHeight="1" x14ac:dyDescent="0.2"/>
    <row r="1533" ht="12.75" customHeight="1" x14ac:dyDescent="0.2"/>
    <row r="1534" ht="12.75" customHeight="1" x14ac:dyDescent="0.2"/>
    <row r="1535" ht="12.75" customHeight="1" x14ac:dyDescent="0.2"/>
    <row r="1536" ht="12.75" customHeight="1" x14ac:dyDescent="0.2"/>
    <row r="1537" ht="12.75" customHeight="1" x14ac:dyDescent="0.2"/>
    <row r="1538" ht="12.75" customHeight="1" x14ac:dyDescent="0.2"/>
    <row r="1539" ht="12.75" customHeight="1" x14ac:dyDescent="0.2"/>
    <row r="1540" ht="12.75" customHeight="1" x14ac:dyDescent="0.2"/>
    <row r="1541" ht="12.75" customHeight="1" x14ac:dyDescent="0.2"/>
    <row r="1542" ht="12.75" customHeight="1" x14ac:dyDescent="0.2"/>
    <row r="1543" ht="12.75" customHeight="1" x14ac:dyDescent="0.2"/>
    <row r="1544" ht="12.75" customHeight="1" x14ac:dyDescent="0.2"/>
    <row r="1545" ht="12.75" customHeight="1" x14ac:dyDescent="0.2"/>
    <row r="1546" ht="12.75" customHeight="1" x14ac:dyDescent="0.2"/>
    <row r="1547" ht="12.75" customHeight="1" x14ac:dyDescent="0.2"/>
    <row r="1548" ht="12.75" customHeight="1" x14ac:dyDescent="0.2"/>
    <row r="1549" ht="12.75" customHeight="1" x14ac:dyDescent="0.2"/>
    <row r="1550" ht="12.75" customHeight="1" x14ac:dyDescent="0.2"/>
    <row r="1551" ht="12.75" customHeight="1" x14ac:dyDescent="0.2"/>
    <row r="1552" ht="12.75" customHeight="1" x14ac:dyDescent="0.2"/>
    <row r="1553" ht="12.75" customHeight="1" x14ac:dyDescent="0.2"/>
    <row r="1554" ht="12.75" customHeight="1" x14ac:dyDescent="0.2"/>
    <row r="1555" ht="12.75" customHeight="1" x14ac:dyDescent="0.2"/>
    <row r="1556" ht="12.75" customHeight="1" x14ac:dyDescent="0.2"/>
    <row r="1557" ht="12.75" customHeight="1" x14ac:dyDescent="0.2"/>
    <row r="1558" ht="12.75" customHeight="1" x14ac:dyDescent="0.2"/>
    <row r="1559" ht="12.75" customHeight="1" x14ac:dyDescent="0.2"/>
    <row r="1560" ht="12.75" customHeight="1" x14ac:dyDescent="0.2"/>
    <row r="1561" ht="12.75" customHeight="1" x14ac:dyDescent="0.2"/>
    <row r="1562" ht="12.75" customHeight="1" x14ac:dyDescent="0.2"/>
    <row r="1563" ht="12.75" customHeight="1" x14ac:dyDescent="0.2"/>
    <row r="1564" ht="12.75" customHeight="1" x14ac:dyDescent="0.2"/>
    <row r="1565" ht="12.75" customHeight="1" x14ac:dyDescent="0.2"/>
    <row r="1566" ht="12.75" customHeight="1" x14ac:dyDescent="0.2"/>
    <row r="1567" ht="12.75" customHeight="1" x14ac:dyDescent="0.2"/>
    <row r="1568" ht="12.75" customHeight="1" x14ac:dyDescent="0.2"/>
    <row r="1569" ht="12.75" customHeight="1" x14ac:dyDescent="0.2"/>
    <row r="1570" ht="12.75" customHeight="1" x14ac:dyDescent="0.2"/>
    <row r="1571" ht="12.75" customHeight="1" x14ac:dyDescent="0.2"/>
    <row r="1572" ht="12.75" customHeight="1" x14ac:dyDescent="0.2"/>
    <row r="1573" ht="12.75" customHeight="1" x14ac:dyDescent="0.2"/>
    <row r="1574" ht="12.75" customHeight="1" x14ac:dyDescent="0.2"/>
    <row r="1575" ht="12.75" customHeight="1" x14ac:dyDescent="0.2"/>
    <row r="1576" ht="12.75" customHeight="1" x14ac:dyDescent="0.2"/>
    <row r="1577" ht="12.75" customHeight="1" x14ac:dyDescent="0.2"/>
    <row r="1578" ht="12.75" customHeight="1" x14ac:dyDescent="0.2"/>
    <row r="1579" ht="12.75" customHeight="1" x14ac:dyDescent="0.2"/>
    <row r="1580" ht="12.75" customHeight="1" x14ac:dyDescent="0.2"/>
    <row r="1581" ht="12.75" customHeight="1" x14ac:dyDescent="0.2"/>
    <row r="1582" ht="12.75" customHeight="1" x14ac:dyDescent="0.2"/>
    <row r="1583" ht="12.75" customHeight="1" x14ac:dyDescent="0.2"/>
    <row r="1584" ht="12.75" customHeight="1" x14ac:dyDescent="0.2"/>
    <row r="1585" ht="12.75" customHeight="1" x14ac:dyDescent="0.2"/>
    <row r="1586" ht="12.75" customHeight="1" x14ac:dyDescent="0.2"/>
    <row r="1587" ht="12.75" customHeight="1" x14ac:dyDescent="0.2"/>
    <row r="1588" ht="12.75" customHeight="1" x14ac:dyDescent="0.2"/>
    <row r="1589" ht="12.75" customHeight="1" x14ac:dyDescent="0.2"/>
    <row r="1590" ht="12.75" customHeight="1" x14ac:dyDescent="0.2"/>
    <row r="1591" ht="12.75" customHeight="1" x14ac:dyDescent="0.2"/>
    <row r="1592" ht="12.75" customHeight="1" x14ac:dyDescent="0.2"/>
    <row r="1593" ht="12.75" customHeight="1" x14ac:dyDescent="0.2"/>
    <row r="1594" ht="12.75" customHeight="1" x14ac:dyDescent="0.2"/>
    <row r="1595" ht="12.75" customHeight="1" x14ac:dyDescent="0.2"/>
    <row r="1596" ht="12.75" customHeight="1" x14ac:dyDescent="0.2"/>
    <row r="1597" ht="12.75" customHeight="1" x14ac:dyDescent="0.2"/>
    <row r="1598" ht="12.75" customHeight="1" x14ac:dyDescent="0.2"/>
    <row r="1599" ht="12.75" customHeight="1" x14ac:dyDescent="0.2"/>
    <row r="1600" ht="12.75" customHeight="1" x14ac:dyDescent="0.2"/>
    <row r="1601" ht="12.75" customHeight="1" x14ac:dyDescent="0.2"/>
    <row r="1602" ht="12.75" customHeight="1" x14ac:dyDescent="0.2"/>
    <row r="1603" ht="12.75" customHeight="1" x14ac:dyDescent="0.2"/>
    <row r="1604" ht="12.75" customHeight="1" x14ac:dyDescent="0.2"/>
    <row r="1605" ht="12.75" customHeight="1" x14ac:dyDescent="0.2"/>
    <row r="1606" ht="12.75" customHeight="1" x14ac:dyDescent="0.2"/>
    <row r="1607" ht="12.75" customHeight="1" x14ac:dyDescent="0.2"/>
    <row r="1608" ht="12.75" customHeight="1" x14ac:dyDescent="0.2"/>
    <row r="1609" ht="12.75" customHeight="1" x14ac:dyDescent="0.2"/>
    <row r="1610" ht="12.75" customHeight="1" x14ac:dyDescent="0.2"/>
    <row r="1611" ht="12.75" customHeight="1" x14ac:dyDescent="0.2"/>
    <row r="1612" ht="12.75" customHeight="1" x14ac:dyDescent="0.2"/>
    <row r="1613" ht="12.75" customHeight="1" x14ac:dyDescent="0.2"/>
    <row r="1614" ht="12.75" customHeight="1" x14ac:dyDescent="0.2"/>
    <row r="1615" ht="12.75" customHeight="1" x14ac:dyDescent="0.2"/>
    <row r="1616" ht="12.75" customHeight="1" x14ac:dyDescent="0.2"/>
    <row r="1617" ht="12.75" customHeight="1" x14ac:dyDescent="0.2"/>
    <row r="1618" ht="12.75" customHeight="1" x14ac:dyDescent="0.2"/>
    <row r="1619" ht="12.75" customHeight="1" x14ac:dyDescent="0.2"/>
    <row r="1620" ht="12.75" customHeight="1" x14ac:dyDescent="0.2"/>
    <row r="1621" ht="12.75" customHeight="1" x14ac:dyDescent="0.2"/>
    <row r="1622" ht="12.75" customHeight="1" x14ac:dyDescent="0.2"/>
    <row r="1623" ht="12.75" customHeight="1" x14ac:dyDescent="0.2"/>
    <row r="1624" ht="12.75" customHeight="1" x14ac:dyDescent="0.2"/>
    <row r="1625" ht="12.75" customHeight="1" x14ac:dyDescent="0.2"/>
    <row r="1626" ht="12.75" customHeight="1" x14ac:dyDescent="0.2"/>
    <row r="1627" ht="12.75" customHeight="1" x14ac:dyDescent="0.2"/>
    <row r="1628" ht="12.75" customHeight="1" x14ac:dyDescent="0.2"/>
    <row r="1629" ht="12.75" customHeight="1" x14ac:dyDescent="0.2"/>
    <row r="1630" ht="12.75" customHeight="1" x14ac:dyDescent="0.2"/>
    <row r="1631" ht="12.75" customHeight="1" x14ac:dyDescent="0.2"/>
    <row r="1632" ht="12.75" customHeight="1" x14ac:dyDescent="0.2"/>
    <row r="1633" ht="12.75" customHeight="1" x14ac:dyDescent="0.2"/>
    <row r="1634" ht="12.75" customHeight="1" x14ac:dyDescent="0.2"/>
    <row r="1635" ht="12.75" customHeight="1" x14ac:dyDescent="0.2"/>
    <row r="1636" ht="12.75" customHeight="1" x14ac:dyDescent="0.2"/>
    <row r="1637" ht="12.75" customHeight="1" x14ac:dyDescent="0.2"/>
    <row r="1638" ht="12.75" customHeight="1" x14ac:dyDescent="0.2"/>
    <row r="1639" ht="12.75" customHeight="1" x14ac:dyDescent="0.2"/>
    <row r="1640" ht="12.75" customHeight="1" x14ac:dyDescent="0.2"/>
    <row r="1641" ht="12.75" customHeight="1" x14ac:dyDescent="0.2"/>
    <row r="1642" ht="12.75" customHeight="1" x14ac:dyDescent="0.2"/>
    <row r="1643" ht="12.75" customHeight="1" x14ac:dyDescent="0.2"/>
    <row r="1644" ht="12.75" customHeight="1" x14ac:dyDescent="0.2"/>
    <row r="1645" ht="12.75" customHeight="1" x14ac:dyDescent="0.2"/>
    <row r="1646" ht="12.75" customHeight="1" x14ac:dyDescent="0.2"/>
    <row r="1647" ht="12.75" customHeight="1" x14ac:dyDescent="0.2"/>
    <row r="1648" ht="12.75" customHeight="1" x14ac:dyDescent="0.2"/>
    <row r="1649" ht="12.75" customHeight="1" x14ac:dyDescent="0.2"/>
    <row r="1650" ht="12.75" customHeight="1" x14ac:dyDescent="0.2"/>
    <row r="1651" ht="12.75" customHeight="1" x14ac:dyDescent="0.2"/>
    <row r="1652" ht="12.75" customHeight="1" x14ac:dyDescent="0.2"/>
    <row r="1653" ht="12.75" customHeight="1" x14ac:dyDescent="0.2"/>
    <row r="1654" ht="12.75" customHeight="1" x14ac:dyDescent="0.2"/>
    <row r="1655" ht="12.75" customHeight="1" x14ac:dyDescent="0.2"/>
    <row r="1656" ht="12.75" customHeight="1" x14ac:dyDescent="0.2"/>
    <row r="1657" ht="12.75" customHeight="1" x14ac:dyDescent="0.2"/>
    <row r="1658" ht="12.75" customHeight="1" x14ac:dyDescent="0.2"/>
    <row r="1659" ht="12.75" customHeight="1" x14ac:dyDescent="0.2"/>
    <row r="1660" ht="12.75" customHeight="1" x14ac:dyDescent="0.2"/>
    <row r="1661" ht="12.75" customHeight="1" x14ac:dyDescent="0.2"/>
    <row r="1662" ht="12.75" customHeight="1" x14ac:dyDescent="0.2"/>
    <row r="1663" ht="12.75" customHeight="1" x14ac:dyDescent="0.2"/>
    <row r="1664" ht="12.75" customHeight="1" x14ac:dyDescent="0.2"/>
    <row r="1665" ht="12.75" customHeight="1" x14ac:dyDescent="0.2"/>
    <row r="1666" ht="12.75" customHeight="1" x14ac:dyDescent="0.2"/>
    <row r="1667" ht="12.75" customHeight="1" x14ac:dyDescent="0.2"/>
    <row r="1668" ht="12.75" customHeight="1" x14ac:dyDescent="0.2"/>
    <row r="1669" ht="12.75" customHeight="1" x14ac:dyDescent="0.2"/>
    <row r="1670" ht="12.75" customHeight="1" x14ac:dyDescent="0.2"/>
    <row r="1671" ht="12.75" customHeight="1" x14ac:dyDescent="0.2"/>
    <row r="1672" ht="12.75" customHeight="1" x14ac:dyDescent="0.2"/>
    <row r="1673" ht="12.75" customHeight="1" x14ac:dyDescent="0.2"/>
    <row r="1674" ht="12.75" customHeight="1" x14ac:dyDescent="0.2"/>
    <row r="1675" ht="12.75" customHeight="1" x14ac:dyDescent="0.2"/>
    <row r="1676" ht="12.75" customHeight="1" x14ac:dyDescent="0.2"/>
    <row r="1677" ht="12.75" customHeight="1" x14ac:dyDescent="0.2"/>
    <row r="1678" ht="12.75" customHeight="1" x14ac:dyDescent="0.2"/>
    <row r="1679" ht="12.75" customHeight="1" x14ac:dyDescent="0.2"/>
    <row r="1680" ht="12.75" customHeight="1" x14ac:dyDescent="0.2"/>
    <row r="1681" ht="12.75" customHeight="1" x14ac:dyDescent="0.2"/>
    <row r="1682" ht="12.75" customHeight="1" x14ac:dyDescent="0.2"/>
    <row r="1683" ht="12.75" customHeight="1" x14ac:dyDescent="0.2"/>
    <row r="1684" ht="12.75" customHeight="1" x14ac:dyDescent="0.2"/>
    <row r="1685" ht="12.75" customHeight="1" x14ac:dyDescent="0.2"/>
    <row r="1686" ht="12.75" customHeight="1" x14ac:dyDescent="0.2"/>
    <row r="1687" ht="12.75" customHeight="1" x14ac:dyDescent="0.2"/>
    <row r="1688" ht="12.75" customHeight="1" x14ac:dyDescent="0.2"/>
    <row r="1689" ht="12.75" customHeight="1" x14ac:dyDescent="0.2"/>
    <row r="1690" ht="12.75" customHeight="1" x14ac:dyDescent="0.2"/>
    <row r="1691" ht="12.75" customHeight="1" x14ac:dyDescent="0.2"/>
    <row r="1692" ht="12.75" customHeight="1" x14ac:dyDescent="0.2"/>
    <row r="1693" ht="12.75" customHeight="1" x14ac:dyDescent="0.2"/>
    <row r="1694" ht="12.75" customHeight="1" x14ac:dyDescent="0.2"/>
    <row r="1695" ht="12.75" customHeight="1" x14ac:dyDescent="0.2"/>
    <row r="1696" ht="12.75" customHeight="1" x14ac:dyDescent="0.2"/>
    <row r="1697" ht="12.75" customHeight="1" x14ac:dyDescent="0.2"/>
    <row r="1698" ht="12.75" customHeight="1" x14ac:dyDescent="0.2"/>
    <row r="1699" ht="12.75" customHeight="1" x14ac:dyDescent="0.2"/>
    <row r="1700" ht="12.75" customHeight="1" x14ac:dyDescent="0.2"/>
    <row r="1701" ht="12.75" customHeight="1" x14ac:dyDescent="0.2"/>
    <row r="1702" ht="12.75" customHeight="1" x14ac:dyDescent="0.2"/>
    <row r="1703" ht="12.75" customHeight="1" x14ac:dyDescent="0.2"/>
    <row r="1704" ht="12.75" customHeight="1" x14ac:dyDescent="0.2"/>
    <row r="1705" ht="12.75" customHeight="1" x14ac:dyDescent="0.2"/>
    <row r="1706" ht="12.75" customHeight="1" x14ac:dyDescent="0.2"/>
    <row r="1707" ht="12.75" customHeight="1" x14ac:dyDescent="0.2"/>
    <row r="1708" ht="12.75" customHeight="1" x14ac:dyDescent="0.2"/>
    <row r="1709" ht="12.75" customHeight="1" x14ac:dyDescent="0.2"/>
    <row r="1710" ht="12.75" customHeight="1" x14ac:dyDescent="0.2"/>
    <row r="1711" ht="12.75" customHeight="1" x14ac:dyDescent="0.2"/>
    <row r="1712" ht="12.75" customHeight="1" x14ac:dyDescent="0.2"/>
    <row r="1713" ht="12.75" customHeight="1" x14ac:dyDescent="0.2"/>
    <row r="1714" ht="12.75" customHeight="1" x14ac:dyDescent="0.2"/>
    <row r="1715" ht="12.75" customHeight="1" x14ac:dyDescent="0.2"/>
    <row r="1716" ht="12.75" customHeight="1" x14ac:dyDescent="0.2"/>
    <row r="1717" ht="12.75" customHeight="1" x14ac:dyDescent="0.2"/>
    <row r="1718" ht="12.75" customHeight="1" x14ac:dyDescent="0.2"/>
    <row r="1719" ht="12.75" customHeight="1" x14ac:dyDescent="0.2"/>
    <row r="1720" ht="12.75" customHeight="1" x14ac:dyDescent="0.2"/>
    <row r="1721" ht="12.75" customHeight="1" x14ac:dyDescent="0.2"/>
    <row r="1722" ht="12.75" customHeight="1" x14ac:dyDescent="0.2"/>
    <row r="1723" ht="12.75" customHeight="1" x14ac:dyDescent="0.2"/>
    <row r="1724" ht="12.75" customHeight="1" x14ac:dyDescent="0.2"/>
    <row r="1725" ht="12.75" customHeight="1" x14ac:dyDescent="0.2"/>
    <row r="1726" ht="12.75" customHeight="1" x14ac:dyDescent="0.2"/>
    <row r="1727" ht="12.75" customHeight="1" x14ac:dyDescent="0.2"/>
    <row r="1728" ht="12.75" customHeight="1" x14ac:dyDescent="0.2"/>
    <row r="1729" ht="12.75" customHeight="1" x14ac:dyDescent="0.2"/>
    <row r="1730" ht="12.75" customHeight="1" x14ac:dyDescent="0.2"/>
    <row r="1731" ht="12.75" customHeight="1" x14ac:dyDescent="0.2"/>
    <row r="1732" ht="12.75" customHeight="1" x14ac:dyDescent="0.2"/>
    <row r="1733" ht="12.75" customHeight="1" x14ac:dyDescent="0.2"/>
    <row r="1734" ht="12.75" customHeight="1" x14ac:dyDescent="0.2"/>
    <row r="1735" ht="12.75" customHeight="1" x14ac:dyDescent="0.2"/>
    <row r="1736" ht="12.75" customHeight="1" x14ac:dyDescent="0.2"/>
    <row r="1737" ht="12.75" customHeight="1" x14ac:dyDescent="0.2"/>
    <row r="1738" ht="12.75" customHeight="1" x14ac:dyDescent="0.2"/>
    <row r="1739" ht="12.75" customHeight="1" x14ac:dyDescent="0.2"/>
    <row r="1740" ht="12.75" customHeight="1" x14ac:dyDescent="0.2"/>
    <row r="1741" ht="12.75" customHeight="1" x14ac:dyDescent="0.2"/>
    <row r="1742" ht="12.75" customHeight="1" x14ac:dyDescent="0.2"/>
    <row r="1743" ht="12.75" customHeight="1" x14ac:dyDescent="0.2"/>
    <row r="1744" ht="12.75" customHeight="1" x14ac:dyDescent="0.2"/>
    <row r="1745" ht="12.75" customHeight="1" x14ac:dyDescent="0.2"/>
    <row r="1746" ht="12.75" customHeight="1" x14ac:dyDescent="0.2"/>
    <row r="1747" ht="12.75" customHeight="1" x14ac:dyDescent="0.2"/>
    <row r="1748" ht="12.75" customHeight="1" x14ac:dyDescent="0.2"/>
    <row r="1749" ht="12.75" customHeight="1" x14ac:dyDescent="0.2"/>
    <row r="1750" ht="12.75" customHeight="1" x14ac:dyDescent="0.2"/>
    <row r="1751" ht="12.75" customHeight="1" x14ac:dyDescent="0.2"/>
    <row r="1752" ht="12.75" customHeight="1" x14ac:dyDescent="0.2"/>
    <row r="1753" ht="12.75" customHeight="1" x14ac:dyDescent="0.2"/>
    <row r="1754" ht="12.75" customHeight="1" x14ac:dyDescent="0.2"/>
    <row r="1755" ht="12.75" customHeight="1" x14ac:dyDescent="0.2"/>
    <row r="1756" ht="12.75" customHeight="1" x14ac:dyDescent="0.2"/>
    <row r="1757" ht="12.75" customHeight="1" x14ac:dyDescent="0.2"/>
    <row r="1758" ht="12.75" customHeight="1" x14ac:dyDescent="0.2"/>
    <row r="1759" ht="12.75" customHeight="1" x14ac:dyDescent="0.2"/>
    <row r="1760" ht="12.75" customHeight="1" x14ac:dyDescent="0.2"/>
    <row r="1761" ht="12.75" customHeight="1" x14ac:dyDescent="0.2"/>
    <row r="1762" ht="12.75" customHeight="1" x14ac:dyDescent="0.2"/>
    <row r="1763" ht="12.75" customHeight="1" x14ac:dyDescent="0.2"/>
    <row r="1764" ht="12.75" customHeight="1" x14ac:dyDescent="0.2"/>
    <row r="1765" ht="12.75" customHeight="1" x14ac:dyDescent="0.2"/>
    <row r="1766" ht="12.75" customHeight="1" x14ac:dyDescent="0.2"/>
    <row r="1767" ht="12.75" customHeight="1" x14ac:dyDescent="0.2"/>
    <row r="1768" ht="12.75" customHeight="1" x14ac:dyDescent="0.2"/>
    <row r="1769" ht="12.75" customHeight="1" x14ac:dyDescent="0.2"/>
    <row r="1770" ht="12.75" customHeight="1" x14ac:dyDescent="0.2"/>
    <row r="1771" ht="12.75" customHeight="1" x14ac:dyDescent="0.2"/>
    <row r="1772" ht="12.75" customHeight="1" x14ac:dyDescent="0.2"/>
    <row r="1773" ht="12.75" customHeight="1" x14ac:dyDescent="0.2"/>
    <row r="1774" ht="12.75" customHeight="1" x14ac:dyDescent="0.2"/>
    <row r="1775" ht="12.75" customHeight="1" x14ac:dyDescent="0.2"/>
    <row r="1776" ht="12.75" customHeight="1" x14ac:dyDescent="0.2"/>
    <row r="1777" ht="12.75" customHeight="1" x14ac:dyDescent="0.2"/>
    <row r="1778" ht="12.75" customHeight="1" x14ac:dyDescent="0.2"/>
    <row r="1779" ht="12.75" customHeight="1" x14ac:dyDescent="0.2"/>
    <row r="1780" ht="12.75" customHeight="1" x14ac:dyDescent="0.2"/>
    <row r="1781" ht="12.75" customHeight="1" x14ac:dyDescent="0.2"/>
    <row r="1782" ht="12.75" customHeight="1" x14ac:dyDescent="0.2"/>
    <row r="1783" ht="12.75" customHeight="1" x14ac:dyDescent="0.2"/>
    <row r="1784" ht="12.75" customHeight="1" x14ac:dyDescent="0.2"/>
    <row r="1785" ht="12.75" customHeight="1" x14ac:dyDescent="0.2"/>
    <row r="1786" ht="12.75" customHeight="1" x14ac:dyDescent="0.2"/>
    <row r="1787" ht="12.75" customHeight="1" x14ac:dyDescent="0.2"/>
    <row r="1788" ht="12.75" customHeight="1" x14ac:dyDescent="0.2"/>
    <row r="1789" ht="12.75" customHeight="1" x14ac:dyDescent="0.2"/>
    <row r="1790" ht="12.75" customHeight="1" x14ac:dyDescent="0.2"/>
    <row r="1791" ht="12.75" customHeight="1" x14ac:dyDescent="0.2"/>
    <row r="1792" ht="12.75" customHeight="1" x14ac:dyDescent="0.2"/>
    <row r="1793" ht="12.75" customHeight="1" x14ac:dyDescent="0.2"/>
    <row r="1794" ht="12.75" customHeight="1" x14ac:dyDescent="0.2"/>
    <row r="1795" ht="12.75" customHeight="1" x14ac:dyDescent="0.2"/>
    <row r="1796" ht="12.75" customHeight="1" x14ac:dyDescent="0.2"/>
    <row r="1797" ht="12.75" customHeight="1" x14ac:dyDescent="0.2"/>
    <row r="1798" ht="12.75" customHeight="1" x14ac:dyDescent="0.2"/>
    <row r="1799" ht="12.75" customHeight="1" x14ac:dyDescent="0.2"/>
    <row r="1800" ht="12.75" customHeight="1" x14ac:dyDescent="0.2"/>
    <row r="1801" ht="12.75" customHeight="1" x14ac:dyDescent="0.2"/>
    <row r="1802" ht="12.75" customHeight="1" x14ac:dyDescent="0.2"/>
    <row r="1803" ht="12.75" customHeight="1" x14ac:dyDescent="0.2"/>
    <row r="1804" ht="12.75" customHeight="1" x14ac:dyDescent="0.2"/>
    <row r="1805" ht="12.75" customHeight="1" x14ac:dyDescent="0.2"/>
    <row r="1806" ht="12.75" customHeight="1" x14ac:dyDescent="0.2"/>
    <row r="1807" ht="12.75" customHeight="1" x14ac:dyDescent="0.2"/>
    <row r="1808" ht="12.75" customHeight="1" x14ac:dyDescent="0.2"/>
    <row r="1809" ht="12.75" customHeight="1" x14ac:dyDescent="0.2"/>
    <row r="1810" ht="12.75" customHeight="1" x14ac:dyDescent="0.2"/>
    <row r="1811" ht="12.75" customHeight="1" x14ac:dyDescent="0.2"/>
    <row r="1812" ht="12.75" customHeight="1" x14ac:dyDescent="0.2"/>
    <row r="1813" ht="12.75" customHeight="1" x14ac:dyDescent="0.2"/>
    <row r="1814" ht="12.75" customHeight="1" x14ac:dyDescent="0.2"/>
    <row r="1815" ht="12.75" customHeight="1" x14ac:dyDescent="0.2"/>
    <row r="1816" ht="12.75" customHeight="1" x14ac:dyDescent="0.2"/>
    <row r="1817" ht="12.75" customHeight="1" x14ac:dyDescent="0.2"/>
    <row r="1818" ht="12.75" customHeight="1" x14ac:dyDescent="0.2"/>
    <row r="1819" ht="12.75" customHeight="1" x14ac:dyDescent="0.2"/>
    <row r="1820" ht="12.75" customHeight="1" x14ac:dyDescent="0.2"/>
    <row r="1821" ht="12.75" customHeight="1" x14ac:dyDescent="0.2"/>
    <row r="1822" ht="12.75" customHeight="1" x14ac:dyDescent="0.2"/>
    <row r="1823" ht="12.75" customHeight="1" x14ac:dyDescent="0.2"/>
    <row r="1824" ht="12.75" customHeight="1" x14ac:dyDescent="0.2"/>
    <row r="1825" ht="12.75" customHeight="1" x14ac:dyDescent="0.2"/>
    <row r="1826" ht="12.75" customHeight="1" x14ac:dyDescent="0.2"/>
    <row r="1827" ht="12.75" customHeight="1" x14ac:dyDescent="0.2"/>
    <row r="1828" ht="12.75" customHeight="1" x14ac:dyDescent="0.2"/>
    <row r="1829" ht="12.75" customHeight="1" x14ac:dyDescent="0.2"/>
    <row r="1830" ht="12.75" customHeight="1" x14ac:dyDescent="0.2"/>
    <row r="1831" ht="12.75" customHeight="1" x14ac:dyDescent="0.2"/>
    <row r="1832" ht="12.75" customHeight="1" x14ac:dyDescent="0.2"/>
    <row r="1833" ht="12.75" customHeight="1" x14ac:dyDescent="0.2"/>
    <row r="1834" ht="12.75" customHeight="1" x14ac:dyDescent="0.2"/>
    <row r="1835" ht="12.75" customHeight="1" x14ac:dyDescent="0.2"/>
    <row r="1836" ht="12.75" customHeight="1" x14ac:dyDescent="0.2"/>
    <row r="1837" ht="12.75" customHeight="1" x14ac:dyDescent="0.2"/>
    <row r="1838" ht="12.75" customHeight="1" x14ac:dyDescent="0.2"/>
    <row r="1839" ht="12.75" customHeight="1" x14ac:dyDescent="0.2"/>
    <row r="1840" ht="12.75" customHeight="1" x14ac:dyDescent="0.2"/>
    <row r="1841" ht="12.75" customHeight="1" x14ac:dyDescent="0.2"/>
    <row r="1842" ht="12.75" customHeight="1" x14ac:dyDescent="0.2"/>
    <row r="1843" ht="12.75" customHeight="1" x14ac:dyDescent="0.2"/>
    <row r="1844" ht="12.75" customHeight="1" x14ac:dyDescent="0.2"/>
    <row r="1845" ht="12.75" customHeight="1" x14ac:dyDescent="0.2"/>
    <row r="1846" ht="12.75" customHeight="1" x14ac:dyDescent="0.2"/>
    <row r="1847" ht="12.75" customHeight="1" x14ac:dyDescent="0.2"/>
    <row r="1848" ht="12.75" customHeight="1" x14ac:dyDescent="0.2"/>
    <row r="1849" ht="12.75" customHeight="1" x14ac:dyDescent="0.2"/>
    <row r="1850" ht="12.75" customHeight="1" x14ac:dyDescent="0.2"/>
    <row r="1851" ht="12.75" customHeight="1" x14ac:dyDescent="0.2"/>
    <row r="1852" ht="12.75" customHeight="1" x14ac:dyDescent="0.2"/>
    <row r="1853" ht="12.75" customHeight="1" x14ac:dyDescent="0.2"/>
    <row r="1854" ht="12.75" customHeight="1" x14ac:dyDescent="0.2"/>
    <row r="1855" ht="12.75" customHeight="1" x14ac:dyDescent="0.2"/>
    <row r="1856" ht="12.75" customHeight="1" x14ac:dyDescent="0.2"/>
    <row r="1857" ht="12.75" customHeight="1" x14ac:dyDescent="0.2"/>
    <row r="1858" ht="12.75" customHeight="1" x14ac:dyDescent="0.2"/>
    <row r="1859" ht="12.75" customHeight="1" x14ac:dyDescent="0.2"/>
    <row r="1860" ht="12.75" customHeight="1" x14ac:dyDescent="0.2"/>
    <row r="1861" ht="12.75" customHeight="1" x14ac:dyDescent="0.2"/>
    <row r="1862" ht="12.75" customHeight="1" x14ac:dyDescent="0.2"/>
    <row r="1863" ht="12.75" customHeight="1" x14ac:dyDescent="0.2"/>
    <row r="1864" ht="12.75" customHeight="1" x14ac:dyDescent="0.2"/>
    <row r="1865" ht="12.75" customHeight="1" x14ac:dyDescent="0.2"/>
    <row r="1866" ht="12.75" customHeight="1" x14ac:dyDescent="0.2"/>
    <row r="1867" ht="12.75" customHeight="1" x14ac:dyDescent="0.2"/>
    <row r="1868" ht="12.75" customHeight="1" x14ac:dyDescent="0.2"/>
    <row r="1869" ht="12.75" customHeight="1" x14ac:dyDescent="0.2"/>
    <row r="1870" ht="12.75" customHeight="1" x14ac:dyDescent="0.2"/>
    <row r="1871" ht="12.75" customHeight="1" x14ac:dyDescent="0.2"/>
    <row r="1872" ht="12.75" customHeight="1" x14ac:dyDescent="0.2"/>
    <row r="1873" ht="12.75" customHeight="1" x14ac:dyDescent="0.2"/>
    <row r="1874" ht="12.75" customHeight="1" x14ac:dyDescent="0.2"/>
    <row r="1875" ht="12.75" customHeight="1" x14ac:dyDescent="0.2"/>
    <row r="1876" ht="12.75" customHeight="1" x14ac:dyDescent="0.2"/>
    <row r="1877" ht="12.75" customHeight="1" x14ac:dyDescent="0.2"/>
    <row r="1878" ht="12.75" customHeight="1" x14ac:dyDescent="0.2"/>
    <row r="1879" ht="12.75" customHeight="1" x14ac:dyDescent="0.2"/>
    <row r="1880" ht="12.75" customHeight="1" x14ac:dyDescent="0.2"/>
    <row r="1881" ht="12.75" customHeight="1" x14ac:dyDescent="0.2"/>
    <row r="1882" ht="12.75" customHeight="1" x14ac:dyDescent="0.2"/>
    <row r="1883" ht="12.75" customHeight="1" x14ac:dyDescent="0.2"/>
    <row r="1884" ht="12.75" customHeight="1" x14ac:dyDescent="0.2"/>
    <row r="1885" ht="12.75" customHeight="1" x14ac:dyDescent="0.2"/>
    <row r="1886" ht="12.75" customHeight="1" x14ac:dyDescent="0.2"/>
    <row r="1887" ht="12.75" customHeight="1" x14ac:dyDescent="0.2"/>
    <row r="1888" ht="12.75" customHeight="1" x14ac:dyDescent="0.2"/>
    <row r="1889" ht="12.75" customHeight="1" x14ac:dyDescent="0.2"/>
    <row r="1890" ht="12.75" customHeight="1" x14ac:dyDescent="0.2"/>
    <row r="1891" ht="12.75" customHeight="1" x14ac:dyDescent="0.2"/>
    <row r="1892" ht="12.75" customHeight="1" x14ac:dyDescent="0.2"/>
    <row r="1893" ht="12.75" customHeight="1" x14ac:dyDescent="0.2"/>
    <row r="1894" ht="12.75" customHeight="1" x14ac:dyDescent="0.2"/>
    <row r="1895" ht="12.75" customHeight="1" x14ac:dyDescent="0.2"/>
    <row r="1896" ht="12.75" customHeight="1" x14ac:dyDescent="0.2"/>
    <row r="1897" ht="12.75" customHeight="1" x14ac:dyDescent="0.2"/>
    <row r="1898" ht="12.75" customHeight="1" x14ac:dyDescent="0.2"/>
    <row r="1899" ht="12.75" customHeight="1" x14ac:dyDescent="0.2"/>
    <row r="1900" ht="12.75" customHeight="1" x14ac:dyDescent="0.2"/>
    <row r="1901" ht="12.75" customHeight="1" x14ac:dyDescent="0.2"/>
    <row r="1902" ht="12.75" customHeight="1" x14ac:dyDescent="0.2"/>
    <row r="1903" ht="12.75" customHeight="1" x14ac:dyDescent="0.2"/>
    <row r="1904" ht="12.75" customHeight="1" x14ac:dyDescent="0.2"/>
    <row r="1905" ht="12.75" customHeight="1" x14ac:dyDescent="0.2"/>
    <row r="1906" ht="12.75" customHeight="1" x14ac:dyDescent="0.2"/>
    <row r="1907" ht="12.75" customHeight="1" x14ac:dyDescent="0.2"/>
    <row r="1908" ht="12.75" customHeight="1" x14ac:dyDescent="0.2"/>
    <row r="1909" ht="12.75" customHeight="1" x14ac:dyDescent="0.2"/>
    <row r="1910" ht="12.75" customHeight="1" x14ac:dyDescent="0.2"/>
    <row r="1911" ht="12.75" customHeight="1" x14ac:dyDescent="0.2"/>
    <row r="1912" ht="12.75" customHeight="1" x14ac:dyDescent="0.2"/>
    <row r="1913" ht="12.75" customHeight="1" x14ac:dyDescent="0.2"/>
    <row r="1914" ht="12.75" customHeight="1" x14ac:dyDescent="0.2"/>
    <row r="1915" ht="12.75" customHeight="1" x14ac:dyDescent="0.2"/>
    <row r="1916" ht="12.75" customHeight="1" x14ac:dyDescent="0.2"/>
    <row r="1917" ht="12.75" customHeight="1" x14ac:dyDescent="0.2"/>
    <row r="1918" ht="12.75" customHeight="1" x14ac:dyDescent="0.2"/>
    <row r="1919" ht="12.75" customHeight="1" x14ac:dyDescent="0.2"/>
    <row r="1920" ht="12.75" customHeight="1" x14ac:dyDescent="0.2"/>
    <row r="1921" ht="12.75" customHeight="1" x14ac:dyDescent="0.2"/>
    <row r="1922" ht="12.75" customHeight="1" x14ac:dyDescent="0.2"/>
    <row r="1923" ht="12.75" customHeight="1" x14ac:dyDescent="0.2"/>
    <row r="1924" ht="12.75" customHeight="1" x14ac:dyDescent="0.2"/>
    <row r="1925" ht="12.75" customHeight="1" x14ac:dyDescent="0.2"/>
    <row r="1926" ht="12.75" customHeight="1" x14ac:dyDescent="0.2"/>
    <row r="1927" ht="12.75" customHeight="1" x14ac:dyDescent="0.2"/>
    <row r="1928" ht="12.75" customHeight="1" x14ac:dyDescent="0.2"/>
    <row r="1929" ht="12.75" customHeight="1" x14ac:dyDescent="0.2"/>
    <row r="1930" ht="12.75" customHeight="1" x14ac:dyDescent="0.2"/>
    <row r="1931" ht="12.75" customHeight="1" x14ac:dyDescent="0.2"/>
    <row r="1932" ht="12.75" customHeight="1" x14ac:dyDescent="0.2"/>
    <row r="1933" ht="12.75" customHeight="1" x14ac:dyDescent="0.2"/>
    <row r="1934" ht="12.75" customHeight="1" x14ac:dyDescent="0.2"/>
    <row r="1935" ht="12.75" customHeight="1" x14ac:dyDescent="0.2"/>
    <row r="1936" ht="12.75" customHeight="1" x14ac:dyDescent="0.2"/>
    <row r="1937" ht="12.75" customHeight="1" x14ac:dyDescent="0.2"/>
    <row r="1938" ht="12.75" customHeight="1" x14ac:dyDescent="0.2"/>
    <row r="1939" ht="12.75" customHeight="1" x14ac:dyDescent="0.2"/>
    <row r="1940" ht="12.75" customHeight="1" x14ac:dyDescent="0.2"/>
    <row r="1941" ht="12.75" customHeight="1" x14ac:dyDescent="0.2"/>
    <row r="1942" ht="12.75" customHeight="1" x14ac:dyDescent="0.2"/>
    <row r="1943" ht="12.75" customHeight="1" x14ac:dyDescent="0.2"/>
    <row r="1944" ht="12.75" customHeight="1" x14ac:dyDescent="0.2"/>
    <row r="1945" ht="12.75" customHeight="1" x14ac:dyDescent="0.2"/>
    <row r="1946" ht="12.75" customHeight="1" x14ac:dyDescent="0.2"/>
    <row r="1947" ht="12.75" customHeight="1" x14ac:dyDescent="0.2"/>
    <row r="1948" ht="12.75" customHeight="1" x14ac:dyDescent="0.2"/>
    <row r="1949" ht="12.75" customHeight="1" x14ac:dyDescent="0.2"/>
    <row r="1950" ht="12.75" customHeight="1" x14ac:dyDescent="0.2"/>
    <row r="1951" ht="12.75" customHeight="1" x14ac:dyDescent="0.2"/>
    <row r="1952" ht="12.75" customHeight="1" x14ac:dyDescent="0.2"/>
    <row r="1953" ht="12.75" customHeight="1" x14ac:dyDescent="0.2"/>
    <row r="1954" ht="12.75" customHeight="1" x14ac:dyDescent="0.2"/>
    <row r="1955" ht="12.75" customHeight="1" x14ac:dyDescent="0.2"/>
    <row r="1956" ht="12.75" customHeight="1" x14ac:dyDescent="0.2"/>
    <row r="1957" ht="12.75" customHeight="1" x14ac:dyDescent="0.2"/>
    <row r="1958" ht="12.75" customHeight="1" x14ac:dyDescent="0.2"/>
    <row r="1959" ht="12.75" customHeight="1" x14ac:dyDescent="0.2"/>
    <row r="1960" ht="12.75" customHeight="1" x14ac:dyDescent="0.2"/>
    <row r="1961" ht="12.75" customHeight="1" x14ac:dyDescent="0.2"/>
    <row r="1962" ht="12.75" customHeight="1" x14ac:dyDescent="0.2"/>
    <row r="1963" ht="12.75" customHeight="1" x14ac:dyDescent="0.2"/>
    <row r="1964" ht="12.75" customHeight="1" x14ac:dyDescent="0.2"/>
    <row r="1965" ht="12.75" customHeight="1" x14ac:dyDescent="0.2"/>
    <row r="1966" ht="12.75" customHeight="1" x14ac:dyDescent="0.2"/>
    <row r="1967" ht="12.75" customHeight="1" x14ac:dyDescent="0.2"/>
    <row r="1968" ht="12.75" customHeight="1" x14ac:dyDescent="0.2"/>
    <row r="1969" ht="12.75" customHeight="1" x14ac:dyDescent="0.2"/>
    <row r="1970" ht="12.75" customHeight="1" x14ac:dyDescent="0.2"/>
    <row r="1971" ht="12.75" customHeight="1" x14ac:dyDescent="0.2"/>
    <row r="1972" ht="12.75" customHeight="1" x14ac:dyDescent="0.2"/>
    <row r="1973" ht="12.75" customHeight="1" x14ac:dyDescent="0.2"/>
    <row r="1974" ht="12.75" customHeight="1" x14ac:dyDescent="0.2"/>
    <row r="1975" ht="12.75" customHeight="1" x14ac:dyDescent="0.2"/>
    <row r="1976" ht="12.75" customHeight="1" x14ac:dyDescent="0.2"/>
    <row r="1977" ht="12.75" customHeight="1" x14ac:dyDescent="0.2"/>
    <row r="1978" ht="12.75" customHeight="1" x14ac:dyDescent="0.2"/>
    <row r="1979" ht="12.75" customHeight="1" x14ac:dyDescent="0.2"/>
    <row r="1980" ht="12.75" customHeight="1" x14ac:dyDescent="0.2"/>
    <row r="1981" ht="12.75" customHeight="1" x14ac:dyDescent="0.2"/>
    <row r="1982" ht="12.75" customHeight="1" x14ac:dyDescent="0.2"/>
    <row r="1983" ht="12.75" customHeight="1" x14ac:dyDescent="0.2"/>
    <row r="1984" ht="12.75" customHeight="1" x14ac:dyDescent="0.2"/>
    <row r="1985" ht="12.75" customHeight="1" x14ac:dyDescent="0.2"/>
    <row r="1986" ht="12.75" customHeight="1" x14ac:dyDescent="0.2"/>
    <row r="1987" ht="12.75" customHeight="1" x14ac:dyDescent="0.2"/>
    <row r="1988" ht="12.75" customHeight="1" x14ac:dyDescent="0.2"/>
    <row r="1989" ht="12.75" customHeight="1" x14ac:dyDescent="0.2"/>
    <row r="1990" ht="12.75" customHeight="1" x14ac:dyDescent="0.2"/>
    <row r="1991" ht="12.75" customHeight="1" x14ac:dyDescent="0.2"/>
    <row r="1992" ht="12.75" customHeight="1" x14ac:dyDescent="0.2"/>
    <row r="1993" ht="12.75" customHeight="1" x14ac:dyDescent="0.2"/>
    <row r="1994" ht="12.75" customHeight="1" x14ac:dyDescent="0.2"/>
    <row r="1995" ht="12.75" customHeight="1" x14ac:dyDescent="0.2"/>
    <row r="1996" ht="12.75" customHeight="1" x14ac:dyDescent="0.2"/>
    <row r="1997" ht="12.75" customHeight="1" x14ac:dyDescent="0.2"/>
    <row r="1998" ht="12.75" customHeight="1" x14ac:dyDescent="0.2"/>
    <row r="1999" ht="12.75" customHeight="1" x14ac:dyDescent="0.2"/>
    <row r="2000" ht="12.75" customHeight="1" x14ac:dyDescent="0.2"/>
    <row r="2001" ht="12.75" customHeight="1" x14ac:dyDescent="0.2"/>
    <row r="2002" ht="12.75" customHeight="1" x14ac:dyDescent="0.2"/>
    <row r="2003" ht="12.75" customHeight="1" x14ac:dyDescent="0.2"/>
    <row r="2004" ht="12.75" customHeight="1" x14ac:dyDescent="0.2"/>
    <row r="2005" ht="12.75" customHeight="1" x14ac:dyDescent="0.2"/>
    <row r="2006" ht="12.75" customHeight="1" x14ac:dyDescent="0.2"/>
    <row r="2007" ht="12.75" customHeight="1" x14ac:dyDescent="0.2"/>
    <row r="2008" ht="12.75" customHeight="1" x14ac:dyDescent="0.2"/>
    <row r="2009" ht="12.75" customHeight="1" x14ac:dyDescent="0.2"/>
    <row r="2010" ht="12.75" customHeight="1" x14ac:dyDescent="0.2"/>
    <row r="2011" ht="12.75" customHeight="1" x14ac:dyDescent="0.2"/>
    <row r="2012" ht="12.75" customHeight="1" x14ac:dyDescent="0.2"/>
    <row r="2013" ht="12.75" customHeight="1" x14ac:dyDescent="0.2"/>
    <row r="2014" ht="12.75" customHeight="1" x14ac:dyDescent="0.2"/>
    <row r="2015" ht="12.75" customHeight="1" x14ac:dyDescent="0.2"/>
    <row r="2016" ht="12.75" customHeight="1" x14ac:dyDescent="0.2"/>
    <row r="2017" ht="12.75" customHeight="1" x14ac:dyDescent="0.2"/>
    <row r="2018" ht="12.75" customHeight="1" x14ac:dyDescent="0.2"/>
    <row r="2019" ht="12.75" customHeight="1" x14ac:dyDescent="0.2"/>
    <row r="2020" ht="12.75" customHeight="1" x14ac:dyDescent="0.2"/>
    <row r="2021" ht="12.75" customHeight="1" x14ac:dyDescent="0.2"/>
    <row r="2022" ht="12.75" customHeight="1" x14ac:dyDescent="0.2"/>
    <row r="2023" ht="12.75" customHeight="1" x14ac:dyDescent="0.2"/>
    <row r="2024" ht="12.75" customHeight="1" x14ac:dyDescent="0.2"/>
    <row r="2025" ht="12.75" customHeight="1" x14ac:dyDescent="0.2"/>
    <row r="2026" ht="12.75" customHeight="1" x14ac:dyDescent="0.2"/>
    <row r="2027" ht="12.75" customHeight="1" x14ac:dyDescent="0.2"/>
    <row r="2028" ht="12.75" customHeight="1" x14ac:dyDescent="0.2"/>
    <row r="2029" ht="12.75" customHeight="1" x14ac:dyDescent="0.2"/>
    <row r="2030" ht="12.75" customHeight="1" x14ac:dyDescent="0.2"/>
    <row r="2031" ht="12.75" customHeight="1" x14ac:dyDescent="0.2"/>
    <row r="2032" ht="12.75" customHeight="1" x14ac:dyDescent="0.2"/>
    <row r="2033" ht="12.75" customHeight="1" x14ac:dyDescent="0.2"/>
    <row r="2034" ht="12.75" customHeight="1" x14ac:dyDescent="0.2"/>
    <row r="2035" ht="12.75" customHeight="1" x14ac:dyDescent="0.2"/>
    <row r="2036" ht="12.75" customHeight="1" x14ac:dyDescent="0.2"/>
    <row r="2037" ht="12.75" customHeight="1" x14ac:dyDescent="0.2"/>
    <row r="2038" ht="12.75" customHeight="1" x14ac:dyDescent="0.2"/>
    <row r="2039" ht="12.75" customHeight="1" x14ac:dyDescent="0.2"/>
    <row r="2040" ht="12.75" customHeight="1" x14ac:dyDescent="0.2"/>
    <row r="2041" ht="12.75" customHeight="1" x14ac:dyDescent="0.2"/>
    <row r="2042" ht="12.75" customHeight="1" x14ac:dyDescent="0.2"/>
    <row r="2043" ht="12.75" customHeight="1" x14ac:dyDescent="0.2"/>
    <row r="2044" ht="12.75" customHeight="1" x14ac:dyDescent="0.2"/>
    <row r="2045" ht="12.75" customHeight="1" x14ac:dyDescent="0.2"/>
    <row r="2046" ht="12.75" customHeight="1" x14ac:dyDescent="0.2"/>
    <row r="2047" ht="12.75" customHeight="1" x14ac:dyDescent="0.2"/>
    <row r="2048" ht="12.75" customHeight="1" x14ac:dyDescent="0.2"/>
    <row r="2049" ht="12.75" customHeight="1" x14ac:dyDescent="0.2"/>
    <row r="2050" ht="12.75" customHeight="1" x14ac:dyDescent="0.2"/>
    <row r="2051" ht="12.75" customHeight="1" x14ac:dyDescent="0.2"/>
    <row r="2052" ht="12.75" customHeight="1" x14ac:dyDescent="0.2"/>
    <row r="2053" ht="12.75" customHeight="1" x14ac:dyDescent="0.2"/>
    <row r="2054" ht="12.75" customHeight="1" x14ac:dyDescent="0.2"/>
    <row r="2055" ht="12.75" customHeight="1" x14ac:dyDescent="0.2"/>
    <row r="2056" ht="12.75" customHeight="1" x14ac:dyDescent="0.2"/>
    <row r="2057" ht="12.75" customHeight="1" x14ac:dyDescent="0.2"/>
    <row r="2058" ht="12.75" customHeight="1" x14ac:dyDescent="0.2"/>
    <row r="2059" ht="12.75" customHeight="1" x14ac:dyDescent="0.2"/>
    <row r="2060" ht="12.75" customHeight="1" x14ac:dyDescent="0.2"/>
    <row r="2061" ht="12.75" customHeight="1" x14ac:dyDescent="0.2"/>
    <row r="2062" ht="12.75" customHeight="1" x14ac:dyDescent="0.2"/>
    <row r="2063" ht="12.75" customHeight="1" x14ac:dyDescent="0.2"/>
    <row r="2064" ht="12.75" customHeight="1" x14ac:dyDescent="0.2"/>
    <row r="2065" ht="12.75" customHeight="1" x14ac:dyDescent="0.2"/>
    <row r="2066" ht="12.75" customHeight="1" x14ac:dyDescent="0.2"/>
    <row r="2067" ht="12.75" customHeight="1" x14ac:dyDescent="0.2"/>
    <row r="2068" ht="12.75" customHeight="1" x14ac:dyDescent="0.2"/>
    <row r="2069" ht="12.75" customHeight="1" x14ac:dyDescent="0.2"/>
    <row r="2070" ht="12.75" customHeight="1" x14ac:dyDescent="0.2"/>
    <row r="2071" ht="12.75" customHeight="1" x14ac:dyDescent="0.2"/>
    <row r="2072" ht="12.75" customHeight="1" x14ac:dyDescent="0.2"/>
    <row r="2073" ht="12.75" customHeight="1" x14ac:dyDescent="0.2"/>
    <row r="2074" ht="12.75" customHeight="1" x14ac:dyDescent="0.2"/>
    <row r="2075" ht="12.75" customHeight="1" x14ac:dyDescent="0.2"/>
    <row r="2076" ht="12.75" customHeight="1" x14ac:dyDescent="0.2"/>
    <row r="2077" ht="12.75" customHeight="1" x14ac:dyDescent="0.2"/>
    <row r="2078" ht="12.75" customHeight="1" x14ac:dyDescent="0.2"/>
    <row r="2079" ht="12.75" customHeight="1" x14ac:dyDescent="0.2"/>
    <row r="2080" ht="12.75" customHeight="1" x14ac:dyDescent="0.2"/>
    <row r="2081" ht="12.75" customHeight="1" x14ac:dyDescent="0.2"/>
    <row r="2082" ht="12.75" customHeight="1" x14ac:dyDescent="0.2"/>
    <row r="2083" ht="12.75" customHeight="1" x14ac:dyDescent="0.2"/>
    <row r="2084" ht="12.75" customHeight="1" x14ac:dyDescent="0.2"/>
    <row r="2085" ht="12.75" customHeight="1" x14ac:dyDescent="0.2"/>
    <row r="2086" ht="12.75" customHeight="1" x14ac:dyDescent="0.2"/>
    <row r="2087" ht="12.75" customHeight="1" x14ac:dyDescent="0.2"/>
    <row r="2088" ht="12.75" customHeight="1" x14ac:dyDescent="0.2"/>
    <row r="2089" ht="12.75" customHeight="1" x14ac:dyDescent="0.2"/>
    <row r="2090" ht="12.75" customHeight="1" x14ac:dyDescent="0.2"/>
    <row r="2091" ht="12.75" customHeight="1" x14ac:dyDescent="0.2"/>
    <row r="2092" ht="12.75" customHeight="1" x14ac:dyDescent="0.2"/>
    <row r="2093" ht="12.75" customHeight="1" x14ac:dyDescent="0.2"/>
    <row r="2094" ht="12.75" customHeight="1" x14ac:dyDescent="0.2"/>
    <row r="2095" ht="12.75" customHeight="1" x14ac:dyDescent="0.2"/>
    <row r="2096" ht="12.75" customHeight="1" x14ac:dyDescent="0.2"/>
    <row r="2097" ht="12.75" customHeight="1" x14ac:dyDescent="0.2"/>
    <row r="2098" ht="12.75" customHeight="1" x14ac:dyDescent="0.2"/>
    <row r="2099" ht="12.75" customHeight="1" x14ac:dyDescent="0.2"/>
    <row r="2100" ht="12.75" customHeight="1" x14ac:dyDescent="0.2"/>
    <row r="2101" ht="12.75" customHeight="1" x14ac:dyDescent="0.2"/>
    <row r="2102" ht="12.75" customHeight="1" x14ac:dyDescent="0.2"/>
    <row r="2103" ht="12.75" customHeight="1" x14ac:dyDescent="0.2"/>
    <row r="2104" ht="12.75" customHeight="1" x14ac:dyDescent="0.2"/>
    <row r="2105" ht="12.75" customHeight="1" x14ac:dyDescent="0.2"/>
    <row r="2106" ht="12.75" customHeight="1" x14ac:dyDescent="0.2"/>
    <row r="2107" ht="12.75" customHeight="1" x14ac:dyDescent="0.2"/>
    <row r="2108" ht="12.75" customHeight="1" x14ac:dyDescent="0.2"/>
    <row r="2109" ht="12.75" customHeight="1" x14ac:dyDescent="0.2"/>
    <row r="2110" ht="12.75" customHeight="1" x14ac:dyDescent="0.2"/>
    <row r="2111" ht="12.75" customHeight="1" x14ac:dyDescent="0.2"/>
    <row r="2112" ht="12.75" customHeight="1" x14ac:dyDescent="0.2"/>
    <row r="2113" ht="12.75" customHeight="1" x14ac:dyDescent="0.2"/>
    <row r="2114" ht="12.75" customHeight="1" x14ac:dyDescent="0.2"/>
    <row r="2115" ht="12.75" customHeight="1" x14ac:dyDescent="0.2"/>
    <row r="2116" ht="12.75" customHeight="1" x14ac:dyDescent="0.2"/>
    <row r="2117" ht="12.75" customHeight="1" x14ac:dyDescent="0.2"/>
    <row r="2118" ht="12.75" customHeight="1" x14ac:dyDescent="0.2"/>
    <row r="2119" ht="12.75" customHeight="1" x14ac:dyDescent="0.2"/>
    <row r="2120" ht="12.75" customHeight="1" x14ac:dyDescent="0.2"/>
    <row r="2121" ht="12.75" customHeight="1" x14ac:dyDescent="0.2"/>
    <row r="2122" ht="12.75" customHeight="1" x14ac:dyDescent="0.2"/>
    <row r="2123" ht="12.75" customHeight="1" x14ac:dyDescent="0.2"/>
    <row r="2124" ht="12.75" customHeight="1" x14ac:dyDescent="0.2"/>
    <row r="2125" ht="12.75" customHeight="1" x14ac:dyDescent="0.2"/>
    <row r="2126" ht="12.75" customHeight="1" x14ac:dyDescent="0.2"/>
    <row r="2127" ht="12.75" customHeight="1" x14ac:dyDescent="0.2"/>
    <row r="2128" ht="12.75" customHeight="1" x14ac:dyDescent="0.2"/>
    <row r="2129" ht="12.75" customHeight="1" x14ac:dyDescent="0.2"/>
    <row r="2130" ht="12.75" customHeight="1" x14ac:dyDescent="0.2"/>
    <row r="2131" ht="12.75" customHeight="1" x14ac:dyDescent="0.2"/>
    <row r="2132" ht="12.75" customHeight="1" x14ac:dyDescent="0.2"/>
    <row r="2133" ht="12.75" customHeight="1" x14ac:dyDescent="0.2"/>
    <row r="2134" ht="12.75" customHeight="1" x14ac:dyDescent="0.2"/>
    <row r="2135" ht="12.75" customHeight="1" x14ac:dyDescent="0.2"/>
    <row r="2136" ht="12.75" customHeight="1" x14ac:dyDescent="0.2"/>
    <row r="2137" ht="12.75" customHeight="1" x14ac:dyDescent="0.2"/>
    <row r="2138" ht="12.75" customHeight="1" x14ac:dyDescent="0.2"/>
    <row r="2139" ht="12.75" customHeight="1" x14ac:dyDescent="0.2"/>
    <row r="2140" ht="12.75" customHeight="1" x14ac:dyDescent="0.2"/>
    <row r="2141" ht="12.75" customHeight="1" x14ac:dyDescent="0.2"/>
    <row r="2142" ht="12.75" customHeight="1" x14ac:dyDescent="0.2"/>
    <row r="2143" ht="12.75" customHeight="1" x14ac:dyDescent="0.2"/>
    <row r="2144" ht="12.75" customHeight="1" x14ac:dyDescent="0.2"/>
    <row r="2145" ht="12.75" customHeight="1" x14ac:dyDescent="0.2"/>
    <row r="2146" ht="12.75" customHeight="1" x14ac:dyDescent="0.2"/>
    <row r="2147" ht="12.75" customHeight="1" x14ac:dyDescent="0.2"/>
    <row r="2148" ht="12.75" customHeight="1" x14ac:dyDescent="0.2"/>
    <row r="2149" ht="12.75" customHeight="1" x14ac:dyDescent="0.2"/>
    <row r="2150" ht="12.75" customHeight="1" x14ac:dyDescent="0.2"/>
    <row r="2151" ht="12.75" customHeight="1" x14ac:dyDescent="0.2"/>
    <row r="2152" ht="12.75" customHeight="1" x14ac:dyDescent="0.2"/>
    <row r="2153" ht="12.75" customHeight="1" x14ac:dyDescent="0.2"/>
    <row r="2154" ht="12.75" customHeight="1" x14ac:dyDescent="0.2"/>
    <row r="2155" ht="12.75" customHeight="1" x14ac:dyDescent="0.2"/>
    <row r="2156" ht="12.75" customHeight="1" x14ac:dyDescent="0.2"/>
    <row r="2157" ht="12.75" customHeight="1" x14ac:dyDescent="0.2"/>
    <row r="2158" ht="12.75" customHeight="1" x14ac:dyDescent="0.2"/>
    <row r="2159" ht="12.75" customHeight="1" x14ac:dyDescent="0.2"/>
    <row r="2160" ht="12.75" customHeight="1" x14ac:dyDescent="0.2"/>
    <row r="2161" ht="12.75" customHeight="1" x14ac:dyDescent="0.2"/>
    <row r="2162" ht="12.75" customHeight="1" x14ac:dyDescent="0.2"/>
    <row r="2163" ht="12.75" customHeight="1" x14ac:dyDescent="0.2"/>
    <row r="2164" ht="12.75" customHeight="1" x14ac:dyDescent="0.2"/>
    <row r="2165" ht="12.75" customHeight="1" x14ac:dyDescent="0.2"/>
    <row r="2166" ht="12.75" customHeight="1" x14ac:dyDescent="0.2"/>
    <row r="2167" ht="12.75" customHeight="1" x14ac:dyDescent="0.2"/>
    <row r="2168" ht="12.75" customHeight="1" x14ac:dyDescent="0.2"/>
    <row r="2169" ht="12.75" customHeight="1" x14ac:dyDescent="0.2"/>
    <row r="2170" ht="12.75" customHeight="1" x14ac:dyDescent="0.2"/>
    <row r="2171" ht="12.75" customHeight="1" x14ac:dyDescent="0.2"/>
    <row r="2172" ht="12.75" customHeight="1" x14ac:dyDescent="0.2"/>
    <row r="2173" ht="12.75" customHeight="1" x14ac:dyDescent="0.2"/>
    <row r="2174" ht="12.75" customHeight="1" x14ac:dyDescent="0.2"/>
    <row r="2175" ht="12.75" customHeight="1" x14ac:dyDescent="0.2"/>
    <row r="2176" ht="12.75" customHeight="1" x14ac:dyDescent="0.2"/>
    <row r="2177" ht="12.75" customHeight="1" x14ac:dyDescent="0.2"/>
    <row r="2178" ht="12.75" customHeight="1" x14ac:dyDescent="0.2"/>
    <row r="2179" ht="12.75" customHeight="1" x14ac:dyDescent="0.2"/>
    <row r="2180" ht="12.75" customHeight="1" x14ac:dyDescent="0.2"/>
    <row r="2181" ht="12.75" customHeight="1" x14ac:dyDescent="0.2"/>
    <row r="2182" ht="12.75" customHeight="1" x14ac:dyDescent="0.2"/>
    <row r="2183" ht="12.75" customHeight="1" x14ac:dyDescent="0.2"/>
    <row r="2184" ht="12.75" customHeight="1" x14ac:dyDescent="0.2"/>
    <row r="2185" ht="12.75" customHeight="1" x14ac:dyDescent="0.2"/>
    <row r="2186" ht="12.75" customHeight="1" x14ac:dyDescent="0.2"/>
    <row r="2187" ht="12.75" customHeight="1" x14ac:dyDescent="0.2"/>
    <row r="2188" ht="12.75" customHeight="1" x14ac:dyDescent="0.2"/>
    <row r="2189" ht="12.75" customHeight="1" x14ac:dyDescent="0.2"/>
    <row r="2190" ht="12.75" customHeight="1" x14ac:dyDescent="0.2"/>
    <row r="2191" ht="12.75" customHeight="1" x14ac:dyDescent="0.2"/>
    <row r="2192" ht="12.75" customHeight="1" x14ac:dyDescent="0.2"/>
    <row r="2193" ht="12.75" customHeight="1" x14ac:dyDescent="0.2"/>
    <row r="2194" ht="12.75" customHeight="1" x14ac:dyDescent="0.2"/>
    <row r="2195" ht="12.75" customHeight="1" x14ac:dyDescent="0.2"/>
    <row r="2196" ht="12.75" customHeight="1" x14ac:dyDescent="0.2"/>
    <row r="2197" ht="12.75" customHeight="1" x14ac:dyDescent="0.2"/>
    <row r="2198" ht="12.75" customHeight="1" x14ac:dyDescent="0.2"/>
    <row r="2199" ht="12.75" customHeight="1" x14ac:dyDescent="0.2"/>
    <row r="2200" ht="12.75" customHeight="1" x14ac:dyDescent="0.2"/>
    <row r="2201" ht="12.75" customHeight="1" x14ac:dyDescent="0.2"/>
    <row r="2202" ht="12.75" customHeight="1" x14ac:dyDescent="0.2"/>
    <row r="2203" ht="12.75" customHeight="1" x14ac:dyDescent="0.2"/>
    <row r="2204" ht="12.75" customHeight="1" x14ac:dyDescent="0.2"/>
    <row r="2205" ht="12.75" customHeight="1" x14ac:dyDescent="0.2"/>
    <row r="2206" ht="12.75" customHeight="1" x14ac:dyDescent="0.2"/>
    <row r="2207" ht="12.75" customHeight="1" x14ac:dyDescent="0.2"/>
    <row r="2208" ht="12.75" customHeight="1" x14ac:dyDescent="0.2"/>
    <row r="2209" ht="12.75" customHeight="1" x14ac:dyDescent="0.2"/>
    <row r="2210" ht="12.75" customHeight="1" x14ac:dyDescent="0.2"/>
    <row r="2211" ht="12.75" customHeight="1" x14ac:dyDescent="0.2"/>
    <row r="2212" ht="12.75" customHeight="1" x14ac:dyDescent="0.2"/>
    <row r="2213" ht="12.75" customHeight="1" x14ac:dyDescent="0.2"/>
    <row r="2214" ht="12.75" customHeight="1" x14ac:dyDescent="0.2"/>
    <row r="2215" ht="12.75" customHeight="1" x14ac:dyDescent="0.2"/>
    <row r="2216" ht="12.75" customHeight="1" x14ac:dyDescent="0.2"/>
    <row r="2217" ht="12.75" customHeight="1" x14ac:dyDescent="0.2"/>
    <row r="2218" ht="12.75" customHeight="1" x14ac:dyDescent="0.2"/>
    <row r="2219" ht="12.75" customHeight="1" x14ac:dyDescent="0.2"/>
    <row r="2220" ht="12.75" customHeight="1" x14ac:dyDescent="0.2"/>
    <row r="2221" ht="12.75" customHeight="1" x14ac:dyDescent="0.2"/>
    <row r="2222" ht="12.75" customHeight="1" x14ac:dyDescent="0.2"/>
    <row r="2223" ht="12.75" customHeight="1" x14ac:dyDescent="0.2"/>
    <row r="2224" ht="12.75" customHeight="1" x14ac:dyDescent="0.2"/>
    <row r="2225" ht="12.75" customHeight="1" x14ac:dyDescent="0.2"/>
    <row r="2226" ht="12.75" customHeight="1" x14ac:dyDescent="0.2"/>
    <row r="2227" ht="12.75" customHeight="1" x14ac:dyDescent="0.2"/>
    <row r="2228" ht="12.75" customHeight="1" x14ac:dyDescent="0.2"/>
    <row r="2229" ht="12.75" customHeight="1" x14ac:dyDescent="0.2"/>
    <row r="2230" ht="12.75" customHeight="1" x14ac:dyDescent="0.2"/>
    <row r="2231" ht="12.75" customHeight="1" x14ac:dyDescent="0.2"/>
    <row r="2232" ht="12.75" customHeight="1" x14ac:dyDescent="0.2"/>
    <row r="2233" ht="12.75" customHeight="1" x14ac:dyDescent="0.2"/>
    <row r="2234" ht="12.75" customHeight="1" x14ac:dyDescent="0.2"/>
    <row r="2235" ht="12.75" customHeight="1" x14ac:dyDescent="0.2"/>
    <row r="2236" ht="12.75" customHeight="1" x14ac:dyDescent="0.2"/>
    <row r="2237" ht="12.75" customHeight="1" x14ac:dyDescent="0.2"/>
    <row r="2238" ht="12.75" customHeight="1" x14ac:dyDescent="0.2"/>
    <row r="2239" ht="12.75" customHeight="1" x14ac:dyDescent="0.2"/>
    <row r="2240" ht="12.75" customHeight="1" x14ac:dyDescent="0.2"/>
    <row r="2241" ht="12.75" customHeight="1" x14ac:dyDescent="0.2"/>
    <row r="2242" ht="12.75" customHeight="1" x14ac:dyDescent="0.2"/>
    <row r="2243" ht="12.75" customHeight="1" x14ac:dyDescent="0.2"/>
    <row r="2244" ht="12.75" customHeight="1" x14ac:dyDescent="0.2"/>
    <row r="2245" ht="12.75" customHeight="1" x14ac:dyDescent="0.2"/>
    <row r="2246" ht="12.75" customHeight="1" x14ac:dyDescent="0.2"/>
    <row r="2247" ht="12.75" customHeight="1" x14ac:dyDescent="0.2"/>
    <row r="2248" ht="12.75" customHeight="1" x14ac:dyDescent="0.2"/>
    <row r="2249" ht="12.75" customHeight="1" x14ac:dyDescent="0.2"/>
    <row r="2250" ht="12.75" customHeight="1" x14ac:dyDescent="0.2"/>
    <row r="2251" ht="12.75" customHeight="1" x14ac:dyDescent="0.2"/>
    <row r="2252" ht="12.75" customHeight="1" x14ac:dyDescent="0.2"/>
    <row r="2253" ht="12.75" customHeight="1" x14ac:dyDescent="0.2"/>
    <row r="2254" ht="12.75" customHeight="1" x14ac:dyDescent="0.2"/>
    <row r="2255" ht="12.75" customHeight="1" x14ac:dyDescent="0.2"/>
    <row r="2256" ht="12.75" customHeight="1" x14ac:dyDescent="0.2"/>
    <row r="2257" ht="12.75" customHeight="1" x14ac:dyDescent="0.2"/>
    <row r="2258" ht="12.75" customHeight="1" x14ac:dyDescent="0.2"/>
    <row r="2259" ht="12.75" customHeight="1" x14ac:dyDescent="0.2"/>
    <row r="2260" ht="12.75" customHeight="1" x14ac:dyDescent="0.2"/>
    <row r="2261" ht="12.75" customHeight="1" x14ac:dyDescent="0.2"/>
    <row r="2262" ht="12.75" customHeight="1" x14ac:dyDescent="0.2"/>
    <row r="2263" ht="12.75" customHeight="1" x14ac:dyDescent="0.2"/>
    <row r="2264" ht="12.75" customHeight="1" x14ac:dyDescent="0.2"/>
    <row r="2265" ht="12.75" customHeight="1" x14ac:dyDescent="0.2"/>
    <row r="2266" ht="12.75" customHeight="1" x14ac:dyDescent="0.2"/>
    <row r="2267" ht="12.75" customHeight="1" x14ac:dyDescent="0.2"/>
    <row r="2268" ht="12.75" customHeight="1" x14ac:dyDescent="0.2"/>
    <row r="2269" ht="12.75" customHeight="1" x14ac:dyDescent="0.2"/>
    <row r="2270" ht="12.75" customHeight="1" x14ac:dyDescent="0.2"/>
    <row r="2271" ht="12.75" customHeight="1" x14ac:dyDescent="0.2"/>
    <row r="2272" ht="12.75" customHeight="1" x14ac:dyDescent="0.2"/>
    <row r="2273" ht="12.75" customHeight="1" x14ac:dyDescent="0.2"/>
    <row r="2274" ht="12.75" customHeight="1" x14ac:dyDescent="0.2"/>
    <row r="2275" ht="12.75" customHeight="1" x14ac:dyDescent="0.2"/>
    <row r="2276" ht="12.75" customHeight="1" x14ac:dyDescent="0.2"/>
    <row r="2277" ht="12.75" customHeight="1" x14ac:dyDescent="0.2"/>
    <row r="2278" ht="12.75" customHeight="1" x14ac:dyDescent="0.2"/>
    <row r="2279" ht="12.75" customHeight="1" x14ac:dyDescent="0.2"/>
    <row r="2280" ht="12.75" customHeight="1" x14ac:dyDescent="0.2"/>
    <row r="2281" ht="12.75" customHeight="1" x14ac:dyDescent="0.2"/>
    <row r="2282" ht="12.75" customHeight="1" x14ac:dyDescent="0.2"/>
    <row r="2283" ht="12.75" customHeight="1" x14ac:dyDescent="0.2"/>
    <row r="2284" ht="12.75" customHeight="1" x14ac:dyDescent="0.2"/>
    <row r="2285" ht="12.75" customHeight="1" x14ac:dyDescent="0.2"/>
    <row r="2286" ht="12.75" customHeight="1" x14ac:dyDescent="0.2"/>
    <row r="2287" ht="12.75" customHeight="1" x14ac:dyDescent="0.2"/>
    <row r="2288" ht="12.75" customHeight="1" x14ac:dyDescent="0.2"/>
    <row r="2289" ht="12.75" customHeight="1" x14ac:dyDescent="0.2"/>
    <row r="2290" ht="12.75" customHeight="1" x14ac:dyDescent="0.2"/>
    <row r="2291" ht="12.75" customHeight="1" x14ac:dyDescent="0.2"/>
    <row r="2292" ht="12.75" customHeight="1" x14ac:dyDescent="0.2"/>
    <row r="2293" ht="12.75" customHeight="1" x14ac:dyDescent="0.2"/>
    <row r="2294" ht="12.75" customHeight="1" x14ac:dyDescent="0.2"/>
    <row r="2295" ht="12.75" customHeight="1" x14ac:dyDescent="0.2"/>
    <row r="2296" ht="12.75" customHeight="1" x14ac:dyDescent="0.2"/>
    <row r="2297" ht="12.75" customHeight="1" x14ac:dyDescent="0.2"/>
    <row r="2298" ht="12.75" customHeight="1" x14ac:dyDescent="0.2"/>
    <row r="2299" ht="12.75" customHeight="1" x14ac:dyDescent="0.2"/>
    <row r="2300" ht="12.75" customHeight="1" x14ac:dyDescent="0.2"/>
    <row r="2301" ht="12.75" customHeight="1" x14ac:dyDescent="0.2"/>
    <row r="2302" ht="12.75" customHeight="1" x14ac:dyDescent="0.2"/>
    <row r="2303" ht="12.75" customHeight="1" x14ac:dyDescent="0.2"/>
    <row r="2304" ht="12.75" customHeight="1" x14ac:dyDescent="0.2"/>
    <row r="2305" ht="12.75" customHeight="1" x14ac:dyDescent="0.2"/>
    <row r="2306" ht="12.75" customHeight="1" x14ac:dyDescent="0.2"/>
    <row r="2307" ht="12.75" customHeight="1" x14ac:dyDescent="0.2"/>
    <row r="2308" ht="12.75" customHeight="1" x14ac:dyDescent="0.2"/>
    <row r="2309" ht="12.75" customHeight="1" x14ac:dyDescent="0.2"/>
    <row r="2310" ht="12.75" customHeight="1" x14ac:dyDescent="0.2"/>
    <row r="2311" ht="12.75" customHeight="1" x14ac:dyDescent="0.2"/>
    <row r="2312" ht="12.75" customHeight="1" x14ac:dyDescent="0.2"/>
    <row r="2313" ht="12.75" customHeight="1" x14ac:dyDescent="0.2"/>
    <row r="2314" ht="12.75" customHeight="1" x14ac:dyDescent="0.2"/>
    <row r="2315" ht="12.75" customHeight="1" x14ac:dyDescent="0.2"/>
    <row r="2316" ht="12.75" customHeight="1" x14ac:dyDescent="0.2"/>
    <row r="2317" ht="12.75" customHeight="1" x14ac:dyDescent="0.2"/>
    <row r="2318" ht="12.75" customHeight="1" x14ac:dyDescent="0.2"/>
    <row r="2319" ht="12.75" customHeight="1" x14ac:dyDescent="0.2"/>
    <row r="2320" ht="12.75" customHeight="1" x14ac:dyDescent="0.2"/>
    <row r="2321" ht="12.75" customHeight="1" x14ac:dyDescent="0.2"/>
    <row r="2322" ht="12.75" customHeight="1" x14ac:dyDescent="0.2"/>
    <row r="2323" ht="12.75" customHeight="1" x14ac:dyDescent="0.2"/>
    <row r="2324" ht="12.75" customHeight="1" x14ac:dyDescent="0.2"/>
    <row r="2325" ht="12.75" customHeight="1" x14ac:dyDescent="0.2"/>
    <row r="2326" ht="12.75" customHeight="1" x14ac:dyDescent="0.2"/>
    <row r="2327" ht="12.75" customHeight="1" x14ac:dyDescent="0.2"/>
    <row r="2328" ht="12.75" customHeight="1" x14ac:dyDescent="0.2"/>
    <row r="2329" ht="12.75" customHeight="1" x14ac:dyDescent="0.2"/>
    <row r="2330" ht="12.75" customHeight="1" x14ac:dyDescent="0.2"/>
    <row r="2331" ht="12.75" customHeight="1" x14ac:dyDescent="0.2"/>
    <row r="2332" ht="12.75" customHeight="1" x14ac:dyDescent="0.2"/>
    <row r="2333" ht="12.75" customHeight="1" x14ac:dyDescent="0.2"/>
    <row r="2334" ht="12.75" customHeight="1" x14ac:dyDescent="0.2"/>
    <row r="2335" ht="12.75" customHeight="1" x14ac:dyDescent="0.2"/>
    <row r="2336" ht="12.75" customHeight="1" x14ac:dyDescent="0.2"/>
    <row r="2337" ht="12.75" customHeight="1" x14ac:dyDescent="0.2"/>
    <row r="2338" ht="12.75" customHeight="1" x14ac:dyDescent="0.2"/>
    <row r="2339" ht="12.75" customHeight="1" x14ac:dyDescent="0.2"/>
    <row r="2340" ht="12.75" customHeight="1" x14ac:dyDescent="0.2"/>
    <row r="2341" ht="12.75" customHeight="1" x14ac:dyDescent="0.2"/>
    <row r="2342" ht="12.75" customHeight="1" x14ac:dyDescent="0.2"/>
    <row r="2343" ht="12.75" customHeight="1" x14ac:dyDescent="0.2"/>
    <row r="2344" ht="12.75" customHeight="1" x14ac:dyDescent="0.2"/>
    <row r="2345" ht="12.75" customHeight="1" x14ac:dyDescent="0.2"/>
    <row r="2346" ht="12.75" customHeight="1" x14ac:dyDescent="0.2"/>
    <row r="2347" ht="12.75" customHeight="1" x14ac:dyDescent="0.2"/>
    <row r="2348" ht="12.75" customHeight="1" x14ac:dyDescent="0.2"/>
    <row r="2349" ht="12.75" customHeight="1" x14ac:dyDescent="0.2"/>
    <row r="2350" ht="12.75" customHeight="1" x14ac:dyDescent="0.2"/>
    <row r="2351" ht="12.75" customHeight="1" x14ac:dyDescent="0.2"/>
    <row r="2352" ht="12.75" customHeight="1" x14ac:dyDescent="0.2"/>
    <row r="2353" ht="12.75" customHeight="1" x14ac:dyDescent="0.2"/>
    <row r="2354" ht="12.75" customHeight="1" x14ac:dyDescent="0.2"/>
    <row r="2355" ht="12.75" customHeight="1" x14ac:dyDescent="0.2"/>
    <row r="2356" ht="12.75" customHeight="1" x14ac:dyDescent="0.2"/>
    <row r="2357" ht="12.75" customHeight="1" x14ac:dyDescent="0.2"/>
    <row r="2358" ht="12.75" customHeight="1" x14ac:dyDescent="0.2"/>
    <row r="2359" ht="12.75" customHeight="1" x14ac:dyDescent="0.2"/>
    <row r="2360" ht="12.75" customHeight="1" x14ac:dyDescent="0.2"/>
    <row r="2361" ht="12.75" customHeight="1" x14ac:dyDescent="0.2"/>
    <row r="2362" ht="12.75" customHeight="1" x14ac:dyDescent="0.2"/>
    <row r="2363" ht="12.75" customHeight="1" x14ac:dyDescent="0.2"/>
    <row r="2364" ht="12.75" customHeight="1" x14ac:dyDescent="0.2"/>
    <row r="2365" ht="12.75" customHeight="1" x14ac:dyDescent="0.2"/>
    <row r="2366" ht="12.75" customHeight="1" x14ac:dyDescent="0.2"/>
    <row r="2367" ht="12.75" customHeight="1" x14ac:dyDescent="0.2"/>
    <row r="2368" ht="12.75" customHeight="1" x14ac:dyDescent="0.2"/>
    <row r="2369" ht="12.75" customHeight="1" x14ac:dyDescent="0.2"/>
    <row r="2370" ht="12.75" customHeight="1" x14ac:dyDescent="0.2"/>
    <row r="2371" ht="12.75" customHeight="1" x14ac:dyDescent="0.2"/>
    <row r="2372" ht="12.75" customHeight="1" x14ac:dyDescent="0.2"/>
    <row r="2373" ht="12.75" customHeight="1" x14ac:dyDescent="0.2"/>
    <row r="2374" ht="12.75" customHeight="1" x14ac:dyDescent="0.2"/>
    <row r="2375" ht="12.75" customHeight="1" x14ac:dyDescent="0.2"/>
    <row r="2376" ht="12.75" customHeight="1" x14ac:dyDescent="0.2"/>
    <row r="2377" ht="12.75" customHeight="1" x14ac:dyDescent="0.2"/>
    <row r="2378" ht="12.75" customHeight="1" x14ac:dyDescent="0.2"/>
    <row r="2379" ht="12.75" customHeight="1" x14ac:dyDescent="0.2"/>
    <row r="2380" ht="12.75" customHeight="1" x14ac:dyDescent="0.2"/>
    <row r="2381" ht="12.75" customHeight="1" x14ac:dyDescent="0.2"/>
    <row r="2382" ht="12.75" customHeight="1" x14ac:dyDescent="0.2"/>
    <row r="2383" ht="12.75" customHeight="1" x14ac:dyDescent="0.2"/>
    <row r="2384" ht="12.75" customHeight="1" x14ac:dyDescent="0.2"/>
    <row r="2385" ht="12.75" customHeight="1" x14ac:dyDescent="0.2"/>
    <row r="2386" ht="12.75" customHeight="1" x14ac:dyDescent="0.2"/>
    <row r="2387" ht="12.75" customHeight="1" x14ac:dyDescent="0.2"/>
    <row r="2388" ht="12.75" customHeight="1" x14ac:dyDescent="0.2"/>
    <row r="2389" ht="12.75" customHeight="1" x14ac:dyDescent="0.2"/>
    <row r="2390" ht="12.75" customHeight="1" x14ac:dyDescent="0.2"/>
    <row r="2391" ht="12.75" customHeight="1" x14ac:dyDescent="0.2"/>
    <row r="2392" ht="12.75" customHeight="1" x14ac:dyDescent="0.2"/>
    <row r="2393" ht="12.75" customHeight="1" x14ac:dyDescent="0.2"/>
    <row r="2394" ht="12.75" customHeight="1" x14ac:dyDescent="0.2"/>
    <row r="2395" ht="12.75" customHeight="1" x14ac:dyDescent="0.2"/>
    <row r="2396" ht="12.75" customHeight="1" x14ac:dyDescent="0.2"/>
    <row r="2397" ht="12.75" customHeight="1" x14ac:dyDescent="0.2"/>
    <row r="2398" ht="12.75" customHeight="1" x14ac:dyDescent="0.2"/>
    <row r="2399" ht="12.75" customHeight="1" x14ac:dyDescent="0.2"/>
    <row r="2400" ht="12.75" customHeight="1" x14ac:dyDescent="0.2"/>
    <row r="2401" ht="12.75" customHeight="1" x14ac:dyDescent="0.2"/>
    <row r="2402" ht="12.75" customHeight="1" x14ac:dyDescent="0.2"/>
    <row r="2403" ht="12.75" customHeight="1" x14ac:dyDescent="0.2"/>
    <row r="2404" ht="12.75" customHeight="1" x14ac:dyDescent="0.2"/>
    <row r="2405" ht="12.75" customHeight="1" x14ac:dyDescent="0.2"/>
    <row r="2406" ht="12.75" customHeight="1" x14ac:dyDescent="0.2"/>
    <row r="2407" ht="12.75" customHeight="1" x14ac:dyDescent="0.2"/>
    <row r="2408" ht="12.75" customHeight="1" x14ac:dyDescent="0.2"/>
    <row r="2409" ht="12.75" customHeight="1" x14ac:dyDescent="0.2"/>
    <row r="2410" ht="12.75" customHeight="1" x14ac:dyDescent="0.2"/>
    <row r="2411" ht="12.75" customHeight="1" x14ac:dyDescent="0.2"/>
    <row r="2412" ht="12.75" customHeight="1" x14ac:dyDescent="0.2"/>
    <row r="2413" ht="12.75" customHeight="1" x14ac:dyDescent="0.2"/>
    <row r="2414" ht="12.75" customHeight="1" x14ac:dyDescent="0.2"/>
    <row r="2415" ht="12.75" customHeight="1" x14ac:dyDescent="0.2"/>
    <row r="2416" ht="12.75" customHeight="1" x14ac:dyDescent="0.2"/>
    <row r="2417" ht="12.75" customHeight="1" x14ac:dyDescent="0.2"/>
    <row r="2418" ht="12.75" customHeight="1" x14ac:dyDescent="0.2"/>
    <row r="2419" ht="12.75" customHeight="1" x14ac:dyDescent="0.2"/>
    <row r="2420" ht="12.75" customHeight="1" x14ac:dyDescent="0.2"/>
    <row r="2421" ht="12.75" customHeight="1" x14ac:dyDescent="0.2"/>
    <row r="2422" ht="12.75" customHeight="1" x14ac:dyDescent="0.2"/>
    <row r="2423" ht="12.75" customHeight="1" x14ac:dyDescent="0.2"/>
    <row r="2424" ht="12.75" customHeight="1" x14ac:dyDescent="0.2"/>
    <row r="2425" ht="12.75" customHeight="1" x14ac:dyDescent="0.2"/>
    <row r="2426" ht="12.75" customHeight="1" x14ac:dyDescent="0.2"/>
    <row r="2427" ht="12.75" customHeight="1" x14ac:dyDescent="0.2"/>
    <row r="2428" ht="12.75" customHeight="1" x14ac:dyDescent="0.2"/>
    <row r="2429" ht="12.75" customHeight="1" x14ac:dyDescent="0.2"/>
    <row r="2430" ht="12.75" customHeight="1" x14ac:dyDescent="0.2"/>
    <row r="2431" ht="12.75" customHeight="1" x14ac:dyDescent="0.2"/>
    <row r="2432" ht="12.75" customHeight="1" x14ac:dyDescent="0.2"/>
    <row r="2433" ht="12.75" customHeight="1" x14ac:dyDescent="0.2"/>
    <row r="2434" ht="12.75" customHeight="1" x14ac:dyDescent="0.2"/>
    <row r="2435" ht="12.75" customHeight="1" x14ac:dyDescent="0.2"/>
    <row r="2436" ht="12.75" customHeight="1" x14ac:dyDescent="0.2"/>
    <row r="2437" ht="12.75" customHeight="1" x14ac:dyDescent="0.2"/>
    <row r="2438" ht="12.75" customHeight="1" x14ac:dyDescent="0.2"/>
    <row r="2439" ht="12.75" customHeight="1" x14ac:dyDescent="0.2"/>
    <row r="2440" ht="12.75" customHeight="1" x14ac:dyDescent="0.2"/>
    <row r="2441" ht="12.75" customHeight="1" x14ac:dyDescent="0.2"/>
    <row r="2442" ht="12.75" customHeight="1" x14ac:dyDescent="0.2"/>
    <row r="2443" ht="12.75" customHeight="1" x14ac:dyDescent="0.2"/>
    <row r="2444" ht="12.75" customHeight="1" x14ac:dyDescent="0.2"/>
    <row r="2445" ht="12.75" customHeight="1" x14ac:dyDescent="0.2"/>
    <row r="2446" ht="12.75" customHeight="1" x14ac:dyDescent="0.2"/>
    <row r="2447" ht="12.75" customHeight="1" x14ac:dyDescent="0.2"/>
    <row r="2448" ht="12.75" customHeight="1" x14ac:dyDescent="0.2"/>
    <row r="2449" ht="12.75" customHeight="1" x14ac:dyDescent="0.2"/>
    <row r="2450" ht="12.75" customHeight="1" x14ac:dyDescent="0.2"/>
    <row r="2451" ht="12.75" customHeight="1" x14ac:dyDescent="0.2"/>
    <row r="2452" ht="12.75" customHeight="1" x14ac:dyDescent="0.2"/>
    <row r="2453" ht="12.75" customHeight="1" x14ac:dyDescent="0.2"/>
    <row r="2454" ht="12.75" customHeight="1" x14ac:dyDescent="0.2"/>
    <row r="2455" ht="12.75" customHeight="1" x14ac:dyDescent="0.2"/>
    <row r="2456" ht="12.75" customHeight="1" x14ac:dyDescent="0.2"/>
    <row r="2457" ht="12.75" customHeight="1" x14ac:dyDescent="0.2"/>
    <row r="2458" ht="12.75" customHeight="1" x14ac:dyDescent="0.2"/>
    <row r="2459" ht="12.75" customHeight="1" x14ac:dyDescent="0.2"/>
    <row r="2460" ht="12.75" customHeight="1" x14ac:dyDescent="0.2"/>
    <row r="2461" ht="12.75" customHeight="1" x14ac:dyDescent="0.2"/>
    <row r="2462" ht="12.75" customHeight="1" x14ac:dyDescent="0.2"/>
    <row r="2463" ht="12.75" customHeight="1" x14ac:dyDescent="0.2"/>
    <row r="2464" ht="12.75" customHeight="1" x14ac:dyDescent="0.2"/>
    <row r="2465" ht="12.75" customHeight="1" x14ac:dyDescent="0.2"/>
    <row r="2466" ht="12.75" customHeight="1" x14ac:dyDescent="0.2"/>
    <row r="2467" ht="12.75" customHeight="1" x14ac:dyDescent="0.2"/>
    <row r="2468" ht="12.75" customHeight="1" x14ac:dyDescent="0.2"/>
    <row r="2469" ht="12.75" customHeight="1" x14ac:dyDescent="0.2"/>
    <row r="2470" ht="12.75" customHeight="1" x14ac:dyDescent="0.2"/>
    <row r="2471" ht="12.75" customHeight="1" x14ac:dyDescent="0.2"/>
    <row r="2472" ht="12.75" customHeight="1" x14ac:dyDescent="0.2"/>
    <row r="2473" ht="12.75" customHeight="1" x14ac:dyDescent="0.2"/>
    <row r="2474" ht="12.75" customHeight="1" x14ac:dyDescent="0.2"/>
    <row r="2475" ht="12.75" customHeight="1" x14ac:dyDescent="0.2"/>
    <row r="2476" ht="12.75" customHeight="1" x14ac:dyDescent="0.2"/>
    <row r="2477" ht="12.75" customHeight="1" x14ac:dyDescent="0.2"/>
    <row r="2478" ht="12.75" customHeight="1" x14ac:dyDescent="0.2"/>
    <row r="2479" ht="12.75" customHeight="1" x14ac:dyDescent="0.2"/>
    <row r="2480" ht="12.75" customHeight="1" x14ac:dyDescent="0.2"/>
    <row r="2481" ht="12.75" customHeight="1" x14ac:dyDescent="0.2"/>
    <row r="2482" ht="12.75" customHeight="1" x14ac:dyDescent="0.2"/>
    <row r="2483" ht="12.75" customHeight="1" x14ac:dyDescent="0.2"/>
    <row r="2484" ht="12.75" customHeight="1" x14ac:dyDescent="0.2"/>
    <row r="2485" ht="12.75" customHeight="1" x14ac:dyDescent="0.2"/>
    <row r="2486" ht="12.75" customHeight="1" x14ac:dyDescent="0.2"/>
    <row r="2487" ht="12.75" customHeight="1" x14ac:dyDescent="0.2"/>
    <row r="2488" ht="12.75" customHeight="1" x14ac:dyDescent="0.2"/>
    <row r="2489" ht="12.75" customHeight="1" x14ac:dyDescent="0.2"/>
    <row r="2490" ht="12.75" customHeight="1" x14ac:dyDescent="0.2"/>
    <row r="2491" ht="12.75" customHeight="1" x14ac:dyDescent="0.2"/>
    <row r="2492" ht="12.75" customHeight="1" x14ac:dyDescent="0.2"/>
    <row r="2493" ht="12.75" customHeight="1" x14ac:dyDescent="0.2"/>
    <row r="2494" ht="12.75" customHeight="1" x14ac:dyDescent="0.2"/>
    <row r="2495" ht="12.75" customHeight="1" x14ac:dyDescent="0.2"/>
    <row r="2496" ht="12.75" customHeight="1" x14ac:dyDescent="0.2"/>
    <row r="2497" ht="12.75" customHeight="1" x14ac:dyDescent="0.2"/>
    <row r="2498" ht="12.75" customHeight="1" x14ac:dyDescent="0.2"/>
    <row r="2499" ht="12.75" customHeight="1" x14ac:dyDescent="0.2"/>
    <row r="2500" ht="12.75" customHeight="1" x14ac:dyDescent="0.2"/>
    <row r="2501" ht="12.75" customHeight="1" x14ac:dyDescent="0.2"/>
    <row r="2502" ht="12.75" customHeight="1" x14ac:dyDescent="0.2"/>
    <row r="2503" ht="12.75" customHeight="1" x14ac:dyDescent="0.2"/>
    <row r="2504" ht="12.75" customHeight="1" x14ac:dyDescent="0.2"/>
    <row r="2505" ht="12.75" customHeight="1" x14ac:dyDescent="0.2"/>
    <row r="2506" ht="12.75" customHeight="1" x14ac:dyDescent="0.2"/>
    <row r="2507" ht="12.75" customHeight="1" x14ac:dyDescent="0.2"/>
    <row r="2508" ht="12.75" customHeight="1" x14ac:dyDescent="0.2"/>
    <row r="2509" ht="12.75" customHeight="1" x14ac:dyDescent="0.2"/>
    <row r="2510" ht="12.75" customHeight="1" x14ac:dyDescent="0.2"/>
    <row r="2511" ht="12.75" customHeight="1" x14ac:dyDescent="0.2"/>
    <row r="2512" ht="12.75" customHeight="1" x14ac:dyDescent="0.2"/>
    <row r="2513" ht="12.75" customHeight="1" x14ac:dyDescent="0.2"/>
    <row r="2514" ht="12.75" customHeight="1" x14ac:dyDescent="0.2"/>
    <row r="2515" ht="12.75" customHeight="1" x14ac:dyDescent="0.2"/>
    <row r="2516" ht="12.75" customHeight="1" x14ac:dyDescent="0.2"/>
    <row r="2517" ht="12.75" customHeight="1" x14ac:dyDescent="0.2"/>
    <row r="2518" ht="12.75" customHeight="1" x14ac:dyDescent="0.2"/>
    <row r="2519" ht="12.75" customHeight="1" x14ac:dyDescent="0.2"/>
    <row r="2520" ht="12.75" customHeight="1" x14ac:dyDescent="0.2"/>
    <row r="2521" ht="12.75" customHeight="1" x14ac:dyDescent="0.2"/>
    <row r="2522" ht="12.75" customHeight="1" x14ac:dyDescent="0.2"/>
    <row r="2523" ht="12.75" customHeight="1" x14ac:dyDescent="0.2"/>
    <row r="2524" ht="12.75" customHeight="1" x14ac:dyDescent="0.2"/>
    <row r="2525" ht="12.75" customHeight="1" x14ac:dyDescent="0.2"/>
    <row r="2526" ht="12.75" customHeight="1" x14ac:dyDescent="0.2"/>
    <row r="2527" ht="12.75" customHeight="1" x14ac:dyDescent="0.2"/>
    <row r="2528" ht="12.75" customHeight="1" x14ac:dyDescent="0.2"/>
    <row r="2529" ht="12.75" customHeight="1" x14ac:dyDescent="0.2"/>
    <row r="2530" ht="12.75" customHeight="1" x14ac:dyDescent="0.2"/>
    <row r="2531" ht="12.75" customHeight="1" x14ac:dyDescent="0.2"/>
    <row r="2532" ht="12.75" customHeight="1" x14ac:dyDescent="0.2"/>
    <row r="2533" ht="12.75" customHeight="1" x14ac:dyDescent="0.2"/>
    <row r="2534" ht="12.75" customHeight="1" x14ac:dyDescent="0.2"/>
    <row r="2535" ht="12.75" customHeight="1" x14ac:dyDescent="0.2"/>
    <row r="2536" ht="12.75" customHeight="1" x14ac:dyDescent="0.2"/>
    <row r="2537" ht="12.75" customHeight="1" x14ac:dyDescent="0.2"/>
    <row r="2538" ht="12.75" customHeight="1" x14ac:dyDescent="0.2"/>
    <row r="2539" ht="12.75" customHeight="1" x14ac:dyDescent="0.2"/>
    <row r="2540" ht="12.75" customHeight="1" x14ac:dyDescent="0.2"/>
    <row r="2541" ht="12.75" customHeight="1" x14ac:dyDescent="0.2"/>
    <row r="2542" ht="12.75" customHeight="1" x14ac:dyDescent="0.2"/>
    <row r="2543" ht="12.75" customHeight="1" x14ac:dyDescent="0.2"/>
    <row r="2544" ht="12.75" customHeight="1" x14ac:dyDescent="0.2"/>
    <row r="2545" ht="12.75" customHeight="1" x14ac:dyDescent="0.2"/>
    <row r="2546" ht="12.75" customHeight="1" x14ac:dyDescent="0.2"/>
    <row r="2547" ht="12.75" customHeight="1" x14ac:dyDescent="0.2"/>
    <row r="2548" ht="12.75" customHeight="1" x14ac:dyDescent="0.2"/>
    <row r="2549" ht="12.75" customHeight="1" x14ac:dyDescent="0.2"/>
    <row r="2550" ht="12.75" customHeight="1" x14ac:dyDescent="0.2"/>
    <row r="2551" ht="12.75" customHeight="1" x14ac:dyDescent="0.2"/>
    <row r="2552" ht="12.75" customHeight="1" x14ac:dyDescent="0.2"/>
    <row r="2553" ht="12.75" customHeight="1" x14ac:dyDescent="0.2"/>
    <row r="2554" ht="12.75" customHeight="1" x14ac:dyDescent="0.2"/>
    <row r="2555" ht="12.75" customHeight="1" x14ac:dyDescent="0.2"/>
    <row r="2556" ht="12.75" customHeight="1" x14ac:dyDescent="0.2"/>
    <row r="2557" ht="12.75" customHeight="1" x14ac:dyDescent="0.2"/>
    <row r="2558" ht="12.75" customHeight="1" x14ac:dyDescent="0.2"/>
    <row r="2559" ht="12.75" customHeight="1" x14ac:dyDescent="0.2"/>
    <row r="2560" ht="12.75" customHeight="1" x14ac:dyDescent="0.2"/>
    <row r="2561" ht="12.75" customHeight="1" x14ac:dyDescent="0.2"/>
    <row r="2562" ht="12.75" customHeight="1" x14ac:dyDescent="0.2"/>
    <row r="2563" ht="12.75" customHeight="1" x14ac:dyDescent="0.2"/>
    <row r="2564" ht="12.75" customHeight="1" x14ac:dyDescent="0.2"/>
    <row r="2565" ht="12.75" customHeight="1" x14ac:dyDescent="0.2"/>
    <row r="2566" ht="12.75" customHeight="1" x14ac:dyDescent="0.2"/>
    <row r="2567" ht="12.75" customHeight="1" x14ac:dyDescent="0.2"/>
    <row r="2568" ht="12.75" customHeight="1" x14ac:dyDescent="0.2"/>
    <row r="2569" ht="12.75" customHeight="1" x14ac:dyDescent="0.2"/>
    <row r="2570" ht="12.75" customHeight="1" x14ac:dyDescent="0.2"/>
    <row r="2571" ht="12.75" customHeight="1" x14ac:dyDescent="0.2"/>
    <row r="2572" ht="12.75" customHeight="1" x14ac:dyDescent="0.2"/>
    <row r="2573" ht="12.75" customHeight="1" x14ac:dyDescent="0.2"/>
    <row r="2574" ht="12.75" customHeight="1" x14ac:dyDescent="0.2"/>
    <row r="2575" ht="12.75" customHeight="1" x14ac:dyDescent="0.2"/>
    <row r="2576" ht="12.75" customHeight="1" x14ac:dyDescent="0.2"/>
    <row r="2577" ht="12.75" customHeight="1" x14ac:dyDescent="0.2"/>
    <row r="2578" ht="12.75" customHeight="1" x14ac:dyDescent="0.2"/>
    <row r="2579" ht="12.75" customHeight="1" x14ac:dyDescent="0.2"/>
    <row r="2580" ht="12.75" customHeight="1" x14ac:dyDescent="0.2"/>
    <row r="2581" ht="12.75" customHeight="1" x14ac:dyDescent="0.2"/>
    <row r="2582" ht="12.75" customHeight="1" x14ac:dyDescent="0.2"/>
    <row r="2583" ht="12.75" customHeight="1" x14ac:dyDescent="0.2"/>
    <row r="2584" ht="12.75" customHeight="1" x14ac:dyDescent="0.2"/>
    <row r="2585" ht="12.75" customHeight="1" x14ac:dyDescent="0.2"/>
    <row r="2586" ht="12.75" customHeight="1" x14ac:dyDescent="0.2"/>
    <row r="2587" ht="12.75" customHeight="1" x14ac:dyDescent="0.2"/>
    <row r="2588" ht="12.75" customHeight="1" x14ac:dyDescent="0.2"/>
    <row r="2589" ht="12.75" customHeight="1" x14ac:dyDescent="0.2"/>
    <row r="2590" ht="12.75" customHeight="1" x14ac:dyDescent="0.2"/>
    <row r="2591" ht="12.75" customHeight="1" x14ac:dyDescent="0.2"/>
    <row r="2592" ht="12.75" customHeight="1" x14ac:dyDescent="0.2"/>
    <row r="2593" ht="12.75" customHeight="1" x14ac:dyDescent="0.2"/>
    <row r="2594" ht="12.75" customHeight="1" x14ac:dyDescent="0.2"/>
    <row r="2595" ht="12.75" customHeight="1" x14ac:dyDescent="0.2"/>
    <row r="2596" ht="12.75" customHeight="1" x14ac:dyDescent="0.2"/>
    <row r="2597" ht="12.75" customHeight="1" x14ac:dyDescent="0.2"/>
    <row r="2598" ht="12.75" customHeight="1" x14ac:dyDescent="0.2"/>
    <row r="2599" ht="12.75" customHeight="1" x14ac:dyDescent="0.2"/>
    <row r="2600" ht="12.75" customHeight="1" x14ac:dyDescent="0.2"/>
    <row r="2601" ht="12.75" customHeight="1" x14ac:dyDescent="0.2"/>
    <row r="2602" ht="12.75" customHeight="1" x14ac:dyDescent="0.2"/>
    <row r="2603" ht="12.75" customHeight="1" x14ac:dyDescent="0.2"/>
    <row r="2604" ht="12.75" customHeight="1" x14ac:dyDescent="0.2"/>
    <row r="2605" ht="12.75" customHeight="1" x14ac:dyDescent="0.2"/>
    <row r="2606" ht="12.75" customHeight="1" x14ac:dyDescent="0.2"/>
    <row r="2607" ht="12.75" customHeight="1" x14ac:dyDescent="0.2"/>
    <row r="2608" ht="12.75" customHeight="1" x14ac:dyDescent="0.2"/>
    <row r="2609" ht="12.75" customHeight="1" x14ac:dyDescent="0.2"/>
    <row r="2610" ht="12.75" customHeight="1" x14ac:dyDescent="0.2"/>
    <row r="2611" ht="12.75" customHeight="1" x14ac:dyDescent="0.2"/>
    <row r="2612" ht="12.75" customHeight="1" x14ac:dyDescent="0.2"/>
    <row r="2613" ht="12.75" customHeight="1" x14ac:dyDescent="0.2"/>
    <row r="2614" ht="12.75" customHeight="1" x14ac:dyDescent="0.2"/>
    <row r="2615" ht="12.75" customHeight="1" x14ac:dyDescent="0.2"/>
    <row r="2616" ht="12.75" customHeight="1" x14ac:dyDescent="0.2"/>
    <row r="2617" ht="12.75" customHeight="1" x14ac:dyDescent="0.2"/>
    <row r="2618" ht="12.75" customHeight="1" x14ac:dyDescent="0.2"/>
    <row r="2619" ht="12.75" customHeight="1" x14ac:dyDescent="0.2"/>
    <row r="2620" ht="12.75" customHeight="1" x14ac:dyDescent="0.2"/>
    <row r="2621" ht="12.75" customHeight="1" x14ac:dyDescent="0.2"/>
    <row r="2622" ht="12.75" customHeight="1" x14ac:dyDescent="0.2"/>
    <row r="2623" ht="12.75" customHeight="1" x14ac:dyDescent="0.2"/>
    <row r="2624" ht="12.75" customHeight="1" x14ac:dyDescent="0.2"/>
    <row r="2625" ht="12.75" customHeight="1" x14ac:dyDescent="0.2"/>
    <row r="2626" ht="12.75" customHeight="1" x14ac:dyDescent="0.2"/>
    <row r="2627" ht="12.75" customHeight="1" x14ac:dyDescent="0.2"/>
    <row r="2628" ht="12.75" customHeight="1" x14ac:dyDescent="0.2"/>
    <row r="2629" ht="12.75" customHeight="1" x14ac:dyDescent="0.2"/>
    <row r="2630" ht="12.75" customHeight="1" x14ac:dyDescent="0.2"/>
    <row r="2631" ht="12.75" customHeight="1" x14ac:dyDescent="0.2"/>
    <row r="2632" ht="12.75" customHeight="1" x14ac:dyDescent="0.2"/>
    <row r="2633" ht="12.75" customHeight="1" x14ac:dyDescent="0.2"/>
    <row r="2634" ht="12.75" customHeight="1" x14ac:dyDescent="0.2"/>
    <row r="2635" ht="12.75" customHeight="1" x14ac:dyDescent="0.2"/>
    <row r="2636" ht="12.75" customHeight="1" x14ac:dyDescent="0.2"/>
    <row r="2637" ht="12.75" customHeight="1" x14ac:dyDescent="0.2"/>
    <row r="2638" ht="12.75" customHeight="1" x14ac:dyDescent="0.2"/>
    <row r="2639" ht="12.75" customHeight="1" x14ac:dyDescent="0.2"/>
    <row r="2640" ht="12.75" customHeight="1" x14ac:dyDescent="0.2"/>
    <row r="2641" ht="12.75" customHeight="1" x14ac:dyDescent="0.2"/>
    <row r="2642" ht="12.75" customHeight="1" x14ac:dyDescent="0.2"/>
    <row r="2643" ht="12.75" customHeight="1" x14ac:dyDescent="0.2"/>
    <row r="2644" ht="12.75" customHeight="1" x14ac:dyDescent="0.2"/>
    <row r="2645" ht="12.75" customHeight="1" x14ac:dyDescent="0.2"/>
    <row r="2646" ht="12.75" customHeight="1" x14ac:dyDescent="0.2"/>
    <row r="2647" ht="12.75" customHeight="1" x14ac:dyDescent="0.2"/>
    <row r="2648" ht="12.75" customHeight="1" x14ac:dyDescent="0.2"/>
    <row r="2649" ht="12.75" customHeight="1" x14ac:dyDescent="0.2"/>
    <row r="2650" ht="12.75" customHeight="1" x14ac:dyDescent="0.2"/>
    <row r="2651" ht="12.75" customHeight="1" x14ac:dyDescent="0.2"/>
    <row r="2652" ht="12.75" customHeight="1" x14ac:dyDescent="0.2"/>
    <row r="2653" ht="12.75" customHeight="1" x14ac:dyDescent="0.2"/>
    <row r="2654" ht="12.75" customHeight="1" x14ac:dyDescent="0.2"/>
    <row r="2655" ht="12.75" customHeight="1" x14ac:dyDescent="0.2"/>
    <row r="2656" ht="12.75" customHeight="1" x14ac:dyDescent="0.2"/>
    <row r="2657" ht="12.75" customHeight="1" x14ac:dyDescent="0.2"/>
    <row r="2658" ht="12.75" customHeight="1" x14ac:dyDescent="0.2"/>
    <row r="2659" ht="12.75" customHeight="1" x14ac:dyDescent="0.2"/>
    <row r="2660" ht="12.75" customHeight="1" x14ac:dyDescent="0.2"/>
    <row r="2661" ht="12.75" customHeight="1" x14ac:dyDescent="0.2"/>
    <row r="2662" ht="12.75" customHeight="1" x14ac:dyDescent="0.2"/>
    <row r="2663" ht="12.75" customHeight="1" x14ac:dyDescent="0.2"/>
    <row r="2664" ht="12.75" customHeight="1" x14ac:dyDescent="0.2"/>
    <row r="2665" ht="12.75" customHeight="1" x14ac:dyDescent="0.2"/>
    <row r="2666" ht="12.75" customHeight="1" x14ac:dyDescent="0.2"/>
    <row r="2667" ht="12.75" customHeight="1" x14ac:dyDescent="0.2"/>
    <row r="2668" ht="12.75" customHeight="1" x14ac:dyDescent="0.2"/>
    <row r="2669" ht="12.75" customHeight="1" x14ac:dyDescent="0.2"/>
    <row r="2670" ht="12.75" customHeight="1" x14ac:dyDescent="0.2"/>
    <row r="2671" ht="12.75" customHeight="1" x14ac:dyDescent="0.2"/>
    <row r="2672" ht="12.75" customHeight="1" x14ac:dyDescent="0.2"/>
    <row r="2673" ht="12.75" customHeight="1" x14ac:dyDescent="0.2"/>
    <row r="2674" ht="12.75" customHeight="1" x14ac:dyDescent="0.2"/>
    <row r="2675" ht="12.75" customHeight="1" x14ac:dyDescent="0.2"/>
    <row r="2676" ht="12.75" customHeight="1" x14ac:dyDescent="0.2"/>
    <row r="2677" ht="12.75" customHeight="1" x14ac:dyDescent="0.2"/>
    <row r="2678" ht="12.75" customHeight="1" x14ac:dyDescent="0.2"/>
    <row r="2679" ht="12.75" customHeight="1" x14ac:dyDescent="0.2"/>
    <row r="2680" ht="12.75" customHeight="1" x14ac:dyDescent="0.2"/>
    <row r="2681" ht="12.75" customHeight="1" x14ac:dyDescent="0.2"/>
    <row r="2682" ht="12.75" customHeight="1" x14ac:dyDescent="0.2"/>
    <row r="2683" ht="12.75" customHeight="1" x14ac:dyDescent="0.2"/>
    <row r="2684" ht="12.75" customHeight="1" x14ac:dyDescent="0.2"/>
    <row r="2685" ht="12.75" customHeight="1" x14ac:dyDescent="0.2"/>
    <row r="2686" ht="12.75" customHeight="1" x14ac:dyDescent="0.2"/>
    <row r="2687" ht="12.75" customHeight="1" x14ac:dyDescent="0.2"/>
    <row r="2688" ht="12.75" customHeight="1" x14ac:dyDescent="0.2"/>
    <row r="2689" ht="12.75" customHeight="1" x14ac:dyDescent="0.2"/>
    <row r="2690" ht="12.75" customHeight="1" x14ac:dyDescent="0.2"/>
    <row r="2691" ht="12.75" customHeight="1" x14ac:dyDescent="0.2"/>
    <row r="2692" ht="12.75" customHeight="1" x14ac:dyDescent="0.2"/>
    <row r="2693" ht="12.75" customHeight="1" x14ac:dyDescent="0.2"/>
    <row r="2694" ht="12.75" customHeight="1" x14ac:dyDescent="0.2"/>
    <row r="2695" ht="12.75" customHeight="1" x14ac:dyDescent="0.2"/>
    <row r="2696" ht="12.75" customHeight="1" x14ac:dyDescent="0.2"/>
    <row r="2697" ht="12.75" customHeight="1" x14ac:dyDescent="0.2"/>
    <row r="2698" ht="12.75" customHeight="1" x14ac:dyDescent="0.2"/>
    <row r="2699" ht="12.75" customHeight="1" x14ac:dyDescent="0.2"/>
    <row r="2700" ht="12.75" customHeight="1" x14ac:dyDescent="0.2"/>
    <row r="2701" ht="12.75" customHeight="1" x14ac:dyDescent="0.2"/>
    <row r="2702" ht="12.75" customHeight="1" x14ac:dyDescent="0.2"/>
    <row r="2703" ht="12.75" customHeight="1" x14ac:dyDescent="0.2"/>
    <row r="2704" ht="12.75" customHeight="1" x14ac:dyDescent="0.2"/>
    <row r="2705" ht="12.75" customHeight="1" x14ac:dyDescent="0.2"/>
    <row r="2706" ht="12.75" customHeight="1" x14ac:dyDescent="0.2"/>
    <row r="2707" ht="12.75" customHeight="1" x14ac:dyDescent="0.2"/>
    <row r="2708" ht="12.75" customHeight="1" x14ac:dyDescent="0.2"/>
    <row r="2709" ht="12.75" customHeight="1" x14ac:dyDescent="0.2"/>
    <row r="2710" ht="12.75" customHeight="1" x14ac:dyDescent="0.2"/>
    <row r="2711" ht="12.75" customHeight="1" x14ac:dyDescent="0.2"/>
    <row r="2712" ht="12.75" customHeight="1" x14ac:dyDescent="0.2"/>
    <row r="2713" ht="12.75" customHeight="1" x14ac:dyDescent="0.2"/>
    <row r="2714" ht="12.75" customHeight="1" x14ac:dyDescent="0.2"/>
    <row r="2715" ht="12.75" customHeight="1" x14ac:dyDescent="0.2"/>
    <row r="2716" ht="12.75" customHeight="1" x14ac:dyDescent="0.2"/>
    <row r="2717" ht="12.75" customHeight="1" x14ac:dyDescent="0.2"/>
    <row r="2718" ht="12.75" customHeight="1" x14ac:dyDescent="0.2"/>
    <row r="2719" ht="12.75" customHeight="1" x14ac:dyDescent="0.2"/>
    <row r="2720" ht="12.75" customHeight="1" x14ac:dyDescent="0.2"/>
    <row r="2721" ht="12.75" customHeight="1" x14ac:dyDescent="0.2"/>
    <row r="2722" ht="12.75" customHeight="1" x14ac:dyDescent="0.2"/>
    <row r="2723" ht="12.75" customHeight="1" x14ac:dyDescent="0.2"/>
    <row r="2724" ht="12.75" customHeight="1" x14ac:dyDescent="0.2"/>
    <row r="2725" ht="12.75" customHeight="1" x14ac:dyDescent="0.2"/>
    <row r="2726" ht="12.75" customHeight="1" x14ac:dyDescent="0.2"/>
    <row r="2727" ht="12.75" customHeight="1" x14ac:dyDescent="0.2"/>
    <row r="2728" ht="12.75" customHeight="1" x14ac:dyDescent="0.2"/>
    <row r="2729" ht="12.75" customHeight="1" x14ac:dyDescent="0.2"/>
    <row r="2730" ht="12.75" customHeight="1" x14ac:dyDescent="0.2"/>
    <row r="2731" ht="12.75" customHeight="1" x14ac:dyDescent="0.2"/>
    <row r="2732" ht="12.75" customHeight="1" x14ac:dyDescent="0.2"/>
    <row r="2733" ht="12.75" customHeight="1" x14ac:dyDescent="0.2"/>
    <row r="2734" ht="12.75" customHeight="1" x14ac:dyDescent="0.2"/>
    <row r="2735" ht="12.75" customHeight="1" x14ac:dyDescent="0.2"/>
    <row r="2736" ht="12.75" customHeight="1" x14ac:dyDescent="0.2"/>
    <row r="2737" ht="12.75" customHeight="1" x14ac:dyDescent="0.2"/>
    <row r="2738" ht="12.75" customHeight="1" x14ac:dyDescent="0.2"/>
    <row r="2739" ht="12.75" customHeight="1" x14ac:dyDescent="0.2"/>
    <row r="2740" ht="12.75" customHeight="1" x14ac:dyDescent="0.2"/>
    <row r="2741" ht="12.75" customHeight="1" x14ac:dyDescent="0.2"/>
    <row r="2742" ht="12.75" customHeight="1" x14ac:dyDescent="0.2"/>
    <row r="2743" ht="12.75" customHeight="1" x14ac:dyDescent="0.2"/>
    <row r="2744" ht="12.75" customHeight="1" x14ac:dyDescent="0.2"/>
    <row r="2745" ht="12.75" customHeight="1" x14ac:dyDescent="0.2"/>
    <row r="2746" ht="12.75" customHeight="1" x14ac:dyDescent="0.2"/>
    <row r="2747" ht="12.75" customHeight="1" x14ac:dyDescent="0.2"/>
    <row r="2748" ht="12.75" customHeight="1" x14ac:dyDescent="0.2"/>
    <row r="2749" ht="12.75" customHeight="1" x14ac:dyDescent="0.2"/>
    <row r="2750" ht="12.75" customHeight="1" x14ac:dyDescent="0.2"/>
    <row r="2751" ht="12.75" customHeight="1" x14ac:dyDescent="0.2"/>
    <row r="2752" ht="12.75" customHeight="1" x14ac:dyDescent="0.2"/>
    <row r="2753" ht="12.75" customHeight="1" x14ac:dyDescent="0.2"/>
    <row r="2754" ht="12.75" customHeight="1" x14ac:dyDescent="0.2"/>
    <row r="2755" ht="12.75" customHeight="1" x14ac:dyDescent="0.2"/>
    <row r="2756" ht="12.75" customHeight="1" x14ac:dyDescent="0.2"/>
    <row r="2757" ht="12.75" customHeight="1" x14ac:dyDescent="0.2"/>
    <row r="2758" ht="12.75" customHeight="1" x14ac:dyDescent="0.2"/>
    <row r="2759" ht="12.75" customHeight="1" x14ac:dyDescent="0.2"/>
    <row r="2760" ht="12.75" customHeight="1" x14ac:dyDescent="0.2"/>
    <row r="2761" ht="12.75" customHeight="1" x14ac:dyDescent="0.2"/>
    <row r="2762" ht="12.75" customHeight="1" x14ac:dyDescent="0.2"/>
    <row r="2763" ht="12.75" customHeight="1" x14ac:dyDescent="0.2"/>
    <row r="2764" ht="12.75" customHeight="1" x14ac:dyDescent="0.2"/>
    <row r="2765" ht="12.75" customHeight="1" x14ac:dyDescent="0.2"/>
    <row r="2766" ht="12.75" customHeight="1" x14ac:dyDescent="0.2"/>
    <row r="2767" ht="12.75" customHeight="1" x14ac:dyDescent="0.2"/>
    <row r="2768" ht="12.75" customHeight="1" x14ac:dyDescent="0.2"/>
    <row r="2769" ht="12.75" customHeight="1" x14ac:dyDescent="0.2"/>
    <row r="2770" ht="12.75" customHeight="1" x14ac:dyDescent="0.2"/>
    <row r="2771" ht="12.75" customHeight="1" x14ac:dyDescent="0.2"/>
    <row r="2772" ht="12.75" customHeight="1" x14ac:dyDescent="0.2"/>
    <row r="2773" ht="12.75" customHeight="1" x14ac:dyDescent="0.2"/>
    <row r="2774" ht="12.75" customHeight="1" x14ac:dyDescent="0.2"/>
    <row r="2775" ht="12.75" customHeight="1" x14ac:dyDescent="0.2"/>
    <row r="2776" ht="12.75" customHeight="1" x14ac:dyDescent="0.2"/>
    <row r="2777" ht="12.75" customHeight="1" x14ac:dyDescent="0.2"/>
    <row r="2778" ht="12.75" customHeight="1" x14ac:dyDescent="0.2"/>
    <row r="2779" ht="12.75" customHeight="1" x14ac:dyDescent="0.2"/>
    <row r="2780" ht="12.75" customHeight="1" x14ac:dyDescent="0.2"/>
    <row r="2781" ht="12.75" customHeight="1" x14ac:dyDescent="0.2"/>
    <row r="2782" ht="12.75" customHeight="1" x14ac:dyDescent="0.2"/>
    <row r="2783" ht="12.75" customHeight="1" x14ac:dyDescent="0.2"/>
    <row r="2784" ht="12.75" customHeight="1" x14ac:dyDescent="0.2"/>
    <row r="2785" ht="12.75" customHeight="1" x14ac:dyDescent="0.2"/>
    <row r="2786" ht="12.75" customHeight="1" x14ac:dyDescent="0.2"/>
    <row r="2787" ht="12.75" customHeight="1" x14ac:dyDescent="0.2"/>
    <row r="2788" ht="12.75" customHeight="1" x14ac:dyDescent="0.2"/>
    <row r="2789" ht="12.75" customHeight="1" x14ac:dyDescent="0.2"/>
    <row r="2790" ht="12.75" customHeight="1" x14ac:dyDescent="0.2"/>
    <row r="2791" ht="12.75" customHeight="1" x14ac:dyDescent="0.2"/>
    <row r="2792" ht="12.75" customHeight="1" x14ac:dyDescent="0.2"/>
    <row r="2793" ht="12.75" customHeight="1" x14ac:dyDescent="0.2"/>
    <row r="2794" ht="12.75" customHeight="1" x14ac:dyDescent="0.2"/>
    <row r="2795" ht="12.75" customHeight="1" x14ac:dyDescent="0.2"/>
    <row r="2796" ht="12.75" customHeight="1" x14ac:dyDescent="0.2"/>
    <row r="2797" ht="12.75" customHeight="1" x14ac:dyDescent="0.2"/>
    <row r="2798" ht="12.75" customHeight="1" x14ac:dyDescent="0.2"/>
    <row r="2799" ht="12.75" customHeight="1" x14ac:dyDescent="0.2"/>
    <row r="2800" ht="12.75" customHeight="1" x14ac:dyDescent="0.2"/>
    <row r="2801" ht="12.75" customHeight="1" x14ac:dyDescent="0.2"/>
    <row r="2802" ht="12.75" customHeight="1" x14ac:dyDescent="0.2"/>
    <row r="2803" ht="12.75" customHeight="1" x14ac:dyDescent="0.2"/>
    <row r="2804" ht="12.75" customHeight="1" x14ac:dyDescent="0.2"/>
    <row r="2805" ht="12.75" customHeight="1" x14ac:dyDescent="0.2"/>
    <row r="2806" ht="12.75" customHeight="1" x14ac:dyDescent="0.2"/>
    <row r="2807" ht="12.75" customHeight="1" x14ac:dyDescent="0.2"/>
    <row r="2808" ht="12.75" customHeight="1" x14ac:dyDescent="0.2"/>
    <row r="2809" ht="12.75" customHeight="1" x14ac:dyDescent="0.2"/>
    <row r="2810" ht="12.75" customHeight="1" x14ac:dyDescent="0.2"/>
    <row r="2811" ht="12.75" customHeight="1" x14ac:dyDescent="0.2"/>
    <row r="2812" ht="12.75" customHeight="1" x14ac:dyDescent="0.2"/>
    <row r="2813" ht="12.75" customHeight="1" x14ac:dyDescent="0.2"/>
    <row r="2814" ht="12.75" customHeight="1" x14ac:dyDescent="0.2"/>
    <row r="2815" ht="12.75" customHeight="1" x14ac:dyDescent="0.2"/>
    <row r="2816" ht="12.75" customHeight="1" x14ac:dyDescent="0.2"/>
    <row r="2817" ht="12.75" customHeight="1" x14ac:dyDescent="0.2"/>
    <row r="2818" ht="12.75" customHeight="1" x14ac:dyDescent="0.2"/>
    <row r="2819" ht="12.75" customHeight="1" x14ac:dyDescent="0.2"/>
    <row r="2820" ht="12.75" customHeight="1" x14ac:dyDescent="0.2"/>
    <row r="2821" ht="12.75" customHeight="1" x14ac:dyDescent="0.2"/>
    <row r="2822" ht="12.75" customHeight="1" x14ac:dyDescent="0.2"/>
    <row r="2823" ht="12.75" customHeight="1" x14ac:dyDescent="0.2"/>
    <row r="2824" ht="12.75" customHeight="1" x14ac:dyDescent="0.2"/>
    <row r="2825" ht="12.75" customHeight="1" x14ac:dyDescent="0.2"/>
    <row r="2826" ht="12.75" customHeight="1" x14ac:dyDescent="0.2"/>
    <row r="2827" ht="12.75" customHeight="1" x14ac:dyDescent="0.2"/>
    <row r="2828" ht="12.75" customHeight="1" x14ac:dyDescent="0.2"/>
    <row r="2829" ht="12.75" customHeight="1" x14ac:dyDescent="0.2"/>
    <row r="2830" ht="12.75" customHeight="1" x14ac:dyDescent="0.2"/>
    <row r="2831" ht="12.75" customHeight="1" x14ac:dyDescent="0.2"/>
    <row r="2832" ht="12.75" customHeight="1" x14ac:dyDescent="0.2"/>
    <row r="2833" ht="12.75" customHeight="1" x14ac:dyDescent="0.2"/>
    <row r="2834" ht="12.75" customHeight="1" x14ac:dyDescent="0.2"/>
    <row r="2835" ht="12.75" customHeight="1" x14ac:dyDescent="0.2"/>
    <row r="2836" ht="12.75" customHeight="1" x14ac:dyDescent="0.2"/>
    <row r="2837" ht="12.75" customHeight="1" x14ac:dyDescent="0.2"/>
    <row r="2838" ht="12.75" customHeight="1" x14ac:dyDescent="0.2"/>
    <row r="2839" ht="12.75" customHeight="1" x14ac:dyDescent="0.2"/>
    <row r="2840" ht="12.75" customHeight="1" x14ac:dyDescent="0.2"/>
    <row r="2841" ht="12.75" customHeight="1" x14ac:dyDescent="0.2"/>
    <row r="2842" ht="12.75" customHeight="1" x14ac:dyDescent="0.2"/>
    <row r="2843" ht="12.75" customHeight="1" x14ac:dyDescent="0.2"/>
    <row r="2844" ht="12.75" customHeight="1" x14ac:dyDescent="0.2"/>
    <row r="2845" ht="12.75" customHeight="1" x14ac:dyDescent="0.2"/>
    <row r="2846" ht="12.75" customHeight="1" x14ac:dyDescent="0.2"/>
    <row r="2847" ht="12.75" customHeight="1" x14ac:dyDescent="0.2"/>
    <row r="2848" ht="12.75" customHeight="1" x14ac:dyDescent="0.2"/>
    <row r="2849" ht="12.75" customHeight="1" x14ac:dyDescent="0.2"/>
    <row r="2850" ht="12.75" customHeight="1" x14ac:dyDescent="0.2"/>
    <row r="2851" ht="12.75" customHeight="1" x14ac:dyDescent="0.2"/>
    <row r="2852" ht="12.75" customHeight="1" x14ac:dyDescent="0.2"/>
    <row r="2853" ht="12.75" customHeight="1" x14ac:dyDescent="0.2"/>
    <row r="2854" ht="12.75" customHeight="1" x14ac:dyDescent="0.2"/>
    <row r="2855" ht="12.75" customHeight="1" x14ac:dyDescent="0.2"/>
    <row r="2856" ht="12.75" customHeight="1" x14ac:dyDescent="0.2"/>
    <row r="2857" ht="12.75" customHeight="1" x14ac:dyDescent="0.2"/>
    <row r="2858" ht="12.75" customHeight="1" x14ac:dyDescent="0.2"/>
    <row r="2859" ht="12.75" customHeight="1" x14ac:dyDescent="0.2"/>
    <row r="2860" ht="12.75" customHeight="1" x14ac:dyDescent="0.2"/>
    <row r="2861" ht="12.75" customHeight="1" x14ac:dyDescent="0.2"/>
    <row r="2862" ht="12.75" customHeight="1" x14ac:dyDescent="0.2"/>
    <row r="2863" ht="12.75" customHeight="1" x14ac:dyDescent="0.2"/>
    <row r="2864" ht="12.75" customHeight="1" x14ac:dyDescent="0.2"/>
    <row r="2865" ht="12.75" customHeight="1" x14ac:dyDescent="0.2"/>
    <row r="2866" ht="12.75" customHeight="1" x14ac:dyDescent="0.2"/>
    <row r="2867" ht="12.75" customHeight="1" x14ac:dyDescent="0.2"/>
    <row r="2868" ht="12.75" customHeight="1" x14ac:dyDescent="0.2"/>
    <row r="2869" ht="12.75" customHeight="1" x14ac:dyDescent="0.2"/>
    <row r="2870" ht="12.75" customHeight="1" x14ac:dyDescent="0.2"/>
    <row r="2871" ht="12.75" customHeight="1" x14ac:dyDescent="0.2"/>
    <row r="2872" ht="12.75" customHeight="1" x14ac:dyDescent="0.2"/>
    <row r="2873" ht="12.75" customHeight="1" x14ac:dyDescent="0.2"/>
    <row r="2874" ht="12.75" customHeight="1" x14ac:dyDescent="0.2"/>
    <row r="2875" ht="12.75" customHeight="1" x14ac:dyDescent="0.2"/>
    <row r="2876" ht="12.75" customHeight="1" x14ac:dyDescent="0.2"/>
    <row r="2877" ht="12.75" customHeight="1" x14ac:dyDescent="0.2"/>
    <row r="2878" ht="12.75" customHeight="1" x14ac:dyDescent="0.2"/>
    <row r="2879" ht="12.75" customHeight="1" x14ac:dyDescent="0.2"/>
    <row r="2880" ht="12.75" customHeight="1" x14ac:dyDescent="0.2"/>
    <row r="2881" ht="12.75" customHeight="1" x14ac:dyDescent="0.2"/>
    <row r="2882" ht="12.75" customHeight="1" x14ac:dyDescent="0.2"/>
    <row r="2883" ht="12.75" customHeight="1" x14ac:dyDescent="0.2"/>
    <row r="2884" ht="12.75" customHeight="1" x14ac:dyDescent="0.2"/>
    <row r="2885" ht="12.75" customHeight="1" x14ac:dyDescent="0.2"/>
    <row r="2886" ht="12.75" customHeight="1" x14ac:dyDescent="0.2"/>
    <row r="2887" ht="12.75" customHeight="1" x14ac:dyDescent="0.2"/>
    <row r="2888" ht="12.75" customHeight="1" x14ac:dyDescent="0.2"/>
    <row r="2889" ht="12.75" customHeight="1" x14ac:dyDescent="0.2"/>
    <row r="2890" ht="12.75" customHeight="1" x14ac:dyDescent="0.2"/>
    <row r="2891" ht="12.75" customHeight="1" x14ac:dyDescent="0.2"/>
    <row r="2892" ht="12.75" customHeight="1" x14ac:dyDescent="0.2"/>
    <row r="2893" ht="12.75" customHeight="1" x14ac:dyDescent="0.2"/>
    <row r="2894" ht="12.75" customHeight="1" x14ac:dyDescent="0.2"/>
    <row r="2895" ht="12.75" customHeight="1" x14ac:dyDescent="0.2"/>
    <row r="2896" ht="12.75" customHeight="1" x14ac:dyDescent="0.2"/>
    <row r="2897" ht="12.75" customHeight="1" x14ac:dyDescent="0.2"/>
    <row r="2898" ht="12.75" customHeight="1" x14ac:dyDescent="0.2"/>
    <row r="2899" ht="12.75" customHeight="1" x14ac:dyDescent="0.2"/>
    <row r="2900" ht="12.75" customHeight="1" x14ac:dyDescent="0.2"/>
    <row r="2901" ht="12.75" customHeight="1" x14ac:dyDescent="0.2"/>
    <row r="2902" ht="12.75" customHeight="1" x14ac:dyDescent="0.2"/>
    <row r="2903" ht="12.75" customHeight="1" x14ac:dyDescent="0.2"/>
    <row r="2904" ht="12.75" customHeight="1" x14ac:dyDescent="0.2"/>
    <row r="2905" ht="12.75" customHeight="1" x14ac:dyDescent="0.2"/>
    <row r="2906" ht="12.75" customHeight="1" x14ac:dyDescent="0.2"/>
    <row r="2907" ht="12.75" customHeight="1" x14ac:dyDescent="0.2"/>
    <row r="2908" ht="12.75" customHeight="1" x14ac:dyDescent="0.2"/>
    <row r="2909" ht="12.75" customHeight="1" x14ac:dyDescent="0.2"/>
    <row r="2910" ht="12.75" customHeight="1" x14ac:dyDescent="0.2"/>
    <row r="2911" ht="12.75" customHeight="1" x14ac:dyDescent="0.2"/>
    <row r="2912" ht="12.75" customHeight="1" x14ac:dyDescent="0.2"/>
    <row r="2913" ht="12.75" customHeight="1" x14ac:dyDescent="0.2"/>
    <row r="2914" ht="12.75" customHeight="1" x14ac:dyDescent="0.2"/>
    <row r="2915" ht="12.75" customHeight="1" x14ac:dyDescent="0.2"/>
    <row r="2916" ht="12.75" customHeight="1" x14ac:dyDescent="0.2"/>
    <row r="2917" ht="12.75" customHeight="1" x14ac:dyDescent="0.2"/>
    <row r="2918" ht="12.75" customHeight="1" x14ac:dyDescent="0.2"/>
    <row r="2919" ht="12.75" customHeight="1" x14ac:dyDescent="0.2"/>
    <row r="2920" ht="12.75" customHeight="1" x14ac:dyDescent="0.2"/>
    <row r="2921" ht="12.75" customHeight="1" x14ac:dyDescent="0.2"/>
    <row r="2922" ht="12.75" customHeight="1" x14ac:dyDescent="0.2"/>
    <row r="2923" ht="12.75" customHeight="1" x14ac:dyDescent="0.2"/>
    <row r="2924" ht="12.75" customHeight="1" x14ac:dyDescent="0.2"/>
    <row r="2925" ht="12.75" customHeight="1" x14ac:dyDescent="0.2"/>
    <row r="2926" ht="12.75" customHeight="1" x14ac:dyDescent="0.2"/>
    <row r="2927" ht="12.75" customHeight="1" x14ac:dyDescent="0.2"/>
    <row r="2928" ht="12.75" customHeight="1" x14ac:dyDescent="0.2"/>
    <row r="2929" ht="12.75" customHeight="1" x14ac:dyDescent="0.2"/>
    <row r="2930" ht="12.75" customHeight="1" x14ac:dyDescent="0.2"/>
    <row r="2931" ht="12.75" customHeight="1" x14ac:dyDescent="0.2"/>
    <row r="2932" ht="12.75" customHeight="1" x14ac:dyDescent="0.2"/>
    <row r="2933" ht="12.75" customHeight="1" x14ac:dyDescent="0.2"/>
    <row r="2934" ht="12.75" customHeight="1" x14ac:dyDescent="0.2"/>
    <row r="2935" ht="12.75" customHeight="1" x14ac:dyDescent="0.2"/>
    <row r="2936" ht="12.75" customHeight="1" x14ac:dyDescent="0.2"/>
    <row r="2937" ht="12.75" customHeight="1" x14ac:dyDescent="0.2"/>
    <row r="2938" ht="12.75" customHeight="1" x14ac:dyDescent="0.2"/>
    <row r="2939" ht="12.75" customHeight="1" x14ac:dyDescent="0.2"/>
    <row r="2940" ht="12.75" customHeight="1" x14ac:dyDescent="0.2"/>
    <row r="2941" ht="12.75" customHeight="1" x14ac:dyDescent="0.2"/>
    <row r="2942" ht="12.75" customHeight="1" x14ac:dyDescent="0.2"/>
    <row r="2943" ht="12.75" customHeight="1" x14ac:dyDescent="0.2"/>
    <row r="2944" ht="12.75" customHeight="1" x14ac:dyDescent="0.2"/>
    <row r="2945" ht="12.75" customHeight="1" x14ac:dyDescent="0.2"/>
    <row r="2946" ht="12.75" customHeight="1" x14ac:dyDescent="0.2"/>
    <row r="2947" ht="12.75" customHeight="1" x14ac:dyDescent="0.2"/>
    <row r="2948" ht="12.75" customHeight="1" x14ac:dyDescent="0.2"/>
    <row r="2949" ht="12.75" customHeight="1" x14ac:dyDescent="0.2"/>
    <row r="2950" ht="12.75" customHeight="1" x14ac:dyDescent="0.2"/>
    <row r="2951" ht="12.75" customHeight="1" x14ac:dyDescent="0.2"/>
    <row r="2952" ht="12.75" customHeight="1" x14ac:dyDescent="0.2"/>
    <row r="2953" ht="12.75" customHeight="1" x14ac:dyDescent="0.2"/>
    <row r="2954" ht="12.75" customHeight="1" x14ac:dyDescent="0.2"/>
    <row r="2955" ht="12.75" customHeight="1" x14ac:dyDescent="0.2"/>
    <row r="2956" ht="12.75" customHeight="1" x14ac:dyDescent="0.2"/>
    <row r="2957" ht="12.75" customHeight="1" x14ac:dyDescent="0.2"/>
    <row r="2958" ht="12.75" customHeight="1" x14ac:dyDescent="0.2"/>
    <row r="2959" ht="12.75" customHeight="1" x14ac:dyDescent="0.2"/>
    <row r="2960" ht="12.75" customHeight="1" x14ac:dyDescent="0.2"/>
    <row r="2961" ht="12.75" customHeight="1" x14ac:dyDescent="0.2"/>
    <row r="2962" ht="12.75" customHeight="1" x14ac:dyDescent="0.2"/>
    <row r="2963" ht="12.75" customHeight="1" x14ac:dyDescent="0.2"/>
    <row r="2964" ht="12.75" customHeight="1" x14ac:dyDescent="0.2"/>
    <row r="2965" ht="12.75" customHeight="1" x14ac:dyDescent="0.2"/>
    <row r="2966" ht="12.75" customHeight="1" x14ac:dyDescent="0.2"/>
    <row r="2967" ht="12.75" customHeight="1" x14ac:dyDescent="0.2"/>
    <row r="2968" ht="12.75" customHeight="1" x14ac:dyDescent="0.2"/>
    <row r="2969" ht="12.75" customHeight="1" x14ac:dyDescent="0.2"/>
    <row r="2970" ht="12.75" customHeight="1" x14ac:dyDescent="0.2"/>
    <row r="2971" ht="12.75" customHeight="1" x14ac:dyDescent="0.2"/>
    <row r="2972" ht="12.75" customHeight="1" x14ac:dyDescent="0.2"/>
    <row r="2973" ht="12.75" customHeight="1" x14ac:dyDescent="0.2"/>
    <row r="2974" ht="12.75" customHeight="1" x14ac:dyDescent="0.2"/>
    <row r="2975" ht="12.75" customHeight="1" x14ac:dyDescent="0.2"/>
    <row r="2976" ht="12.75" customHeight="1" x14ac:dyDescent="0.2"/>
    <row r="2977" ht="12.75" customHeight="1" x14ac:dyDescent="0.2"/>
    <row r="2978" ht="12.75" customHeight="1" x14ac:dyDescent="0.2"/>
    <row r="2979" ht="12.75" customHeight="1" x14ac:dyDescent="0.2"/>
    <row r="2980" ht="12.75" customHeight="1" x14ac:dyDescent="0.2"/>
    <row r="2981" ht="12.75" customHeight="1" x14ac:dyDescent="0.2"/>
    <row r="2982" ht="12.75" customHeight="1" x14ac:dyDescent="0.2"/>
    <row r="2983" ht="12.75" customHeight="1" x14ac:dyDescent="0.2"/>
    <row r="2984" ht="12.75" customHeight="1" x14ac:dyDescent="0.2"/>
    <row r="2985" ht="12.75" customHeight="1" x14ac:dyDescent="0.2"/>
    <row r="2986" ht="12.75" customHeight="1" x14ac:dyDescent="0.2"/>
    <row r="2987" ht="12.75" customHeight="1" x14ac:dyDescent="0.2"/>
    <row r="2988" ht="12.75" customHeight="1" x14ac:dyDescent="0.2"/>
    <row r="2989" ht="12.75" customHeight="1" x14ac:dyDescent="0.2"/>
    <row r="2990" ht="12.75" customHeight="1" x14ac:dyDescent="0.2"/>
    <row r="2991" ht="12.75" customHeight="1" x14ac:dyDescent="0.2"/>
    <row r="2992" ht="12.75" customHeight="1" x14ac:dyDescent="0.2"/>
    <row r="2993" ht="12.75" customHeight="1" x14ac:dyDescent="0.2"/>
    <row r="2994" ht="12.75" customHeight="1" x14ac:dyDescent="0.2"/>
    <row r="2995" ht="12.75" customHeight="1" x14ac:dyDescent="0.2"/>
    <row r="2996" ht="12.75" customHeight="1" x14ac:dyDescent="0.2"/>
    <row r="2997" ht="12.75" customHeight="1" x14ac:dyDescent="0.2"/>
    <row r="2998" ht="12.75" customHeight="1" x14ac:dyDescent="0.2"/>
    <row r="2999" ht="12.75" customHeight="1" x14ac:dyDescent="0.2"/>
    <row r="3000" ht="12.75" customHeight="1" x14ac:dyDescent="0.2"/>
    <row r="3001" ht="12.75" customHeight="1" x14ac:dyDescent="0.2"/>
    <row r="3002" ht="12.75" customHeight="1" x14ac:dyDescent="0.2"/>
    <row r="3003" ht="12.75" customHeight="1" x14ac:dyDescent="0.2"/>
    <row r="3004" ht="12.75" customHeight="1" x14ac:dyDescent="0.2"/>
    <row r="3005" ht="12.75" customHeight="1" x14ac:dyDescent="0.2"/>
    <row r="3006" ht="12.75" customHeight="1" x14ac:dyDescent="0.2"/>
    <row r="3007" ht="12.75" customHeight="1" x14ac:dyDescent="0.2"/>
    <row r="3008" ht="12.75" customHeight="1" x14ac:dyDescent="0.2"/>
    <row r="3009" ht="12.75" customHeight="1" x14ac:dyDescent="0.2"/>
    <row r="3010" ht="12.75" customHeight="1" x14ac:dyDescent="0.2"/>
    <row r="3011" ht="12.75" customHeight="1" x14ac:dyDescent="0.2"/>
    <row r="3012" ht="12.75" customHeight="1" x14ac:dyDescent="0.2"/>
    <row r="3013" ht="12.75" customHeight="1" x14ac:dyDescent="0.2"/>
    <row r="3014" ht="12.75" customHeight="1" x14ac:dyDescent="0.2"/>
    <row r="3015" ht="12.75" customHeight="1" x14ac:dyDescent="0.2"/>
    <row r="3016" ht="12.75" customHeight="1" x14ac:dyDescent="0.2"/>
    <row r="3017" ht="12.75" customHeight="1" x14ac:dyDescent="0.2"/>
    <row r="3018" ht="12.75" customHeight="1" x14ac:dyDescent="0.2"/>
    <row r="3019" ht="12.75" customHeight="1" x14ac:dyDescent="0.2"/>
    <row r="3020" ht="12.75" customHeight="1" x14ac:dyDescent="0.2"/>
    <row r="3021" ht="12.75" customHeight="1" x14ac:dyDescent="0.2"/>
    <row r="3022" ht="12.75" customHeight="1" x14ac:dyDescent="0.2"/>
    <row r="3023" ht="12.75" customHeight="1" x14ac:dyDescent="0.2"/>
    <row r="3024" ht="12.75" customHeight="1" x14ac:dyDescent="0.2"/>
    <row r="3025" ht="12.75" customHeight="1" x14ac:dyDescent="0.2"/>
    <row r="3026" ht="12.75" customHeight="1" x14ac:dyDescent="0.2"/>
    <row r="3027" ht="12.75" customHeight="1" x14ac:dyDescent="0.2"/>
    <row r="3028" ht="12.75" customHeight="1" x14ac:dyDescent="0.2"/>
    <row r="3029" ht="12.75" customHeight="1" x14ac:dyDescent="0.2"/>
    <row r="3030" ht="12.75" customHeight="1" x14ac:dyDescent="0.2"/>
    <row r="3031" ht="12.75" customHeight="1" x14ac:dyDescent="0.2"/>
    <row r="3032" ht="12.75" customHeight="1" x14ac:dyDescent="0.2"/>
    <row r="3033" ht="12.75" customHeight="1" x14ac:dyDescent="0.2"/>
    <row r="3034" ht="12.75" customHeight="1" x14ac:dyDescent="0.2"/>
    <row r="3035" ht="12.75" customHeight="1" x14ac:dyDescent="0.2"/>
    <row r="3036" ht="12.75" customHeight="1" x14ac:dyDescent="0.2"/>
    <row r="3037" ht="12.75" customHeight="1" x14ac:dyDescent="0.2"/>
    <row r="3038" ht="12.75" customHeight="1" x14ac:dyDescent="0.2"/>
    <row r="3039" ht="12.75" customHeight="1" x14ac:dyDescent="0.2"/>
    <row r="3040" ht="12.75" customHeight="1" x14ac:dyDescent="0.2"/>
    <row r="3041" ht="12.75" customHeight="1" x14ac:dyDescent="0.2"/>
    <row r="3042" ht="12.75" customHeight="1" x14ac:dyDescent="0.2"/>
    <row r="3043" ht="12.75" customHeight="1" x14ac:dyDescent="0.2"/>
    <row r="3044" ht="12.75" customHeight="1" x14ac:dyDescent="0.2"/>
    <row r="3045" ht="12.75" customHeight="1" x14ac:dyDescent="0.2"/>
    <row r="3046" ht="12.75" customHeight="1" x14ac:dyDescent="0.2"/>
    <row r="3047" ht="12.75" customHeight="1" x14ac:dyDescent="0.2"/>
    <row r="3048" ht="12.75" customHeight="1" x14ac:dyDescent="0.2"/>
    <row r="3049" ht="12.75" customHeight="1" x14ac:dyDescent="0.2"/>
    <row r="3050" ht="12.75" customHeight="1" x14ac:dyDescent="0.2"/>
    <row r="3051" ht="12.75" customHeight="1" x14ac:dyDescent="0.2"/>
    <row r="3052" ht="12.75" customHeight="1" x14ac:dyDescent="0.2"/>
    <row r="3053" ht="12.75" customHeight="1" x14ac:dyDescent="0.2"/>
    <row r="3054" ht="12.75" customHeight="1" x14ac:dyDescent="0.2"/>
    <row r="3055" ht="12.75" customHeight="1" x14ac:dyDescent="0.2"/>
    <row r="3056" ht="12.75" customHeight="1" x14ac:dyDescent="0.2"/>
    <row r="3057" ht="12.75" customHeight="1" x14ac:dyDescent="0.2"/>
    <row r="3058" ht="12.75" customHeight="1" x14ac:dyDescent="0.2"/>
    <row r="3059" ht="12.75" customHeight="1" x14ac:dyDescent="0.2"/>
    <row r="3060" ht="12.75" customHeight="1" x14ac:dyDescent="0.2"/>
    <row r="3061" ht="12.75" customHeight="1" x14ac:dyDescent="0.2"/>
    <row r="3062" ht="12.75" customHeight="1" x14ac:dyDescent="0.2"/>
    <row r="3063" ht="12.75" customHeight="1" x14ac:dyDescent="0.2"/>
    <row r="3064" ht="12.75" customHeight="1" x14ac:dyDescent="0.2"/>
    <row r="3065" ht="12.75" customHeight="1" x14ac:dyDescent="0.2"/>
    <row r="3066" ht="12.75" customHeight="1" x14ac:dyDescent="0.2"/>
    <row r="3067" ht="12.75" customHeight="1" x14ac:dyDescent="0.2"/>
    <row r="3068" ht="12.75" customHeight="1" x14ac:dyDescent="0.2"/>
    <row r="3069" ht="12.75" customHeight="1" x14ac:dyDescent="0.2"/>
    <row r="3070" ht="12.75" customHeight="1" x14ac:dyDescent="0.2"/>
    <row r="3071" ht="12.75" customHeight="1" x14ac:dyDescent="0.2"/>
    <row r="3072" ht="12.75" customHeight="1" x14ac:dyDescent="0.2"/>
    <row r="3073" ht="12.75" customHeight="1" x14ac:dyDescent="0.2"/>
    <row r="3074" ht="12.75" customHeight="1" x14ac:dyDescent="0.2"/>
    <row r="3075" ht="12.75" customHeight="1" x14ac:dyDescent="0.2"/>
    <row r="3076" ht="12.75" customHeight="1" x14ac:dyDescent="0.2"/>
    <row r="3077" ht="12.75" customHeight="1" x14ac:dyDescent="0.2"/>
    <row r="3078" ht="12.75" customHeight="1" x14ac:dyDescent="0.2"/>
    <row r="3079" ht="12.75" customHeight="1" x14ac:dyDescent="0.2"/>
    <row r="3080" ht="12.75" customHeight="1" x14ac:dyDescent="0.2"/>
    <row r="3081" ht="12.75" customHeight="1" x14ac:dyDescent="0.2"/>
    <row r="3082" ht="12.75" customHeight="1" x14ac:dyDescent="0.2"/>
    <row r="3083" ht="12.75" customHeight="1" x14ac:dyDescent="0.2"/>
    <row r="3084" ht="12.75" customHeight="1" x14ac:dyDescent="0.2"/>
    <row r="3085" ht="12.75" customHeight="1" x14ac:dyDescent="0.2"/>
    <row r="3086" ht="12.75" customHeight="1" x14ac:dyDescent="0.2"/>
    <row r="3087" ht="12.75" customHeight="1" x14ac:dyDescent="0.2"/>
    <row r="3088" ht="12.75" customHeight="1" x14ac:dyDescent="0.2"/>
    <row r="3089" ht="12.75" customHeight="1" x14ac:dyDescent="0.2"/>
    <row r="3090" ht="12.75" customHeight="1" x14ac:dyDescent="0.2"/>
    <row r="3091" ht="12.75" customHeight="1" x14ac:dyDescent="0.2"/>
    <row r="3092" ht="12.75" customHeight="1" x14ac:dyDescent="0.2"/>
    <row r="3093" ht="12.75" customHeight="1" x14ac:dyDescent="0.2"/>
    <row r="3094" ht="12.75" customHeight="1" x14ac:dyDescent="0.2"/>
    <row r="3095" ht="12.75" customHeight="1" x14ac:dyDescent="0.2"/>
    <row r="3096" ht="12.75" customHeight="1" x14ac:dyDescent="0.2"/>
    <row r="3097" ht="12.75" customHeight="1" x14ac:dyDescent="0.2"/>
    <row r="3098" ht="12.75" customHeight="1" x14ac:dyDescent="0.2"/>
    <row r="3099" ht="12.75" customHeight="1" x14ac:dyDescent="0.2"/>
    <row r="3100" ht="12.75" customHeight="1" x14ac:dyDescent="0.2"/>
    <row r="3101" ht="12.75" customHeight="1" x14ac:dyDescent="0.2"/>
    <row r="3102" ht="12.75" customHeight="1" x14ac:dyDescent="0.2"/>
    <row r="3103" ht="12.75" customHeight="1" x14ac:dyDescent="0.2"/>
    <row r="3104" ht="12.75" customHeight="1" x14ac:dyDescent="0.2"/>
    <row r="3105" ht="12.75" customHeight="1" x14ac:dyDescent="0.2"/>
    <row r="3106" ht="12.75" customHeight="1" x14ac:dyDescent="0.2"/>
    <row r="3107" ht="12.75" customHeight="1" x14ac:dyDescent="0.2"/>
    <row r="3108" ht="12.75" customHeight="1" x14ac:dyDescent="0.2"/>
    <row r="3109" ht="12.75" customHeight="1" x14ac:dyDescent="0.2"/>
    <row r="3110" ht="12.75" customHeight="1" x14ac:dyDescent="0.2"/>
    <row r="3111" ht="12.75" customHeight="1" x14ac:dyDescent="0.2"/>
    <row r="3112" ht="12.75" customHeight="1" x14ac:dyDescent="0.2"/>
    <row r="3113" ht="12.75" customHeight="1" x14ac:dyDescent="0.2"/>
    <row r="3114" ht="12.75" customHeight="1" x14ac:dyDescent="0.2"/>
    <row r="3115" ht="12.75" customHeight="1" x14ac:dyDescent="0.2"/>
    <row r="3116" ht="12.75" customHeight="1" x14ac:dyDescent="0.2"/>
    <row r="3117" ht="12.75" customHeight="1" x14ac:dyDescent="0.2"/>
    <row r="3118" ht="12.75" customHeight="1" x14ac:dyDescent="0.2"/>
    <row r="3119" ht="12.75" customHeight="1" x14ac:dyDescent="0.2"/>
    <row r="3120" ht="12.75" customHeight="1" x14ac:dyDescent="0.2"/>
    <row r="3121" ht="12.75" customHeight="1" x14ac:dyDescent="0.2"/>
    <row r="3122" ht="12.75" customHeight="1" x14ac:dyDescent="0.2"/>
    <row r="3123" ht="12.75" customHeight="1" x14ac:dyDescent="0.2"/>
    <row r="3124" ht="12.75" customHeight="1" x14ac:dyDescent="0.2"/>
    <row r="3125" ht="12.75" customHeight="1" x14ac:dyDescent="0.2"/>
    <row r="3126" ht="12.75" customHeight="1" x14ac:dyDescent="0.2"/>
    <row r="3127" ht="12.75" customHeight="1" x14ac:dyDescent="0.2"/>
    <row r="3128" ht="12.75" customHeight="1" x14ac:dyDescent="0.2"/>
    <row r="3129" ht="12.75" customHeight="1" x14ac:dyDescent="0.2"/>
    <row r="3130" ht="12.75" customHeight="1" x14ac:dyDescent="0.2"/>
    <row r="3131" ht="12.75" customHeight="1" x14ac:dyDescent="0.2"/>
    <row r="3132" ht="12.75" customHeight="1" x14ac:dyDescent="0.2"/>
    <row r="3133" ht="12.75" customHeight="1" x14ac:dyDescent="0.2"/>
    <row r="3134" ht="12.75" customHeight="1" x14ac:dyDescent="0.2"/>
    <row r="3135" ht="12.75" customHeight="1" x14ac:dyDescent="0.2"/>
    <row r="3136" ht="12.75" customHeight="1" x14ac:dyDescent="0.2"/>
    <row r="3137" ht="12.75" customHeight="1" x14ac:dyDescent="0.2"/>
    <row r="3138" ht="12.75" customHeight="1" x14ac:dyDescent="0.2"/>
    <row r="3139" ht="12.75" customHeight="1" x14ac:dyDescent="0.2"/>
    <row r="3140" ht="12.75" customHeight="1" x14ac:dyDescent="0.2"/>
    <row r="3141" ht="12.75" customHeight="1" x14ac:dyDescent="0.2"/>
    <row r="3142" ht="12.75" customHeight="1" x14ac:dyDescent="0.2"/>
    <row r="3143" ht="12.75" customHeight="1" x14ac:dyDescent="0.2"/>
    <row r="3144" ht="12.75" customHeight="1" x14ac:dyDescent="0.2"/>
    <row r="3145" ht="12.75" customHeight="1" x14ac:dyDescent="0.2"/>
    <row r="3146" ht="12.75" customHeight="1" x14ac:dyDescent="0.2"/>
    <row r="3147" ht="12.75" customHeight="1" x14ac:dyDescent="0.2"/>
    <row r="3148" ht="12.75" customHeight="1" x14ac:dyDescent="0.2"/>
    <row r="3149" ht="12.75" customHeight="1" x14ac:dyDescent="0.2"/>
    <row r="3150" ht="12.75" customHeight="1" x14ac:dyDescent="0.2"/>
    <row r="3151" ht="12.75" customHeight="1" x14ac:dyDescent="0.2"/>
    <row r="3152" ht="12.75" customHeight="1" x14ac:dyDescent="0.2"/>
    <row r="3153" ht="12.75" customHeight="1" x14ac:dyDescent="0.2"/>
    <row r="3154" ht="12.75" customHeight="1" x14ac:dyDescent="0.2"/>
    <row r="3155" ht="12.75" customHeight="1" x14ac:dyDescent="0.2"/>
    <row r="3156" ht="12.75" customHeight="1" x14ac:dyDescent="0.2"/>
    <row r="3157" ht="12.75" customHeight="1" x14ac:dyDescent="0.2"/>
    <row r="3158" ht="12.75" customHeight="1" x14ac:dyDescent="0.2"/>
    <row r="3159" ht="12.75" customHeight="1" x14ac:dyDescent="0.2"/>
    <row r="3160" ht="12.75" customHeight="1" x14ac:dyDescent="0.2"/>
    <row r="3161" ht="12.75" customHeight="1" x14ac:dyDescent="0.2"/>
    <row r="3162" ht="12.75" customHeight="1" x14ac:dyDescent="0.2"/>
    <row r="3163" ht="12.75" customHeight="1" x14ac:dyDescent="0.2"/>
    <row r="3164" ht="12.75" customHeight="1" x14ac:dyDescent="0.2"/>
    <row r="3165" ht="12.75" customHeight="1" x14ac:dyDescent="0.2"/>
    <row r="3166" ht="12.75" customHeight="1" x14ac:dyDescent="0.2"/>
    <row r="3167" ht="12.75" customHeight="1" x14ac:dyDescent="0.2"/>
    <row r="3168" ht="12.75" customHeight="1" x14ac:dyDescent="0.2"/>
    <row r="3169" ht="12.75" customHeight="1" x14ac:dyDescent="0.2"/>
    <row r="3170" ht="12.75" customHeight="1" x14ac:dyDescent="0.2"/>
    <row r="3171" ht="12.75" customHeight="1" x14ac:dyDescent="0.2"/>
    <row r="3172" ht="12.75" customHeight="1" x14ac:dyDescent="0.2"/>
    <row r="3173" ht="12.75" customHeight="1" x14ac:dyDescent="0.2"/>
    <row r="3174" ht="12.75" customHeight="1" x14ac:dyDescent="0.2"/>
    <row r="3175" ht="12.75" customHeight="1" x14ac:dyDescent="0.2"/>
    <row r="3176" ht="12.75" customHeight="1" x14ac:dyDescent="0.2"/>
    <row r="3177" ht="12.75" customHeight="1" x14ac:dyDescent="0.2"/>
    <row r="3178" ht="12.75" customHeight="1" x14ac:dyDescent="0.2"/>
    <row r="3179" ht="12.75" customHeight="1" x14ac:dyDescent="0.2"/>
    <row r="3180" ht="12.75" customHeight="1" x14ac:dyDescent="0.2"/>
    <row r="3181" ht="12.75" customHeight="1" x14ac:dyDescent="0.2"/>
    <row r="3182" ht="12.75" customHeight="1" x14ac:dyDescent="0.2"/>
    <row r="3183" ht="12.75" customHeight="1" x14ac:dyDescent="0.2"/>
    <row r="3184" ht="12.75" customHeight="1" x14ac:dyDescent="0.2"/>
    <row r="3185" ht="12.75" customHeight="1" x14ac:dyDescent="0.2"/>
    <row r="3186" ht="12.75" customHeight="1" x14ac:dyDescent="0.2"/>
    <row r="3187" ht="12.75" customHeight="1" x14ac:dyDescent="0.2"/>
    <row r="3188" ht="12.75" customHeight="1" x14ac:dyDescent="0.2"/>
    <row r="3189" ht="12.75" customHeight="1" x14ac:dyDescent="0.2"/>
    <row r="3190" ht="12.75" customHeight="1" x14ac:dyDescent="0.2"/>
    <row r="3191" ht="12.75" customHeight="1" x14ac:dyDescent="0.2"/>
    <row r="3192" ht="12.75" customHeight="1" x14ac:dyDescent="0.2"/>
    <row r="3193" ht="12.75" customHeight="1" x14ac:dyDescent="0.2"/>
    <row r="3194" ht="12.75" customHeight="1" x14ac:dyDescent="0.2"/>
    <row r="3195" ht="12.75" customHeight="1" x14ac:dyDescent="0.2"/>
    <row r="3196" ht="12.75" customHeight="1" x14ac:dyDescent="0.2"/>
    <row r="3197" ht="12.75" customHeight="1" x14ac:dyDescent="0.2"/>
    <row r="3198" ht="12.75" customHeight="1" x14ac:dyDescent="0.2"/>
    <row r="3199" ht="12.75" customHeight="1" x14ac:dyDescent="0.2"/>
    <row r="3200" ht="12.75" customHeight="1" x14ac:dyDescent="0.2"/>
    <row r="3201" ht="12.75" customHeight="1" x14ac:dyDescent="0.2"/>
    <row r="3202" ht="12.75" customHeight="1" x14ac:dyDescent="0.2"/>
    <row r="3203" ht="12.75" customHeight="1" x14ac:dyDescent="0.2"/>
    <row r="3204" ht="12.75" customHeight="1" x14ac:dyDescent="0.2"/>
    <row r="3205" ht="12.75" customHeight="1" x14ac:dyDescent="0.2"/>
    <row r="3206" ht="12.75" customHeight="1" x14ac:dyDescent="0.2"/>
    <row r="3207" ht="12.75" customHeight="1" x14ac:dyDescent="0.2"/>
    <row r="3208" ht="12.75" customHeight="1" x14ac:dyDescent="0.2"/>
    <row r="3209" ht="12.75" customHeight="1" x14ac:dyDescent="0.2"/>
    <row r="3210" ht="12.75" customHeight="1" x14ac:dyDescent="0.2"/>
    <row r="3211" ht="12.75" customHeight="1" x14ac:dyDescent="0.2"/>
    <row r="3212" ht="12.75" customHeight="1" x14ac:dyDescent="0.2"/>
    <row r="3213" ht="12.75" customHeight="1" x14ac:dyDescent="0.2"/>
    <row r="3214" ht="12.75" customHeight="1" x14ac:dyDescent="0.2"/>
    <row r="3215" ht="12.75" customHeight="1" x14ac:dyDescent="0.2"/>
    <row r="3216" ht="12.75" customHeight="1" x14ac:dyDescent="0.2"/>
    <row r="3217" ht="12.75" customHeight="1" x14ac:dyDescent="0.2"/>
    <row r="3218" ht="12.75" customHeight="1" x14ac:dyDescent="0.2"/>
    <row r="3219" ht="12.75" customHeight="1" x14ac:dyDescent="0.2"/>
    <row r="3220" ht="12.75" customHeight="1" x14ac:dyDescent="0.2"/>
    <row r="3221" ht="12.75" customHeight="1" x14ac:dyDescent="0.2"/>
    <row r="3222" ht="12.75" customHeight="1" x14ac:dyDescent="0.2"/>
    <row r="3223" ht="12.75" customHeight="1" x14ac:dyDescent="0.2"/>
    <row r="3224" ht="12.75" customHeight="1" x14ac:dyDescent="0.2"/>
    <row r="3225" ht="12.75" customHeight="1" x14ac:dyDescent="0.2"/>
    <row r="3226" ht="12.75" customHeight="1" x14ac:dyDescent="0.2"/>
    <row r="3227" ht="12.75" customHeight="1" x14ac:dyDescent="0.2"/>
    <row r="3228" ht="12.75" customHeight="1" x14ac:dyDescent="0.2"/>
    <row r="3229" ht="12.75" customHeight="1" x14ac:dyDescent="0.2"/>
    <row r="3230" ht="12.75" customHeight="1" x14ac:dyDescent="0.2"/>
    <row r="3231" ht="12.75" customHeight="1" x14ac:dyDescent="0.2"/>
    <row r="3232" ht="12.75" customHeight="1" x14ac:dyDescent="0.2"/>
    <row r="3233" ht="12.75" customHeight="1" x14ac:dyDescent="0.2"/>
    <row r="3234" ht="12.75" customHeight="1" x14ac:dyDescent="0.2"/>
    <row r="3235" ht="12.75" customHeight="1" x14ac:dyDescent="0.2"/>
    <row r="3236" ht="12.75" customHeight="1" x14ac:dyDescent="0.2"/>
    <row r="3237" ht="12.75" customHeight="1" x14ac:dyDescent="0.2"/>
    <row r="3238" ht="12.75" customHeight="1" x14ac:dyDescent="0.2"/>
    <row r="3239" ht="12.75" customHeight="1" x14ac:dyDescent="0.2"/>
    <row r="3240" ht="12.75" customHeight="1" x14ac:dyDescent="0.2"/>
    <row r="3241" ht="12.75" customHeight="1" x14ac:dyDescent="0.2"/>
    <row r="3242" ht="12.75" customHeight="1" x14ac:dyDescent="0.2"/>
    <row r="3243" ht="12.75" customHeight="1" x14ac:dyDescent="0.2"/>
    <row r="3244" ht="12.75" customHeight="1" x14ac:dyDescent="0.2"/>
    <row r="3245" ht="12.75" customHeight="1" x14ac:dyDescent="0.2"/>
    <row r="3246" ht="12.75" customHeight="1" x14ac:dyDescent="0.2"/>
    <row r="3247" ht="12.75" customHeight="1" x14ac:dyDescent="0.2"/>
    <row r="3248" ht="12.75" customHeight="1" x14ac:dyDescent="0.2"/>
    <row r="3249" ht="12.75" customHeight="1" x14ac:dyDescent="0.2"/>
    <row r="3250" ht="12.75" customHeight="1" x14ac:dyDescent="0.2"/>
    <row r="3251" ht="12.75" customHeight="1" x14ac:dyDescent="0.2"/>
    <row r="3252" ht="12.75" customHeight="1" x14ac:dyDescent="0.2"/>
    <row r="3253" ht="12.75" customHeight="1" x14ac:dyDescent="0.2"/>
    <row r="3254" ht="12.75" customHeight="1" x14ac:dyDescent="0.2"/>
    <row r="3255" ht="12.75" customHeight="1" x14ac:dyDescent="0.2"/>
    <row r="3256" ht="12.75" customHeight="1" x14ac:dyDescent="0.2"/>
    <row r="3257" ht="12.75" customHeight="1" x14ac:dyDescent="0.2"/>
    <row r="3258" ht="12.75" customHeight="1" x14ac:dyDescent="0.2"/>
    <row r="3259" ht="12.75" customHeight="1" x14ac:dyDescent="0.2"/>
    <row r="3260" ht="12.75" customHeight="1" x14ac:dyDescent="0.2"/>
    <row r="3261" ht="12.75" customHeight="1" x14ac:dyDescent="0.2"/>
    <row r="3262" ht="12.75" customHeight="1" x14ac:dyDescent="0.2"/>
    <row r="3263" ht="12.75" customHeight="1" x14ac:dyDescent="0.2"/>
    <row r="3264" ht="12.75" customHeight="1" x14ac:dyDescent="0.2"/>
    <row r="3265" ht="12.75" customHeight="1" x14ac:dyDescent="0.2"/>
    <row r="3266" ht="12.75" customHeight="1" x14ac:dyDescent="0.2"/>
    <row r="3267" ht="12.75" customHeight="1" x14ac:dyDescent="0.2"/>
    <row r="3268" ht="12.75" customHeight="1" x14ac:dyDescent="0.2"/>
    <row r="3269" ht="12.75" customHeight="1" x14ac:dyDescent="0.2"/>
    <row r="3270" ht="12.75" customHeight="1" x14ac:dyDescent="0.2"/>
    <row r="3271" ht="12.75" customHeight="1" x14ac:dyDescent="0.2"/>
    <row r="3272" ht="12.75" customHeight="1" x14ac:dyDescent="0.2"/>
    <row r="3273" ht="12.75" customHeight="1" x14ac:dyDescent="0.2"/>
    <row r="3274" ht="12.75" customHeight="1" x14ac:dyDescent="0.2"/>
    <row r="3275" ht="12.75" customHeight="1" x14ac:dyDescent="0.2"/>
    <row r="3276" ht="12.75" customHeight="1" x14ac:dyDescent="0.2"/>
    <row r="3277" ht="12.75" customHeight="1" x14ac:dyDescent="0.2"/>
    <row r="3278" ht="12.75" customHeight="1" x14ac:dyDescent="0.2"/>
    <row r="3279" ht="12.75" customHeight="1" x14ac:dyDescent="0.2"/>
    <row r="3280" ht="12.75" customHeight="1" x14ac:dyDescent="0.2"/>
    <row r="3281" ht="12.75" customHeight="1" x14ac:dyDescent="0.2"/>
    <row r="3282" ht="12.75" customHeight="1" x14ac:dyDescent="0.2"/>
    <row r="3283" ht="12.75" customHeight="1" x14ac:dyDescent="0.2"/>
    <row r="3284" ht="12.75" customHeight="1" x14ac:dyDescent="0.2"/>
    <row r="3285" ht="12.75" customHeight="1" x14ac:dyDescent="0.2"/>
    <row r="3286" ht="12.75" customHeight="1" x14ac:dyDescent="0.2"/>
    <row r="3287" ht="12.75" customHeight="1" x14ac:dyDescent="0.2"/>
    <row r="3288" ht="12.75" customHeight="1" x14ac:dyDescent="0.2"/>
    <row r="3289" ht="12.75" customHeight="1" x14ac:dyDescent="0.2"/>
    <row r="3290" ht="12.75" customHeight="1" x14ac:dyDescent="0.2"/>
    <row r="3291" ht="12.75" customHeight="1" x14ac:dyDescent="0.2"/>
    <row r="3292" ht="12.75" customHeight="1" x14ac:dyDescent="0.2"/>
    <row r="3293" ht="12.75" customHeight="1" x14ac:dyDescent="0.2"/>
    <row r="3294" ht="12.75" customHeight="1" x14ac:dyDescent="0.2"/>
    <row r="3295" ht="12.75" customHeight="1" x14ac:dyDescent="0.2"/>
    <row r="3296" ht="12.75" customHeight="1" x14ac:dyDescent="0.2"/>
    <row r="3297" ht="12.75" customHeight="1" x14ac:dyDescent="0.2"/>
    <row r="3298" ht="12.75" customHeight="1" x14ac:dyDescent="0.2"/>
    <row r="3299" ht="12.75" customHeight="1" x14ac:dyDescent="0.2"/>
    <row r="3300" ht="12.75" customHeight="1" x14ac:dyDescent="0.2"/>
    <row r="3301" ht="12.75" customHeight="1" x14ac:dyDescent="0.2"/>
    <row r="3302" ht="12.75" customHeight="1" x14ac:dyDescent="0.2"/>
    <row r="3303" ht="12.75" customHeight="1" x14ac:dyDescent="0.2"/>
    <row r="3304" ht="12.75" customHeight="1" x14ac:dyDescent="0.2"/>
    <row r="3305" ht="12.75" customHeight="1" x14ac:dyDescent="0.2"/>
    <row r="3306" ht="12.75" customHeight="1" x14ac:dyDescent="0.2"/>
    <row r="3307" ht="12.75" customHeight="1" x14ac:dyDescent="0.2"/>
    <row r="3308" ht="12.75" customHeight="1" x14ac:dyDescent="0.2"/>
    <row r="3309" ht="12.75" customHeight="1" x14ac:dyDescent="0.2"/>
    <row r="3310" ht="12.75" customHeight="1" x14ac:dyDescent="0.2"/>
    <row r="3311" ht="12.75" customHeight="1" x14ac:dyDescent="0.2"/>
    <row r="3312" ht="12.75" customHeight="1" x14ac:dyDescent="0.2"/>
    <row r="3313" ht="12.75" customHeight="1" x14ac:dyDescent="0.2"/>
    <row r="3314" ht="12.75" customHeight="1" x14ac:dyDescent="0.2"/>
    <row r="3315" ht="12.75" customHeight="1" x14ac:dyDescent="0.2"/>
    <row r="3316" ht="12.75" customHeight="1" x14ac:dyDescent="0.2"/>
    <row r="3317" ht="12.75" customHeight="1" x14ac:dyDescent="0.2"/>
    <row r="3318" ht="12.75" customHeight="1" x14ac:dyDescent="0.2"/>
    <row r="3319" ht="12.75" customHeight="1" x14ac:dyDescent="0.2"/>
    <row r="3320" ht="12.75" customHeight="1" x14ac:dyDescent="0.2"/>
    <row r="3321" ht="12.75" customHeight="1" x14ac:dyDescent="0.2"/>
    <row r="3322" ht="12.75" customHeight="1" x14ac:dyDescent="0.2"/>
    <row r="3323" ht="12.75" customHeight="1" x14ac:dyDescent="0.2"/>
    <row r="3324" ht="12.75" customHeight="1" x14ac:dyDescent="0.2"/>
    <row r="3325" ht="12.75" customHeight="1" x14ac:dyDescent="0.2"/>
    <row r="3326" ht="12.75" customHeight="1" x14ac:dyDescent="0.2"/>
    <row r="3327" ht="12.75" customHeight="1" x14ac:dyDescent="0.2"/>
    <row r="3328" ht="12.75" customHeight="1" x14ac:dyDescent="0.2"/>
    <row r="3329" ht="12.75" customHeight="1" x14ac:dyDescent="0.2"/>
    <row r="3330" ht="12.75" customHeight="1" x14ac:dyDescent="0.2"/>
    <row r="3331" ht="12.75" customHeight="1" x14ac:dyDescent="0.2"/>
    <row r="3332" ht="12.75" customHeight="1" x14ac:dyDescent="0.2"/>
    <row r="3333" ht="12.75" customHeight="1" x14ac:dyDescent="0.2"/>
    <row r="3334" ht="12.75" customHeight="1" x14ac:dyDescent="0.2"/>
    <row r="3335" ht="12.75" customHeight="1" x14ac:dyDescent="0.2"/>
    <row r="3336" ht="12.75" customHeight="1" x14ac:dyDescent="0.2"/>
    <row r="3337" ht="12.75" customHeight="1" x14ac:dyDescent="0.2"/>
    <row r="3338" ht="12.75" customHeight="1" x14ac:dyDescent="0.2"/>
    <row r="3339" ht="12.75" customHeight="1" x14ac:dyDescent="0.2"/>
    <row r="3340" ht="12.75" customHeight="1" x14ac:dyDescent="0.2"/>
    <row r="3341" ht="12.75" customHeight="1" x14ac:dyDescent="0.2"/>
    <row r="3342" ht="12.75" customHeight="1" x14ac:dyDescent="0.2"/>
    <row r="3343" ht="12.75" customHeight="1" x14ac:dyDescent="0.2"/>
    <row r="3344" ht="12.75" customHeight="1" x14ac:dyDescent="0.2"/>
    <row r="3345" ht="12.75" customHeight="1" x14ac:dyDescent="0.2"/>
    <row r="3346" ht="12.75" customHeight="1" x14ac:dyDescent="0.2"/>
    <row r="3347" ht="12.75" customHeight="1" x14ac:dyDescent="0.2"/>
    <row r="3348" ht="12.75" customHeight="1" x14ac:dyDescent="0.2"/>
    <row r="3349" ht="12.75" customHeight="1" x14ac:dyDescent="0.2"/>
    <row r="3350" ht="12.75" customHeight="1" x14ac:dyDescent="0.2"/>
    <row r="3351" ht="12.75" customHeight="1" x14ac:dyDescent="0.2"/>
    <row r="3352" ht="12.75" customHeight="1" x14ac:dyDescent="0.2"/>
    <row r="3353" ht="12.75" customHeight="1" x14ac:dyDescent="0.2"/>
    <row r="3354" ht="12.75" customHeight="1" x14ac:dyDescent="0.2"/>
    <row r="3355" ht="12.75" customHeight="1" x14ac:dyDescent="0.2"/>
    <row r="3356" ht="12.75" customHeight="1" x14ac:dyDescent="0.2"/>
    <row r="3357" ht="12.75" customHeight="1" x14ac:dyDescent="0.2"/>
    <row r="3358" ht="12.75" customHeight="1" x14ac:dyDescent="0.2"/>
    <row r="3359" ht="12.75" customHeight="1" x14ac:dyDescent="0.2"/>
    <row r="3360" ht="12.75" customHeight="1" x14ac:dyDescent="0.2"/>
    <row r="3361" ht="12.75" customHeight="1" x14ac:dyDescent="0.2"/>
    <row r="3362" ht="12.75" customHeight="1" x14ac:dyDescent="0.2"/>
    <row r="3363" ht="12.75" customHeight="1" x14ac:dyDescent="0.2"/>
    <row r="3364" ht="12.75" customHeight="1" x14ac:dyDescent="0.2"/>
    <row r="3365" ht="12.75" customHeight="1" x14ac:dyDescent="0.2"/>
    <row r="3366" ht="12.75" customHeight="1" x14ac:dyDescent="0.2"/>
    <row r="3367" ht="12.75" customHeight="1" x14ac:dyDescent="0.2"/>
    <row r="3368" ht="12.75" customHeight="1" x14ac:dyDescent="0.2"/>
    <row r="3369" ht="12.75" customHeight="1" x14ac:dyDescent="0.2"/>
    <row r="3370" ht="12.75" customHeight="1" x14ac:dyDescent="0.2"/>
    <row r="3371" ht="12.75" customHeight="1" x14ac:dyDescent="0.2"/>
    <row r="3372" ht="12.75" customHeight="1" x14ac:dyDescent="0.2"/>
    <row r="3373" ht="12.75" customHeight="1" x14ac:dyDescent="0.2"/>
    <row r="3374" ht="12.75" customHeight="1" x14ac:dyDescent="0.2"/>
    <row r="3375" ht="12.75" customHeight="1" x14ac:dyDescent="0.2"/>
    <row r="3376" ht="12.75" customHeight="1" x14ac:dyDescent="0.2"/>
    <row r="3377" ht="12.75" customHeight="1" x14ac:dyDescent="0.2"/>
    <row r="3378" ht="12.75" customHeight="1" x14ac:dyDescent="0.2"/>
    <row r="3379" ht="12.75" customHeight="1" x14ac:dyDescent="0.2"/>
    <row r="3380" ht="12.75" customHeight="1" x14ac:dyDescent="0.2"/>
    <row r="3381" ht="12.75" customHeight="1" x14ac:dyDescent="0.2"/>
    <row r="3382" ht="12.75" customHeight="1" x14ac:dyDescent="0.2"/>
    <row r="3383" ht="12.75" customHeight="1" x14ac:dyDescent="0.2"/>
    <row r="3384" ht="12.75" customHeight="1" x14ac:dyDescent="0.2"/>
    <row r="3385" ht="12.75" customHeight="1" x14ac:dyDescent="0.2"/>
    <row r="3386" ht="12.75" customHeight="1" x14ac:dyDescent="0.2"/>
    <row r="3387" ht="12.75" customHeight="1" x14ac:dyDescent="0.2"/>
    <row r="3388" ht="12.75" customHeight="1" x14ac:dyDescent="0.2"/>
    <row r="3389" ht="12.75" customHeight="1" x14ac:dyDescent="0.2"/>
    <row r="3390" ht="12.75" customHeight="1" x14ac:dyDescent="0.2"/>
    <row r="3391" ht="12.75" customHeight="1" x14ac:dyDescent="0.2"/>
    <row r="3392" ht="12.75" customHeight="1" x14ac:dyDescent="0.2"/>
    <row r="3393" ht="12.75" customHeight="1" x14ac:dyDescent="0.2"/>
    <row r="3394" ht="12.75" customHeight="1" x14ac:dyDescent="0.2"/>
    <row r="3395" ht="12.75" customHeight="1" x14ac:dyDescent="0.2"/>
    <row r="3396" ht="12.75" customHeight="1" x14ac:dyDescent="0.2"/>
    <row r="3397" ht="12.75" customHeight="1" x14ac:dyDescent="0.2"/>
    <row r="3398" ht="12.75" customHeight="1" x14ac:dyDescent="0.2"/>
    <row r="3399" ht="12.75" customHeight="1" x14ac:dyDescent="0.2"/>
    <row r="3400" ht="12.75" customHeight="1" x14ac:dyDescent="0.2"/>
    <row r="3401" ht="12.75" customHeight="1" x14ac:dyDescent="0.2"/>
    <row r="3402" ht="12.75" customHeight="1" x14ac:dyDescent="0.2"/>
    <row r="3403" ht="12.75" customHeight="1" x14ac:dyDescent="0.2"/>
    <row r="3404" ht="12.75" customHeight="1" x14ac:dyDescent="0.2"/>
    <row r="3405" ht="12.75" customHeight="1" x14ac:dyDescent="0.2"/>
    <row r="3406" ht="12.75" customHeight="1" x14ac:dyDescent="0.2"/>
    <row r="3407" ht="12.75" customHeight="1" x14ac:dyDescent="0.2"/>
    <row r="3408" ht="12.75" customHeight="1" x14ac:dyDescent="0.2"/>
    <row r="3409" ht="12.75" customHeight="1" x14ac:dyDescent="0.2"/>
    <row r="3410" ht="12.75" customHeight="1" x14ac:dyDescent="0.2"/>
    <row r="3411" ht="12.75" customHeight="1" x14ac:dyDescent="0.2"/>
    <row r="3412" ht="12.75" customHeight="1" x14ac:dyDescent="0.2"/>
    <row r="3413" ht="12.75" customHeight="1" x14ac:dyDescent="0.2"/>
    <row r="3414" ht="12.75" customHeight="1" x14ac:dyDescent="0.2"/>
    <row r="3415" ht="12.75" customHeight="1" x14ac:dyDescent="0.2"/>
    <row r="3416" ht="12.75" customHeight="1" x14ac:dyDescent="0.2"/>
    <row r="3417" ht="12.75" customHeight="1" x14ac:dyDescent="0.2"/>
    <row r="3418" ht="12.75" customHeight="1" x14ac:dyDescent="0.2"/>
    <row r="3419" ht="12.75" customHeight="1" x14ac:dyDescent="0.2"/>
    <row r="3420" ht="12.75" customHeight="1" x14ac:dyDescent="0.2"/>
    <row r="3421" ht="12.75" customHeight="1" x14ac:dyDescent="0.2"/>
    <row r="3422" ht="12.75" customHeight="1" x14ac:dyDescent="0.2"/>
    <row r="3423" ht="12.75" customHeight="1" x14ac:dyDescent="0.2"/>
    <row r="3424" ht="12.75" customHeight="1" x14ac:dyDescent="0.2"/>
    <row r="3425" ht="12.75" customHeight="1" x14ac:dyDescent="0.2"/>
    <row r="3426" ht="12.75" customHeight="1" x14ac:dyDescent="0.2"/>
    <row r="3427" ht="12.75" customHeight="1" x14ac:dyDescent="0.2"/>
    <row r="3428" ht="12.75" customHeight="1" x14ac:dyDescent="0.2"/>
    <row r="3429" ht="12.75" customHeight="1" x14ac:dyDescent="0.2"/>
    <row r="3430" ht="12.75" customHeight="1" x14ac:dyDescent="0.2"/>
    <row r="3431" ht="12.75" customHeight="1" x14ac:dyDescent="0.2"/>
    <row r="3432" ht="12.75" customHeight="1" x14ac:dyDescent="0.2"/>
    <row r="3433" ht="12.75" customHeight="1" x14ac:dyDescent="0.2"/>
    <row r="3434" ht="12.75" customHeight="1" x14ac:dyDescent="0.2"/>
    <row r="3435" ht="12.75" customHeight="1" x14ac:dyDescent="0.2"/>
    <row r="3436" ht="12.75" customHeight="1" x14ac:dyDescent="0.2"/>
    <row r="3437" ht="12.75" customHeight="1" x14ac:dyDescent="0.2"/>
    <row r="3438" ht="12.75" customHeight="1" x14ac:dyDescent="0.2"/>
    <row r="3439" ht="12.75" customHeight="1" x14ac:dyDescent="0.2"/>
    <row r="3440" ht="12.75" customHeight="1" x14ac:dyDescent="0.2"/>
    <row r="3441" ht="12.75" customHeight="1" x14ac:dyDescent="0.2"/>
    <row r="3442" ht="12.75" customHeight="1" x14ac:dyDescent="0.2"/>
    <row r="3443" ht="12.75" customHeight="1" x14ac:dyDescent="0.2"/>
    <row r="3444" ht="12.75" customHeight="1" x14ac:dyDescent="0.2"/>
    <row r="3445" ht="12.75" customHeight="1" x14ac:dyDescent="0.2"/>
    <row r="3446" ht="12.75" customHeight="1" x14ac:dyDescent="0.2"/>
    <row r="3447" ht="12.75" customHeight="1" x14ac:dyDescent="0.2"/>
    <row r="3448" ht="12.75" customHeight="1" x14ac:dyDescent="0.2"/>
    <row r="3449" ht="12.75" customHeight="1" x14ac:dyDescent="0.2"/>
    <row r="3450" ht="12.75" customHeight="1" x14ac:dyDescent="0.2"/>
    <row r="3451" ht="12.75" customHeight="1" x14ac:dyDescent="0.2"/>
    <row r="3452" ht="12.75" customHeight="1" x14ac:dyDescent="0.2"/>
    <row r="3453" ht="12.75" customHeight="1" x14ac:dyDescent="0.2"/>
    <row r="3454" ht="12.75" customHeight="1" x14ac:dyDescent="0.2"/>
    <row r="3455" ht="12.75" customHeight="1" x14ac:dyDescent="0.2"/>
    <row r="3456" ht="12.75" customHeight="1" x14ac:dyDescent="0.2"/>
    <row r="3457" ht="12.75" customHeight="1" x14ac:dyDescent="0.2"/>
    <row r="3458" ht="12.75" customHeight="1" x14ac:dyDescent="0.2"/>
    <row r="3459" ht="12.75" customHeight="1" x14ac:dyDescent="0.2"/>
    <row r="3460" ht="12.75" customHeight="1" x14ac:dyDescent="0.2"/>
    <row r="3461" ht="12.75" customHeight="1" x14ac:dyDescent="0.2"/>
    <row r="3462" ht="12.75" customHeight="1" x14ac:dyDescent="0.2"/>
    <row r="3463" ht="12.75" customHeight="1" x14ac:dyDescent="0.2"/>
    <row r="3464" ht="12.75" customHeight="1" x14ac:dyDescent="0.2"/>
    <row r="3465" ht="12.75" customHeight="1" x14ac:dyDescent="0.2"/>
    <row r="3466" ht="12.75" customHeight="1" x14ac:dyDescent="0.2"/>
    <row r="3467" ht="12.75" customHeight="1" x14ac:dyDescent="0.2"/>
    <row r="3468" ht="12.75" customHeight="1" x14ac:dyDescent="0.2"/>
    <row r="3469" ht="12.75" customHeight="1" x14ac:dyDescent="0.2"/>
    <row r="3470" ht="12.75" customHeight="1" x14ac:dyDescent="0.2"/>
    <row r="3471" ht="12.75" customHeight="1" x14ac:dyDescent="0.2"/>
    <row r="3472" ht="12.75" customHeight="1" x14ac:dyDescent="0.2"/>
    <row r="3473" ht="12.75" customHeight="1" x14ac:dyDescent="0.2"/>
    <row r="3474" ht="12.75" customHeight="1" x14ac:dyDescent="0.2"/>
    <row r="3475" ht="12.75" customHeight="1" x14ac:dyDescent="0.2"/>
    <row r="3476" ht="12.75" customHeight="1" x14ac:dyDescent="0.2"/>
    <row r="3477" ht="12.75" customHeight="1" x14ac:dyDescent="0.2"/>
    <row r="3478" ht="12.75" customHeight="1" x14ac:dyDescent="0.2"/>
    <row r="3479" ht="12.75" customHeight="1" x14ac:dyDescent="0.2"/>
    <row r="3480" ht="12.75" customHeight="1" x14ac:dyDescent="0.2"/>
    <row r="3481" ht="12.75" customHeight="1" x14ac:dyDescent="0.2"/>
    <row r="3482" ht="12.75" customHeight="1" x14ac:dyDescent="0.2"/>
    <row r="3483" ht="12.75" customHeight="1" x14ac:dyDescent="0.2"/>
    <row r="3484" ht="12.75" customHeight="1" x14ac:dyDescent="0.2"/>
    <row r="3485" ht="12.75" customHeight="1" x14ac:dyDescent="0.2"/>
    <row r="3486" ht="12.75" customHeight="1" x14ac:dyDescent="0.2"/>
    <row r="3487" ht="12.75" customHeight="1" x14ac:dyDescent="0.2"/>
    <row r="3488" ht="12.75" customHeight="1" x14ac:dyDescent="0.2"/>
    <row r="3489" ht="12.75" customHeight="1" x14ac:dyDescent="0.2"/>
    <row r="3490" ht="12.75" customHeight="1" x14ac:dyDescent="0.2"/>
    <row r="3491" ht="12.75" customHeight="1" x14ac:dyDescent="0.2"/>
    <row r="3492" ht="12.75" customHeight="1" x14ac:dyDescent="0.2"/>
    <row r="3493" ht="12.75" customHeight="1" x14ac:dyDescent="0.2"/>
    <row r="3494" ht="12.75" customHeight="1" x14ac:dyDescent="0.2"/>
    <row r="3495" ht="12.75" customHeight="1" x14ac:dyDescent="0.2"/>
    <row r="3496" ht="12.75" customHeight="1" x14ac:dyDescent="0.2"/>
    <row r="3497" ht="12.75" customHeight="1" x14ac:dyDescent="0.2"/>
    <row r="3498" ht="12.75" customHeight="1" x14ac:dyDescent="0.2"/>
    <row r="3499" ht="12.75" customHeight="1" x14ac:dyDescent="0.2"/>
    <row r="3500" ht="12.75" customHeight="1" x14ac:dyDescent="0.2"/>
    <row r="3501" ht="12.75" customHeight="1" x14ac:dyDescent="0.2"/>
    <row r="3502" ht="12.75" customHeight="1" x14ac:dyDescent="0.2"/>
    <row r="3503" ht="12.75" customHeight="1" x14ac:dyDescent="0.2"/>
    <row r="3504" ht="12.75" customHeight="1" x14ac:dyDescent="0.2"/>
    <row r="3505" ht="12.75" customHeight="1" x14ac:dyDescent="0.2"/>
    <row r="3506" ht="12.75" customHeight="1" x14ac:dyDescent="0.2"/>
    <row r="3507" ht="12.75" customHeight="1" x14ac:dyDescent="0.2"/>
    <row r="3508" ht="12.75" customHeight="1" x14ac:dyDescent="0.2"/>
    <row r="3509" ht="12.75" customHeight="1" x14ac:dyDescent="0.2"/>
    <row r="3510" ht="12.75" customHeight="1" x14ac:dyDescent="0.2"/>
    <row r="3511" ht="12.75" customHeight="1" x14ac:dyDescent="0.2"/>
    <row r="3512" ht="12.75" customHeight="1" x14ac:dyDescent="0.2"/>
    <row r="3513" ht="12.75" customHeight="1" x14ac:dyDescent="0.2"/>
    <row r="3514" ht="12.75" customHeight="1" x14ac:dyDescent="0.2"/>
    <row r="3515" ht="12.75" customHeight="1" x14ac:dyDescent="0.2"/>
    <row r="3516" ht="12.75" customHeight="1" x14ac:dyDescent="0.2"/>
    <row r="3517" ht="12.75" customHeight="1" x14ac:dyDescent="0.2"/>
    <row r="3518" ht="12.75" customHeight="1" x14ac:dyDescent="0.2"/>
    <row r="3519" ht="12.75" customHeight="1" x14ac:dyDescent="0.2"/>
    <row r="3520" ht="12.75" customHeight="1" x14ac:dyDescent="0.2"/>
    <row r="3521" ht="12.75" customHeight="1" x14ac:dyDescent="0.2"/>
    <row r="3522" ht="12.75" customHeight="1" x14ac:dyDescent="0.2"/>
    <row r="3523" ht="12.75" customHeight="1" x14ac:dyDescent="0.2"/>
    <row r="3524" ht="12.75" customHeight="1" x14ac:dyDescent="0.2"/>
    <row r="3525" ht="12.75" customHeight="1" x14ac:dyDescent="0.2"/>
    <row r="3526" ht="12.75" customHeight="1" x14ac:dyDescent="0.2"/>
    <row r="3527" ht="12.75" customHeight="1" x14ac:dyDescent="0.2"/>
    <row r="3528" ht="12.75" customHeight="1" x14ac:dyDescent="0.2"/>
    <row r="3529" ht="12.75" customHeight="1" x14ac:dyDescent="0.2"/>
    <row r="3530" ht="12.75" customHeight="1" x14ac:dyDescent="0.2"/>
    <row r="3531" ht="12.75" customHeight="1" x14ac:dyDescent="0.2"/>
    <row r="3532" ht="12.75" customHeight="1" x14ac:dyDescent="0.2"/>
    <row r="3533" ht="12.75" customHeight="1" x14ac:dyDescent="0.2"/>
    <row r="3534" ht="12.75" customHeight="1" x14ac:dyDescent="0.2"/>
    <row r="3535" ht="12.75" customHeight="1" x14ac:dyDescent="0.2"/>
    <row r="3536" ht="12.75" customHeight="1" x14ac:dyDescent="0.2"/>
    <row r="3537" ht="12.75" customHeight="1" x14ac:dyDescent="0.2"/>
    <row r="3538" ht="12.75" customHeight="1" x14ac:dyDescent="0.2"/>
    <row r="3539" ht="12.75" customHeight="1" x14ac:dyDescent="0.2"/>
    <row r="3540" ht="12.75" customHeight="1" x14ac:dyDescent="0.2"/>
    <row r="3541" ht="12.75" customHeight="1" x14ac:dyDescent="0.2"/>
    <row r="3542" ht="12.75" customHeight="1" x14ac:dyDescent="0.2"/>
    <row r="3543" ht="12.75" customHeight="1" x14ac:dyDescent="0.2"/>
    <row r="3544" ht="12.75" customHeight="1" x14ac:dyDescent="0.2"/>
    <row r="3545" ht="12.75" customHeight="1" x14ac:dyDescent="0.2"/>
    <row r="3546" ht="12.75" customHeight="1" x14ac:dyDescent="0.2"/>
    <row r="3547" ht="12.75" customHeight="1" x14ac:dyDescent="0.2"/>
    <row r="3548" ht="12.75" customHeight="1" x14ac:dyDescent="0.2"/>
    <row r="3549" ht="12.75" customHeight="1" x14ac:dyDescent="0.2"/>
    <row r="3550" ht="12.75" customHeight="1" x14ac:dyDescent="0.2"/>
    <row r="3551" ht="12.75" customHeight="1" x14ac:dyDescent="0.2"/>
    <row r="3552" ht="12.75" customHeight="1" x14ac:dyDescent="0.2"/>
    <row r="3553" ht="12.75" customHeight="1" x14ac:dyDescent="0.2"/>
    <row r="3554" ht="12.75" customHeight="1" x14ac:dyDescent="0.2"/>
    <row r="3555" ht="12.75" customHeight="1" x14ac:dyDescent="0.2"/>
    <row r="3556" ht="12.75" customHeight="1" x14ac:dyDescent="0.2"/>
    <row r="3557" ht="12.75" customHeight="1" x14ac:dyDescent="0.2"/>
    <row r="3558" ht="12.75" customHeight="1" x14ac:dyDescent="0.2"/>
    <row r="3559" ht="12.75" customHeight="1" x14ac:dyDescent="0.2"/>
    <row r="3560" ht="12.75" customHeight="1" x14ac:dyDescent="0.2"/>
    <row r="3561" ht="12.75" customHeight="1" x14ac:dyDescent="0.2"/>
    <row r="3562" ht="12.75" customHeight="1" x14ac:dyDescent="0.2"/>
    <row r="3563" ht="12.75" customHeight="1" x14ac:dyDescent="0.2"/>
    <row r="3564" ht="12.75" customHeight="1" x14ac:dyDescent="0.2"/>
    <row r="3565" ht="12.75" customHeight="1" x14ac:dyDescent="0.2"/>
    <row r="3566" ht="12.75" customHeight="1" x14ac:dyDescent="0.2"/>
    <row r="3567" ht="12.75" customHeight="1" x14ac:dyDescent="0.2"/>
    <row r="3568" ht="12.75" customHeight="1" x14ac:dyDescent="0.2"/>
    <row r="3569" ht="12.75" customHeight="1" x14ac:dyDescent="0.2"/>
    <row r="3570" ht="12.75" customHeight="1" x14ac:dyDescent="0.2"/>
    <row r="3571" ht="12.75" customHeight="1" x14ac:dyDescent="0.2"/>
    <row r="3572" ht="12.75" customHeight="1" x14ac:dyDescent="0.2"/>
    <row r="3573" ht="12.75" customHeight="1" x14ac:dyDescent="0.2"/>
    <row r="3574" ht="12.75" customHeight="1" x14ac:dyDescent="0.2"/>
    <row r="3575" ht="12.75" customHeight="1" x14ac:dyDescent="0.2"/>
    <row r="3576" ht="12.75" customHeight="1" x14ac:dyDescent="0.2"/>
    <row r="3577" ht="12.75" customHeight="1" x14ac:dyDescent="0.2"/>
    <row r="3578" ht="12.75" customHeight="1" x14ac:dyDescent="0.2"/>
    <row r="3579" ht="12.75" customHeight="1" x14ac:dyDescent="0.2"/>
    <row r="3580" ht="12.75" customHeight="1" x14ac:dyDescent="0.2"/>
    <row r="3581" ht="12.75" customHeight="1" x14ac:dyDescent="0.2"/>
    <row r="3582" ht="12.75" customHeight="1" x14ac:dyDescent="0.2"/>
    <row r="3583" ht="12.75" customHeight="1" x14ac:dyDescent="0.2"/>
    <row r="3584" ht="12.75" customHeight="1" x14ac:dyDescent="0.2"/>
    <row r="3585" ht="12.75" customHeight="1" x14ac:dyDescent="0.2"/>
    <row r="3586" ht="12.75" customHeight="1" x14ac:dyDescent="0.2"/>
    <row r="3587" ht="12.75" customHeight="1" x14ac:dyDescent="0.2"/>
    <row r="3588" ht="12.75" customHeight="1" x14ac:dyDescent="0.2"/>
    <row r="3589" ht="12.75" customHeight="1" x14ac:dyDescent="0.2"/>
    <row r="3590" ht="12.75" customHeight="1" x14ac:dyDescent="0.2"/>
    <row r="3591" ht="12.75" customHeight="1" x14ac:dyDescent="0.2"/>
    <row r="3592" ht="12.75" customHeight="1" x14ac:dyDescent="0.2"/>
    <row r="3593" ht="12.75" customHeight="1" x14ac:dyDescent="0.2"/>
    <row r="3594" ht="12.75" customHeight="1" x14ac:dyDescent="0.2"/>
    <row r="3595" ht="12.75" customHeight="1" x14ac:dyDescent="0.2"/>
    <row r="3596" ht="12.75" customHeight="1" x14ac:dyDescent="0.2"/>
    <row r="3597" ht="12.75" customHeight="1" x14ac:dyDescent="0.2"/>
    <row r="3598" ht="12.75" customHeight="1" x14ac:dyDescent="0.2"/>
    <row r="3599" ht="12.75" customHeight="1" x14ac:dyDescent="0.2"/>
    <row r="3600" ht="12.75" customHeight="1" x14ac:dyDescent="0.2"/>
    <row r="3601" ht="12.75" customHeight="1" x14ac:dyDescent="0.2"/>
    <row r="3602" ht="12.75" customHeight="1" x14ac:dyDescent="0.2"/>
    <row r="3603" ht="12.75" customHeight="1" x14ac:dyDescent="0.2"/>
    <row r="3604" ht="12.75" customHeight="1" x14ac:dyDescent="0.2"/>
    <row r="3605" ht="12.75" customHeight="1" x14ac:dyDescent="0.2"/>
    <row r="3606" ht="12.75" customHeight="1" x14ac:dyDescent="0.2"/>
    <row r="3607" ht="12.75" customHeight="1" x14ac:dyDescent="0.2"/>
    <row r="3608" ht="12.75" customHeight="1" x14ac:dyDescent="0.2"/>
    <row r="3609" ht="12.75" customHeight="1" x14ac:dyDescent="0.2"/>
    <row r="3610" ht="12.75" customHeight="1" x14ac:dyDescent="0.2"/>
    <row r="3611" ht="12.75" customHeight="1" x14ac:dyDescent="0.2"/>
    <row r="3612" ht="12.75" customHeight="1" x14ac:dyDescent="0.2"/>
    <row r="3613" ht="12.75" customHeight="1" x14ac:dyDescent="0.2"/>
    <row r="3614" ht="12.75" customHeight="1" x14ac:dyDescent="0.2"/>
    <row r="3615" ht="12.75" customHeight="1" x14ac:dyDescent="0.2"/>
    <row r="3616" ht="12.75" customHeight="1" x14ac:dyDescent="0.2"/>
    <row r="3617" ht="12.75" customHeight="1" x14ac:dyDescent="0.2"/>
    <row r="3618" ht="12.75" customHeight="1" x14ac:dyDescent="0.2"/>
    <row r="3619" ht="12.75" customHeight="1" x14ac:dyDescent="0.2"/>
    <row r="3620" ht="12.75" customHeight="1" x14ac:dyDescent="0.2"/>
    <row r="3621" ht="12.75" customHeight="1" x14ac:dyDescent="0.2"/>
    <row r="3622" ht="12.75" customHeight="1" x14ac:dyDescent="0.2"/>
    <row r="3623" ht="12.75" customHeight="1" x14ac:dyDescent="0.2"/>
    <row r="3624" ht="12.75" customHeight="1" x14ac:dyDescent="0.2"/>
    <row r="3625" ht="12.75" customHeight="1" x14ac:dyDescent="0.2"/>
    <row r="3626" ht="12.75" customHeight="1" x14ac:dyDescent="0.2"/>
    <row r="3627" ht="12.75" customHeight="1" x14ac:dyDescent="0.2"/>
    <row r="3628" ht="12.75" customHeight="1" x14ac:dyDescent="0.2"/>
    <row r="3629" ht="12.75" customHeight="1" x14ac:dyDescent="0.2"/>
    <row r="3630" ht="12.75" customHeight="1" x14ac:dyDescent="0.2"/>
    <row r="3631" ht="12.75" customHeight="1" x14ac:dyDescent="0.2"/>
    <row r="3632" ht="12.75" customHeight="1" x14ac:dyDescent="0.2"/>
    <row r="3633" ht="12.75" customHeight="1" x14ac:dyDescent="0.2"/>
    <row r="3634" ht="12.75" customHeight="1" x14ac:dyDescent="0.2"/>
    <row r="3635" ht="12.75" customHeight="1" x14ac:dyDescent="0.2"/>
    <row r="3636" ht="12.75" customHeight="1" x14ac:dyDescent="0.2"/>
    <row r="3637" ht="12.75" customHeight="1" x14ac:dyDescent="0.2"/>
    <row r="3638" ht="12.75" customHeight="1" x14ac:dyDescent="0.2"/>
    <row r="3639" ht="12.75" customHeight="1" x14ac:dyDescent="0.2"/>
    <row r="3640" ht="12.75" customHeight="1" x14ac:dyDescent="0.2"/>
    <row r="3641" ht="12.75" customHeight="1" x14ac:dyDescent="0.2"/>
    <row r="3642" ht="12.75" customHeight="1" x14ac:dyDescent="0.2"/>
    <row r="3643" ht="12.75" customHeight="1" x14ac:dyDescent="0.2"/>
    <row r="3644" ht="12.75" customHeight="1" x14ac:dyDescent="0.2"/>
    <row r="3645" ht="12.75" customHeight="1" x14ac:dyDescent="0.2"/>
    <row r="3646" ht="12.75" customHeight="1" x14ac:dyDescent="0.2"/>
    <row r="3647" ht="12.75" customHeight="1" x14ac:dyDescent="0.2"/>
    <row r="3648" ht="12.75" customHeight="1" x14ac:dyDescent="0.2"/>
    <row r="3649" ht="12.75" customHeight="1" x14ac:dyDescent="0.2"/>
    <row r="3650" ht="12.75" customHeight="1" x14ac:dyDescent="0.2"/>
    <row r="3651" ht="12.75" customHeight="1" x14ac:dyDescent="0.2"/>
    <row r="3652" ht="12.75" customHeight="1" x14ac:dyDescent="0.2"/>
    <row r="3653" ht="12.75" customHeight="1" x14ac:dyDescent="0.2"/>
    <row r="3654" ht="12.75" customHeight="1" x14ac:dyDescent="0.2"/>
    <row r="3655" ht="12.75" customHeight="1" x14ac:dyDescent="0.2"/>
    <row r="3656" ht="12.75" customHeight="1" x14ac:dyDescent="0.2"/>
    <row r="3657" ht="12.75" customHeight="1" x14ac:dyDescent="0.2"/>
    <row r="3658" ht="12.75" customHeight="1" x14ac:dyDescent="0.2"/>
    <row r="3659" ht="12.75" customHeight="1" x14ac:dyDescent="0.2"/>
    <row r="3660" ht="12.75" customHeight="1" x14ac:dyDescent="0.2"/>
    <row r="3661" ht="12.75" customHeight="1" x14ac:dyDescent="0.2"/>
    <row r="3662" ht="12.75" customHeight="1" x14ac:dyDescent="0.2"/>
    <row r="3663" ht="12.75" customHeight="1" x14ac:dyDescent="0.2"/>
    <row r="3664" ht="12.75" customHeight="1" x14ac:dyDescent="0.2"/>
    <row r="3665" ht="12.75" customHeight="1" x14ac:dyDescent="0.2"/>
    <row r="3666" ht="12.75" customHeight="1" x14ac:dyDescent="0.2"/>
    <row r="3667" ht="12.75" customHeight="1" x14ac:dyDescent="0.2"/>
    <row r="3668" ht="12.75" customHeight="1" x14ac:dyDescent="0.2"/>
    <row r="3669" ht="12.75" customHeight="1" x14ac:dyDescent="0.2"/>
    <row r="3670" ht="12.75" customHeight="1" x14ac:dyDescent="0.2"/>
    <row r="3671" ht="12.75" customHeight="1" x14ac:dyDescent="0.2"/>
    <row r="3672" ht="12.75" customHeight="1" x14ac:dyDescent="0.2"/>
    <row r="3673" ht="12.75" customHeight="1" x14ac:dyDescent="0.2"/>
    <row r="3674" ht="12.75" customHeight="1" x14ac:dyDescent="0.2"/>
    <row r="3675" ht="12.75" customHeight="1" x14ac:dyDescent="0.2"/>
    <row r="3676" ht="12.75" customHeight="1" x14ac:dyDescent="0.2"/>
    <row r="3677" ht="12.75" customHeight="1" x14ac:dyDescent="0.2"/>
    <row r="3678" ht="12.75" customHeight="1" x14ac:dyDescent="0.2"/>
    <row r="3679" ht="12.75" customHeight="1" x14ac:dyDescent="0.2"/>
    <row r="3680" ht="12.75" customHeight="1" x14ac:dyDescent="0.2"/>
    <row r="3681" ht="12.75" customHeight="1" x14ac:dyDescent="0.2"/>
    <row r="3682" ht="12.75" customHeight="1" x14ac:dyDescent="0.2"/>
    <row r="3683" ht="12.75" customHeight="1" x14ac:dyDescent="0.2"/>
    <row r="3684" ht="12.75" customHeight="1" x14ac:dyDescent="0.2"/>
    <row r="3685" ht="12.75" customHeight="1" x14ac:dyDescent="0.2"/>
    <row r="3686" ht="12.75" customHeight="1" x14ac:dyDescent="0.2"/>
    <row r="3687" ht="12.75" customHeight="1" x14ac:dyDescent="0.2"/>
    <row r="3688" ht="12.75" customHeight="1" x14ac:dyDescent="0.2"/>
    <row r="3689" ht="12.75" customHeight="1" x14ac:dyDescent="0.2"/>
    <row r="3690" ht="12.75" customHeight="1" x14ac:dyDescent="0.2"/>
    <row r="3691" ht="12.75" customHeight="1" x14ac:dyDescent="0.2"/>
    <row r="3692" ht="12.75" customHeight="1" x14ac:dyDescent="0.2"/>
    <row r="3693" ht="12.75" customHeight="1" x14ac:dyDescent="0.2"/>
    <row r="3694" ht="12.75" customHeight="1" x14ac:dyDescent="0.2"/>
    <row r="3695" ht="12.75" customHeight="1" x14ac:dyDescent="0.2"/>
    <row r="3696" ht="12.75" customHeight="1" x14ac:dyDescent="0.2"/>
    <row r="3697" ht="12.75" customHeight="1" x14ac:dyDescent="0.2"/>
    <row r="3698" ht="12.75" customHeight="1" x14ac:dyDescent="0.2"/>
    <row r="3699" ht="12.75" customHeight="1" x14ac:dyDescent="0.2"/>
    <row r="3700" ht="12.75" customHeight="1" x14ac:dyDescent="0.2"/>
    <row r="3701" ht="12.75" customHeight="1" x14ac:dyDescent="0.2"/>
    <row r="3702" ht="12.75" customHeight="1" x14ac:dyDescent="0.2"/>
    <row r="3703" ht="12.75" customHeight="1" x14ac:dyDescent="0.2"/>
    <row r="3704" ht="12.75" customHeight="1" x14ac:dyDescent="0.2"/>
    <row r="3705" ht="12.75" customHeight="1" x14ac:dyDescent="0.2"/>
    <row r="3706" ht="12.75" customHeight="1" x14ac:dyDescent="0.2"/>
    <row r="3707" ht="12.75" customHeight="1" x14ac:dyDescent="0.2"/>
    <row r="3708" ht="12.75" customHeight="1" x14ac:dyDescent="0.2"/>
    <row r="3709" ht="12.75" customHeight="1" x14ac:dyDescent="0.2"/>
    <row r="3710" ht="12.75" customHeight="1" x14ac:dyDescent="0.2"/>
    <row r="3711" ht="12.75" customHeight="1" x14ac:dyDescent="0.2"/>
    <row r="3712" ht="12.75" customHeight="1" x14ac:dyDescent="0.2"/>
    <row r="3713" ht="12.75" customHeight="1" x14ac:dyDescent="0.2"/>
    <row r="3714" ht="12.75" customHeight="1" x14ac:dyDescent="0.2"/>
    <row r="3715" ht="12.75" customHeight="1" x14ac:dyDescent="0.2"/>
    <row r="3716" ht="12.75" customHeight="1" x14ac:dyDescent="0.2"/>
    <row r="3717" ht="12.75" customHeight="1" x14ac:dyDescent="0.2"/>
    <row r="3718" ht="12.75" customHeight="1" x14ac:dyDescent="0.2"/>
    <row r="3719" ht="12.75" customHeight="1" x14ac:dyDescent="0.2"/>
    <row r="3720" ht="12.75" customHeight="1" x14ac:dyDescent="0.2"/>
    <row r="3721" ht="12.75" customHeight="1" x14ac:dyDescent="0.2"/>
    <row r="3722" ht="12.75" customHeight="1" x14ac:dyDescent="0.2"/>
    <row r="3723" ht="12.75" customHeight="1" x14ac:dyDescent="0.2"/>
    <row r="3724" ht="12.75" customHeight="1" x14ac:dyDescent="0.2"/>
    <row r="3725" ht="12.75" customHeight="1" x14ac:dyDescent="0.2"/>
    <row r="3726" ht="12.75" customHeight="1" x14ac:dyDescent="0.2"/>
    <row r="3727" ht="12.75" customHeight="1" x14ac:dyDescent="0.2"/>
    <row r="3728" ht="12.75" customHeight="1" x14ac:dyDescent="0.2"/>
    <row r="3729" ht="12.75" customHeight="1" x14ac:dyDescent="0.2"/>
    <row r="3730" ht="12.75" customHeight="1" x14ac:dyDescent="0.2"/>
    <row r="3731" ht="12.75" customHeight="1" x14ac:dyDescent="0.2"/>
    <row r="3732" ht="12.75" customHeight="1" x14ac:dyDescent="0.2"/>
    <row r="3733" ht="12.75" customHeight="1" x14ac:dyDescent="0.2"/>
    <row r="3734" ht="12.75" customHeight="1" x14ac:dyDescent="0.2"/>
    <row r="3735" ht="12.75" customHeight="1" x14ac:dyDescent="0.2"/>
    <row r="3736" ht="12.75" customHeight="1" x14ac:dyDescent="0.2"/>
    <row r="3737" ht="12.75" customHeight="1" x14ac:dyDescent="0.2"/>
    <row r="3738" ht="12.75" customHeight="1" x14ac:dyDescent="0.2"/>
    <row r="3739" ht="12.75" customHeight="1" x14ac:dyDescent="0.2"/>
    <row r="3740" ht="12.75" customHeight="1" x14ac:dyDescent="0.2"/>
    <row r="3741" ht="12.75" customHeight="1" x14ac:dyDescent="0.2"/>
    <row r="3742" ht="12.75" customHeight="1" x14ac:dyDescent="0.2"/>
    <row r="3743" ht="12.75" customHeight="1" x14ac:dyDescent="0.2"/>
    <row r="3744" ht="12.75" customHeight="1" x14ac:dyDescent="0.2"/>
    <row r="3745" ht="12.75" customHeight="1" x14ac:dyDescent="0.2"/>
    <row r="3746" ht="12.75" customHeight="1" x14ac:dyDescent="0.2"/>
    <row r="3747" ht="12.75" customHeight="1" x14ac:dyDescent="0.2"/>
    <row r="3748" ht="12.75" customHeight="1" x14ac:dyDescent="0.2"/>
    <row r="3749" ht="12.75" customHeight="1" x14ac:dyDescent="0.2"/>
    <row r="3750" ht="12.75" customHeight="1" x14ac:dyDescent="0.2"/>
    <row r="3751" ht="12.75" customHeight="1" x14ac:dyDescent="0.2"/>
    <row r="3752" ht="12.75" customHeight="1" x14ac:dyDescent="0.2"/>
    <row r="3753" ht="12.75" customHeight="1" x14ac:dyDescent="0.2"/>
    <row r="3754" ht="12.75" customHeight="1" x14ac:dyDescent="0.2"/>
    <row r="3755" ht="12.75" customHeight="1" x14ac:dyDescent="0.2"/>
    <row r="3756" ht="12.75" customHeight="1" x14ac:dyDescent="0.2"/>
    <row r="3757" ht="12.75" customHeight="1" x14ac:dyDescent="0.2"/>
    <row r="3758" ht="12.75" customHeight="1" x14ac:dyDescent="0.2"/>
    <row r="3759" ht="12.75" customHeight="1" x14ac:dyDescent="0.2"/>
    <row r="3760" ht="12.75" customHeight="1" x14ac:dyDescent="0.2"/>
    <row r="3761" ht="12.75" customHeight="1" x14ac:dyDescent="0.2"/>
    <row r="3762" ht="12.75" customHeight="1" x14ac:dyDescent="0.2"/>
    <row r="3763" ht="12.75" customHeight="1" x14ac:dyDescent="0.2"/>
    <row r="3764" ht="12.75" customHeight="1" x14ac:dyDescent="0.2"/>
    <row r="3765" ht="12.75" customHeight="1" x14ac:dyDescent="0.2"/>
    <row r="3766" ht="12.75" customHeight="1" x14ac:dyDescent="0.2"/>
    <row r="3767" ht="12.75" customHeight="1" x14ac:dyDescent="0.2"/>
    <row r="3768" ht="12.75" customHeight="1" x14ac:dyDescent="0.2"/>
    <row r="3769" ht="12.75" customHeight="1" x14ac:dyDescent="0.2"/>
    <row r="3770" ht="12.75" customHeight="1" x14ac:dyDescent="0.2"/>
    <row r="3771" ht="12.75" customHeight="1" x14ac:dyDescent="0.2"/>
    <row r="3772" ht="12.75" customHeight="1" x14ac:dyDescent="0.2"/>
    <row r="3773" ht="12.75" customHeight="1" x14ac:dyDescent="0.2"/>
    <row r="3774" ht="12.75" customHeight="1" x14ac:dyDescent="0.2"/>
    <row r="3775" ht="12.75" customHeight="1" x14ac:dyDescent="0.2"/>
    <row r="3776" ht="12.75" customHeight="1" x14ac:dyDescent="0.2"/>
    <row r="3777" ht="12.75" customHeight="1" x14ac:dyDescent="0.2"/>
    <row r="3778" ht="12.75" customHeight="1" x14ac:dyDescent="0.2"/>
    <row r="3779" ht="12.75" customHeight="1" x14ac:dyDescent="0.2"/>
    <row r="3780" ht="12.75" customHeight="1" x14ac:dyDescent="0.2"/>
    <row r="3781" ht="12.75" customHeight="1" x14ac:dyDescent="0.2"/>
    <row r="3782" ht="12.75" customHeight="1" x14ac:dyDescent="0.2"/>
    <row r="3783" ht="12.75" customHeight="1" x14ac:dyDescent="0.2"/>
    <row r="3784" ht="12.75" customHeight="1" x14ac:dyDescent="0.2"/>
    <row r="3785" ht="12.75" customHeight="1" x14ac:dyDescent="0.2"/>
    <row r="3786" ht="12.75" customHeight="1" x14ac:dyDescent="0.2"/>
    <row r="3787" ht="12.75" customHeight="1" x14ac:dyDescent="0.2"/>
    <row r="3788" ht="12.75" customHeight="1" x14ac:dyDescent="0.2"/>
    <row r="3789" ht="12.75" customHeight="1" x14ac:dyDescent="0.2"/>
    <row r="3790" ht="12.75" customHeight="1" x14ac:dyDescent="0.2"/>
    <row r="3791" ht="12.75" customHeight="1" x14ac:dyDescent="0.2"/>
    <row r="3792" ht="12.75" customHeight="1" x14ac:dyDescent="0.2"/>
    <row r="3793" ht="12.75" customHeight="1" x14ac:dyDescent="0.2"/>
    <row r="3794" ht="12.75" customHeight="1" x14ac:dyDescent="0.2"/>
    <row r="3795" ht="12.75" customHeight="1" x14ac:dyDescent="0.2"/>
    <row r="3796" ht="12.75" customHeight="1" x14ac:dyDescent="0.2"/>
    <row r="3797" ht="12.75" customHeight="1" x14ac:dyDescent="0.2"/>
    <row r="3798" ht="12.75" customHeight="1" x14ac:dyDescent="0.2"/>
    <row r="3799" ht="12.75" customHeight="1" x14ac:dyDescent="0.2"/>
    <row r="3800" ht="12.75" customHeight="1" x14ac:dyDescent="0.2"/>
    <row r="3801" ht="12.75" customHeight="1" x14ac:dyDescent="0.2"/>
    <row r="3802" ht="12.75" customHeight="1" x14ac:dyDescent="0.2"/>
    <row r="3803" ht="12.75" customHeight="1" x14ac:dyDescent="0.2"/>
    <row r="3804" ht="12.75" customHeight="1" x14ac:dyDescent="0.2"/>
    <row r="3805" ht="12.75" customHeight="1" x14ac:dyDescent="0.2"/>
    <row r="3806" ht="12.75" customHeight="1" x14ac:dyDescent="0.2"/>
    <row r="3807" ht="12.75" customHeight="1" x14ac:dyDescent="0.2"/>
    <row r="3808" ht="12.75" customHeight="1" x14ac:dyDescent="0.2"/>
    <row r="3809" ht="12.75" customHeight="1" x14ac:dyDescent="0.2"/>
    <row r="3810" ht="12.75" customHeight="1" x14ac:dyDescent="0.2"/>
    <row r="3811" ht="12.75" customHeight="1" x14ac:dyDescent="0.2"/>
    <row r="3812" ht="12.75" customHeight="1" x14ac:dyDescent="0.2"/>
    <row r="3813" ht="12.75" customHeight="1" x14ac:dyDescent="0.2"/>
    <row r="3814" ht="12.75" customHeight="1" x14ac:dyDescent="0.2"/>
    <row r="3815" ht="12.75" customHeight="1" x14ac:dyDescent="0.2"/>
    <row r="3816" ht="12.75" customHeight="1" x14ac:dyDescent="0.2"/>
    <row r="3817" ht="12.75" customHeight="1" x14ac:dyDescent="0.2"/>
    <row r="3818" ht="12.75" customHeight="1" x14ac:dyDescent="0.2"/>
    <row r="3819" ht="12.75" customHeight="1" x14ac:dyDescent="0.2"/>
    <row r="3820" ht="12.75" customHeight="1" x14ac:dyDescent="0.2"/>
    <row r="3821" ht="12.75" customHeight="1" x14ac:dyDescent="0.2"/>
    <row r="3822" ht="12.75" customHeight="1" x14ac:dyDescent="0.2"/>
    <row r="3823" ht="12.75" customHeight="1" x14ac:dyDescent="0.2"/>
    <row r="3824" ht="12.75" customHeight="1" x14ac:dyDescent="0.2"/>
    <row r="3825" ht="12.75" customHeight="1" x14ac:dyDescent="0.2"/>
    <row r="3826" ht="12.75" customHeight="1" x14ac:dyDescent="0.2"/>
    <row r="3827" ht="12.75" customHeight="1" x14ac:dyDescent="0.2"/>
    <row r="3828" ht="12.75" customHeight="1" x14ac:dyDescent="0.2"/>
    <row r="3829" ht="12.75" customHeight="1" x14ac:dyDescent="0.2"/>
    <row r="3830" ht="12.75" customHeight="1" x14ac:dyDescent="0.2"/>
    <row r="3831" ht="12.75" customHeight="1" x14ac:dyDescent="0.2"/>
    <row r="3832" ht="12.75" customHeight="1" x14ac:dyDescent="0.2"/>
    <row r="3833" ht="12.75" customHeight="1" x14ac:dyDescent="0.2"/>
    <row r="3834" ht="12.75" customHeight="1" x14ac:dyDescent="0.2"/>
    <row r="3835" ht="12.75" customHeight="1" x14ac:dyDescent="0.2"/>
    <row r="3836" ht="12.75" customHeight="1" x14ac:dyDescent="0.2"/>
    <row r="3837" ht="12.75" customHeight="1" x14ac:dyDescent="0.2"/>
    <row r="3838" ht="12.75" customHeight="1" x14ac:dyDescent="0.2"/>
    <row r="3839" ht="12.75" customHeight="1" x14ac:dyDescent="0.2"/>
    <row r="3840" ht="12.75" customHeight="1" x14ac:dyDescent="0.2"/>
    <row r="3841" ht="12.75" customHeight="1" x14ac:dyDescent="0.2"/>
    <row r="3842" ht="12.75" customHeight="1" x14ac:dyDescent="0.2"/>
    <row r="3843" ht="12.75" customHeight="1" x14ac:dyDescent="0.2"/>
    <row r="3844" ht="12.75" customHeight="1" x14ac:dyDescent="0.2"/>
    <row r="3845" ht="12.75" customHeight="1" x14ac:dyDescent="0.2"/>
    <row r="3846" ht="12.75" customHeight="1" x14ac:dyDescent="0.2"/>
    <row r="3847" ht="12.75" customHeight="1" x14ac:dyDescent="0.2"/>
    <row r="3848" ht="12.75" customHeight="1" x14ac:dyDescent="0.2"/>
    <row r="3849" ht="12.75" customHeight="1" x14ac:dyDescent="0.2"/>
    <row r="3850" ht="12.75" customHeight="1" x14ac:dyDescent="0.2"/>
    <row r="3851" ht="12.75" customHeight="1" x14ac:dyDescent="0.2"/>
    <row r="3852" ht="12.75" customHeight="1" x14ac:dyDescent="0.2"/>
    <row r="3853" ht="12.75" customHeight="1" x14ac:dyDescent="0.2"/>
    <row r="3854" ht="12.75" customHeight="1" x14ac:dyDescent="0.2"/>
    <row r="3855" ht="12.75" customHeight="1" x14ac:dyDescent="0.2"/>
    <row r="3856" ht="12.75" customHeight="1" x14ac:dyDescent="0.2"/>
    <row r="3857" ht="12.75" customHeight="1" x14ac:dyDescent="0.2"/>
    <row r="3858" ht="12.75" customHeight="1" x14ac:dyDescent="0.2"/>
    <row r="3859" ht="12.75" customHeight="1" x14ac:dyDescent="0.2"/>
    <row r="3860" ht="12.75" customHeight="1" x14ac:dyDescent="0.2"/>
    <row r="3861" ht="12.75" customHeight="1" x14ac:dyDescent="0.2"/>
    <row r="3862" ht="12.75" customHeight="1" x14ac:dyDescent="0.2"/>
    <row r="3863" ht="12.75" customHeight="1" x14ac:dyDescent="0.2"/>
    <row r="3864" ht="12.75" customHeight="1" x14ac:dyDescent="0.2"/>
    <row r="3865" ht="12.75" customHeight="1" x14ac:dyDescent="0.2"/>
    <row r="3866" ht="12.75" customHeight="1" x14ac:dyDescent="0.2"/>
    <row r="3867" ht="12.75" customHeight="1" x14ac:dyDescent="0.2"/>
    <row r="3868" ht="12.75" customHeight="1" x14ac:dyDescent="0.2"/>
    <row r="3869" ht="12.75" customHeight="1" x14ac:dyDescent="0.2"/>
    <row r="3870" ht="12.75" customHeight="1" x14ac:dyDescent="0.2"/>
    <row r="3871" ht="12.75" customHeight="1" x14ac:dyDescent="0.2"/>
    <row r="3872" ht="12.75" customHeight="1" x14ac:dyDescent="0.2"/>
    <row r="3873" ht="12.75" customHeight="1" x14ac:dyDescent="0.2"/>
    <row r="3874" ht="12.75" customHeight="1" x14ac:dyDescent="0.2"/>
    <row r="3875" ht="12.75" customHeight="1" x14ac:dyDescent="0.2"/>
    <row r="3876" ht="12.75" customHeight="1" x14ac:dyDescent="0.2"/>
    <row r="3877" ht="12.75" customHeight="1" x14ac:dyDescent="0.2"/>
    <row r="3878" ht="12.75" customHeight="1" x14ac:dyDescent="0.2"/>
    <row r="3879" ht="12.75" customHeight="1" x14ac:dyDescent="0.2"/>
    <row r="3880" ht="12.75" customHeight="1" x14ac:dyDescent="0.2"/>
    <row r="3881" ht="12.75" customHeight="1" x14ac:dyDescent="0.2"/>
    <row r="3882" ht="12.75" customHeight="1" x14ac:dyDescent="0.2"/>
    <row r="3883" ht="12.75" customHeight="1" x14ac:dyDescent="0.2"/>
    <row r="3884" ht="12.75" customHeight="1" x14ac:dyDescent="0.2"/>
    <row r="3885" ht="12.75" customHeight="1" x14ac:dyDescent="0.2"/>
    <row r="3886" ht="12.75" customHeight="1" x14ac:dyDescent="0.2"/>
    <row r="3887" ht="12.75" customHeight="1" x14ac:dyDescent="0.2"/>
    <row r="3888" ht="12.75" customHeight="1" x14ac:dyDescent="0.2"/>
    <row r="3889" ht="12.75" customHeight="1" x14ac:dyDescent="0.2"/>
    <row r="3890" ht="12.75" customHeight="1" x14ac:dyDescent="0.2"/>
    <row r="3891" ht="12.75" customHeight="1" x14ac:dyDescent="0.2"/>
    <row r="3892" ht="12.75" customHeight="1" x14ac:dyDescent="0.2"/>
    <row r="3893" ht="12.75" customHeight="1" x14ac:dyDescent="0.2"/>
    <row r="3894" ht="12.75" customHeight="1" x14ac:dyDescent="0.2"/>
    <row r="3895" ht="12.75" customHeight="1" x14ac:dyDescent="0.2"/>
    <row r="3896" ht="12.75" customHeight="1" x14ac:dyDescent="0.2"/>
    <row r="3897" ht="12.75" customHeight="1" x14ac:dyDescent="0.2"/>
    <row r="3898" ht="12.75" customHeight="1" x14ac:dyDescent="0.2"/>
    <row r="3899" ht="12.75" customHeight="1" x14ac:dyDescent="0.2"/>
    <row r="3900" ht="12.75" customHeight="1" x14ac:dyDescent="0.2"/>
    <row r="3901" ht="12.75" customHeight="1" x14ac:dyDescent="0.2"/>
    <row r="3902" ht="12.75" customHeight="1" x14ac:dyDescent="0.2"/>
    <row r="3903" ht="12.75" customHeight="1" x14ac:dyDescent="0.2"/>
    <row r="3904" ht="12.75" customHeight="1" x14ac:dyDescent="0.2"/>
    <row r="3905" ht="12.75" customHeight="1" x14ac:dyDescent="0.2"/>
    <row r="3906" ht="12.75" customHeight="1" x14ac:dyDescent="0.2"/>
    <row r="3907" ht="12.75" customHeight="1" x14ac:dyDescent="0.2"/>
    <row r="3908" ht="12.75" customHeight="1" x14ac:dyDescent="0.2"/>
    <row r="3909" ht="12.75" customHeight="1" x14ac:dyDescent="0.2"/>
    <row r="3910" ht="12.75" customHeight="1" x14ac:dyDescent="0.2"/>
    <row r="3911" ht="12.75" customHeight="1" x14ac:dyDescent="0.2"/>
    <row r="3912" ht="12.75" customHeight="1" x14ac:dyDescent="0.2"/>
    <row r="3913" ht="12.75" customHeight="1" x14ac:dyDescent="0.2"/>
    <row r="3914" ht="12.75" customHeight="1" x14ac:dyDescent="0.2"/>
    <row r="3915" ht="12.75" customHeight="1" x14ac:dyDescent="0.2"/>
    <row r="3916" ht="12.75" customHeight="1" x14ac:dyDescent="0.2"/>
    <row r="3917" ht="12.75" customHeight="1" x14ac:dyDescent="0.2"/>
    <row r="3918" ht="12.75" customHeight="1" x14ac:dyDescent="0.2"/>
    <row r="3919" ht="12.75" customHeight="1" x14ac:dyDescent="0.2"/>
    <row r="3920" ht="12.75" customHeight="1" x14ac:dyDescent="0.2"/>
    <row r="3921" ht="12.75" customHeight="1" x14ac:dyDescent="0.2"/>
    <row r="3922" ht="12.75" customHeight="1" x14ac:dyDescent="0.2"/>
    <row r="3923" ht="12.75" customHeight="1" x14ac:dyDescent="0.2"/>
    <row r="3924" ht="12.75" customHeight="1" x14ac:dyDescent="0.2"/>
    <row r="3925" ht="12.75" customHeight="1" x14ac:dyDescent="0.2"/>
    <row r="3926" ht="12.75" customHeight="1" x14ac:dyDescent="0.2"/>
    <row r="3927" ht="12.75" customHeight="1" x14ac:dyDescent="0.2"/>
    <row r="3928" ht="12.75" customHeight="1" x14ac:dyDescent="0.2"/>
    <row r="3929" ht="12.75" customHeight="1" x14ac:dyDescent="0.2"/>
    <row r="3930" ht="12.75" customHeight="1" x14ac:dyDescent="0.2"/>
    <row r="3931" ht="12.75" customHeight="1" x14ac:dyDescent="0.2"/>
    <row r="3932" ht="12.75" customHeight="1" x14ac:dyDescent="0.2"/>
    <row r="3933" ht="12.75" customHeight="1" x14ac:dyDescent="0.2"/>
    <row r="3934" ht="12.75" customHeight="1" x14ac:dyDescent="0.2"/>
    <row r="3935" ht="12.75" customHeight="1" x14ac:dyDescent="0.2"/>
    <row r="3936" ht="12.75" customHeight="1" x14ac:dyDescent="0.2"/>
    <row r="3937" ht="12.75" customHeight="1" x14ac:dyDescent="0.2"/>
    <row r="3938" ht="12.75" customHeight="1" x14ac:dyDescent="0.2"/>
    <row r="3939" ht="12.75" customHeight="1" x14ac:dyDescent="0.2"/>
    <row r="3940" ht="12.75" customHeight="1" x14ac:dyDescent="0.2"/>
    <row r="3941" ht="12.75" customHeight="1" x14ac:dyDescent="0.2"/>
    <row r="3942" ht="12.75" customHeight="1" x14ac:dyDescent="0.2"/>
    <row r="3943" ht="12.75" customHeight="1" x14ac:dyDescent="0.2"/>
    <row r="3944" ht="12.75" customHeight="1" x14ac:dyDescent="0.2"/>
    <row r="3945" ht="12.75" customHeight="1" x14ac:dyDescent="0.2"/>
    <row r="3946" ht="12.75" customHeight="1" x14ac:dyDescent="0.2"/>
    <row r="3947" ht="12.75" customHeight="1" x14ac:dyDescent="0.2"/>
    <row r="3948" ht="12.75" customHeight="1" x14ac:dyDescent="0.2"/>
    <row r="3949" ht="12.75" customHeight="1" x14ac:dyDescent="0.2"/>
    <row r="3950" ht="12.75" customHeight="1" x14ac:dyDescent="0.2"/>
    <row r="3951" ht="12.75" customHeight="1" x14ac:dyDescent="0.2"/>
    <row r="3952" ht="12.75" customHeight="1" x14ac:dyDescent="0.2"/>
    <row r="3953" ht="12.75" customHeight="1" x14ac:dyDescent="0.2"/>
    <row r="3954" ht="12.75" customHeight="1" x14ac:dyDescent="0.2"/>
    <row r="3955" ht="12.75" customHeight="1" x14ac:dyDescent="0.2"/>
    <row r="3956" ht="12.75" customHeight="1" x14ac:dyDescent="0.2"/>
    <row r="3957" ht="12.75" customHeight="1" x14ac:dyDescent="0.2"/>
    <row r="3958" ht="12.75" customHeight="1" x14ac:dyDescent="0.2"/>
    <row r="3959" ht="12.75" customHeight="1" x14ac:dyDescent="0.2"/>
    <row r="3960" ht="12.75" customHeight="1" x14ac:dyDescent="0.2"/>
    <row r="3961" ht="12.75" customHeight="1" x14ac:dyDescent="0.2"/>
    <row r="3962" ht="12.75" customHeight="1" x14ac:dyDescent="0.2"/>
    <row r="3963" ht="12.75" customHeight="1" x14ac:dyDescent="0.2"/>
    <row r="3964" ht="12.75" customHeight="1" x14ac:dyDescent="0.2"/>
    <row r="3965" ht="12.75" customHeight="1" x14ac:dyDescent="0.2"/>
    <row r="3966" ht="12.75" customHeight="1" x14ac:dyDescent="0.2"/>
    <row r="3967" ht="12.75" customHeight="1" x14ac:dyDescent="0.2"/>
    <row r="3968" ht="12.75" customHeight="1" x14ac:dyDescent="0.2"/>
    <row r="3969" ht="12.75" customHeight="1" x14ac:dyDescent="0.2"/>
    <row r="3970" ht="12.75" customHeight="1" x14ac:dyDescent="0.2"/>
    <row r="3971" ht="12.75" customHeight="1" x14ac:dyDescent="0.2"/>
    <row r="3972" ht="12.75" customHeight="1" x14ac:dyDescent="0.2"/>
    <row r="3973" ht="12.75" customHeight="1" x14ac:dyDescent="0.2"/>
    <row r="3974" ht="12.75" customHeight="1" x14ac:dyDescent="0.2"/>
    <row r="3975" ht="12.75" customHeight="1" x14ac:dyDescent="0.2"/>
    <row r="3976" ht="12.75" customHeight="1" x14ac:dyDescent="0.2"/>
    <row r="3977" ht="12.75" customHeight="1" x14ac:dyDescent="0.2"/>
    <row r="3978" ht="12.75" customHeight="1" x14ac:dyDescent="0.2"/>
    <row r="3979" ht="12.75" customHeight="1" x14ac:dyDescent="0.2"/>
    <row r="3980" ht="12.75" customHeight="1" x14ac:dyDescent="0.2"/>
    <row r="3981" ht="12.75" customHeight="1" x14ac:dyDescent="0.2"/>
    <row r="3982" ht="12.75" customHeight="1" x14ac:dyDescent="0.2"/>
    <row r="3983" ht="12.75" customHeight="1" x14ac:dyDescent="0.2"/>
    <row r="3984" ht="12.75" customHeight="1" x14ac:dyDescent="0.2"/>
    <row r="3985" ht="12.75" customHeight="1" x14ac:dyDescent="0.2"/>
    <row r="3986" ht="12.75" customHeight="1" x14ac:dyDescent="0.2"/>
    <row r="3987" ht="12.75" customHeight="1" x14ac:dyDescent="0.2"/>
    <row r="3988" ht="12.75" customHeight="1" x14ac:dyDescent="0.2"/>
    <row r="3989" ht="12.75" customHeight="1" x14ac:dyDescent="0.2"/>
    <row r="3990" ht="12.75" customHeight="1" x14ac:dyDescent="0.2"/>
    <row r="3991" ht="12.75" customHeight="1" x14ac:dyDescent="0.2"/>
    <row r="3992" ht="12.75" customHeight="1" x14ac:dyDescent="0.2"/>
    <row r="3993" ht="12.75" customHeight="1" x14ac:dyDescent="0.2"/>
    <row r="3994" ht="12.75" customHeight="1" x14ac:dyDescent="0.2"/>
    <row r="3995" ht="12.75" customHeight="1" x14ac:dyDescent="0.2"/>
    <row r="3996" ht="12.75" customHeight="1" x14ac:dyDescent="0.2"/>
    <row r="3997" ht="12.75" customHeight="1" x14ac:dyDescent="0.2"/>
    <row r="3998" ht="12.75" customHeight="1" x14ac:dyDescent="0.2"/>
    <row r="3999" ht="12.75" customHeight="1" x14ac:dyDescent="0.2"/>
    <row r="4000" ht="12.75" customHeight="1" x14ac:dyDescent="0.2"/>
    <row r="4001" ht="12.75" customHeight="1" x14ac:dyDescent="0.2"/>
    <row r="4002" ht="12.75" customHeight="1" x14ac:dyDescent="0.2"/>
    <row r="4003" ht="12.75" customHeight="1" x14ac:dyDescent="0.2"/>
    <row r="4004" ht="12.75" customHeight="1" x14ac:dyDescent="0.2"/>
    <row r="4005" ht="12.75" customHeight="1" x14ac:dyDescent="0.2"/>
    <row r="4006" ht="12.75" customHeight="1" x14ac:dyDescent="0.2"/>
    <row r="4007" ht="12.75" customHeight="1" x14ac:dyDescent="0.2"/>
    <row r="4008" ht="12.75" customHeight="1" x14ac:dyDescent="0.2"/>
    <row r="4009" ht="12.75" customHeight="1" x14ac:dyDescent="0.2"/>
    <row r="4010" ht="12.75" customHeight="1" x14ac:dyDescent="0.2"/>
    <row r="4011" ht="12.75" customHeight="1" x14ac:dyDescent="0.2"/>
    <row r="4012" ht="12.75" customHeight="1" x14ac:dyDescent="0.2"/>
    <row r="4013" ht="12.75" customHeight="1" x14ac:dyDescent="0.2"/>
    <row r="4014" ht="12.75" customHeight="1" x14ac:dyDescent="0.2"/>
    <row r="4015" ht="12.75" customHeight="1" x14ac:dyDescent="0.2"/>
    <row r="4016" ht="12.75" customHeight="1" x14ac:dyDescent="0.2"/>
    <row r="4017" ht="12.75" customHeight="1" x14ac:dyDescent="0.2"/>
    <row r="4018" ht="12.75" customHeight="1" x14ac:dyDescent="0.2"/>
    <row r="4019" ht="12.75" customHeight="1" x14ac:dyDescent="0.2"/>
    <row r="4020" ht="12.75" customHeight="1" x14ac:dyDescent="0.2"/>
    <row r="4021" ht="12.75" customHeight="1" x14ac:dyDescent="0.2"/>
    <row r="4022" ht="12.75" customHeight="1" x14ac:dyDescent="0.2"/>
    <row r="4023" ht="12.75" customHeight="1" x14ac:dyDescent="0.2"/>
    <row r="4024" ht="12.75" customHeight="1" x14ac:dyDescent="0.2"/>
    <row r="4025" ht="12.75" customHeight="1" x14ac:dyDescent="0.2"/>
    <row r="4026" ht="12.75" customHeight="1" x14ac:dyDescent="0.2"/>
    <row r="4027" ht="12.75" customHeight="1" x14ac:dyDescent="0.2"/>
    <row r="4028" ht="12.75" customHeight="1" x14ac:dyDescent="0.2"/>
    <row r="4029" ht="12.75" customHeight="1" x14ac:dyDescent="0.2"/>
    <row r="4030" ht="12.75" customHeight="1" x14ac:dyDescent="0.2"/>
    <row r="4031" ht="12.75" customHeight="1" x14ac:dyDescent="0.2"/>
    <row r="4032" ht="12.75" customHeight="1" x14ac:dyDescent="0.2"/>
    <row r="4033" ht="12.75" customHeight="1" x14ac:dyDescent="0.2"/>
    <row r="4034" ht="12.75" customHeight="1" x14ac:dyDescent="0.2"/>
    <row r="4035" ht="12.75" customHeight="1" x14ac:dyDescent="0.2"/>
    <row r="4036" ht="12.75" customHeight="1" x14ac:dyDescent="0.2"/>
    <row r="4037" ht="12.75" customHeight="1" x14ac:dyDescent="0.2"/>
    <row r="4038" ht="12.75" customHeight="1" x14ac:dyDescent="0.2"/>
    <row r="4039" ht="12.75" customHeight="1" x14ac:dyDescent="0.2"/>
    <row r="4040" ht="12.75" customHeight="1" x14ac:dyDescent="0.2"/>
    <row r="4041" ht="12.75" customHeight="1" x14ac:dyDescent="0.2"/>
    <row r="4042" ht="12.75" customHeight="1" x14ac:dyDescent="0.2"/>
    <row r="4043" ht="12.75" customHeight="1" x14ac:dyDescent="0.2"/>
    <row r="4044" ht="12.75" customHeight="1" x14ac:dyDescent="0.2"/>
    <row r="4045" ht="12.75" customHeight="1" x14ac:dyDescent="0.2"/>
    <row r="4046" ht="12.75" customHeight="1" x14ac:dyDescent="0.2"/>
    <row r="4047" ht="12.75" customHeight="1" x14ac:dyDescent="0.2"/>
    <row r="4048" ht="12.75" customHeight="1" x14ac:dyDescent="0.2"/>
    <row r="4049" ht="12.75" customHeight="1" x14ac:dyDescent="0.2"/>
    <row r="4050" ht="12.75" customHeight="1" x14ac:dyDescent="0.2"/>
    <row r="4051" ht="12.75" customHeight="1" x14ac:dyDescent="0.2"/>
    <row r="4052" ht="12.75" customHeight="1" x14ac:dyDescent="0.2"/>
    <row r="4053" ht="12.75" customHeight="1" x14ac:dyDescent="0.2"/>
    <row r="4054" ht="12.75" customHeight="1" x14ac:dyDescent="0.2"/>
    <row r="4055" ht="12.75" customHeight="1" x14ac:dyDescent="0.2"/>
    <row r="4056" ht="12.75" customHeight="1" x14ac:dyDescent="0.2"/>
    <row r="4057" ht="12.75" customHeight="1" x14ac:dyDescent="0.2"/>
    <row r="4058" ht="12.75" customHeight="1" x14ac:dyDescent="0.2"/>
    <row r="4059" ht="12.75" customHeight="1" x14ac:dyDescent="0.2"/>
    <row r="4060" ht="12.75" customHeight="1" x14ac:dyDescent="0.2"/>
    <row r="4061" ht="12.75" customHeight="1" x14ac:dyDescent="0.2"/>
    <row r="4062" ht="12.75" customHeight="1" x14ac:dyDescent="0.2"/>
    <row r="4063" ht="12.75" customHeight="1" x14ac:dyDescent="0.2"/>
    <row r="4064" ht="12.75" customHeight="1" x14ac:dyDescent="0.2"/>
    <row r="4065" ht="12.75" customHeight="1" x14ac:dyDescent="0.2"/>
    <row r="4066" ht="12.75" customHeight="1" x14ac:dyDescent="0.2"/>
    <row r="4067" ht="12.75" customHeight="1" x14ac:dyDescent="0.2"/>
    <row r="4068" ht="12.75" customHeight="1" x14ac:dyDescent="0.2"/>
    <row r="4069" ht="12.75" customHeight="1" x14ac:dyDescent="0.2"/>
    <row r="4070" ht="12.75" customHeight="1" x14ac:dyDescent="0.2"/>
    <row r="4071" ht="12.75" customHeight="1" x14ac:dyDescent="0.2"/>
    <row r="4072" ht="12.75" customHeight="1" x14ac:dyDescent="0.2"/>
    <row r="4073" ht="12.75" customHeight="1" x14ac:dyDescent="0.2"/>
    <row r="4074" ht="12.75" customHeight="1" x14ac:dyDescent="0.2"/>
    <row r="4075" ht="12.75" customHeight="1" x14ac:dyDescent="0.2"/>
    <row r="4076" ht="12.75" customHeight="1" x14ac:dyDescent="0.2"/>
    <row r="4077" ht="12.75" customHeight="1" x14ac:dyDescent="0.2"/>
    <row r="4078" ht="12.75" customHeight="1" x14ac:dyDescent="0.2"/>
    <row r="4079" ht="12.75" customHeight="1" x14ac:dyDescent="0.2"/>
    <row r="4080" ht="12.75" customHeight="1" x14ac:dyDescent="0.2"/>
    <row r="4081" ht="12.75" customHeight="1" x14ac:dyDescent="0.2"/>
    <row r="4082" ht="12.75" customHeight="1" x14ac:dyDescent="0.2"/>
    <row r="4083" ht="12.75" customHeight="1" x14ac:dyDescent="0.2"/>
    <row r="4084" ht="12.75" customHeight="1" x14ac:dyDescent="0.2"/>
    <row r="4085" ht="12.75" customHeight="1" x14ac:dyDescent="0.2"/>
    <row r="4086" ht="12.75" customHeight="1" x14ac:dyDescent="0.2"/>
    <row r="4087" ht="12.75" customHeight="1" x14ac:dyDescent="0.2"/>
    <row r="4088" ht="12.75" customHeight="1" x14ac:dyDescent="0.2"/>
    <row r="4089" ht="12.75" customHeight="1" x14ac:dyDescent="0.2"/>
    <row r="4090" ht="12.75" customHeight="1" x14ac:dyDescent="0.2"/>
    <row r="4091" ht="12.75" customHeight="1" x14ac:dyDescent="0.2"/>
    <row r="4092" ht="12.75" customHeight="1" x14ac:dyDescent="0.2"/>
    <row r="4093" ht="12.75" customHeight="1" x14ac:dyDescent="0.2"/>
    <row r="4094" ht="12.75" customHeight="1" x14ac:dyDescent="0.2"/>
    <row r="4095" ht="12.75" customHeight="1" x14ac:dyDescent="0.2"/>
    <row r="4096" ht="12.75" customHeight="1" x14ac:dyDescent="0.2"/>
    <row r="4097" ht="12.75" customHeight="1" x14ac:dyDescent="0.2"/>
    <row r="4098" ht="12.75" customHeight="1" x14ac:dyDescent="0.2"/>
    <row r="4099" ht="12.75" customHeight="1" x14ac:dyDescent="0.2"/>
    <row r="4100" ht="12.75" customHeight="1" x14ac:dyDescent="0.2"/>
    <row r="4101" ht="12.75" customHeight="1" x14ac:dyDescent="0.2"/>
    <row r="4102" ht="12.75" customHeight="1" x14ac:dyDescent="0.2"/>
    <row r="4103" ht="12.75" customHeight="1" x14ac:dyDescent="0.2"/>
    <row r="4104" ht="12.75" customHeight="1" x14ac:dyDescent="0.2"/>
    <row r="4105" ht="12.75" customHeight="1" x14ac:dyDescent="0.2"/>
    <row r="4106" ht="12.75" customHeight="1" x14ac:dyDescent="0.2"/>
    <row r="4107" ht="12.75" customHeight="1" x14ac:dyDescent="0.2"/>
    <row r="4108" ht="12.75" customHeight="1" x14ac:dyDescent="0.2"/>
    <row r="4109" ht="12.75" customHeight="1" x14ac:dyDescent="0.2"/>
    <row r="4110" ht="12.75" customHeight="1" x14ac:dyDescent="0.2"/>
    <row r="4111" ht="12.75" customHeight="1" x14ac:dyDescent="0.2"/>
    <row r="4112" ht="12.75" customHeight="1" x14ac:dyDescent="0.2"/>
    <row r="4113" ht="12.75" customHeight="1" x14ac:dyDescent="0.2"/>
    <row r="4114" ht="12.75" customHeight="1" x14ac:dyDescent="0.2"/>
    <row r="4115" ht="12.75" customHeight="1" x14ac:dyDescent="0.2"/>
    <row r="4116" ht="12.75" customHeight="1" x14ac:dyDescent="0.2"/>
    <row r="4117" ht="12.75" customHeight="1" x14ac:dyDescent="0.2"/>
    <row r="4118" ht="12.75" customHeight="1" x14ac:dyDescent="0.2"/>
    <row r="4119" ht="12.75" customHeight="1" x14ac:dyDescent="0.2"/>
    <row r="4120" ht="12.75" customHeight="1" x14ac:dyDescent="0.2"/>
    <row r="4121" ht="12.75" customHeight="1" x14ac:dyDescent="0.2"/>
    <row r="4122" ht="12.75" customHeight="1" x14ac:dyDescent="0.2"/>
    <row r="4123" ht="12.75" customHeight="1" x14ac:dyDescent="0.2"/>
    <row r="4124" ht="12.75" customHeight="1" x14ac:dyDescent="0.2"/>
    <row r="4125" ht="12.75" customHeight="1" x14ac:dyDescent="0.2"/>
    <row r="4126" ht="12.75" customHeight="1" x14ac:dyDescent="0.2"/>
    <row r="4127" ht="12.75" customHeight="1" x14ac:dyDescent="0.2"/>
    <row r="4128" ht="12.75" customHeight="1" x14ac:dyDescent="0.2"/>
    <row r="4129" ht="12.75" customHeight="1" x14ac:dyDescent="0.2"/>
    <row r="4130" ht="12.75" customHeight="1" x14ac:dyDescent="0.2"/>
    <row r="4131" ht="12.75" customHeight="1" x14ac:dyDescent="0.2"/>
    <row r="4132" ht="12.75" customHeight="1" x14ac:dyDescent="0.2"/>
    <row r="4133" ht="12.75" customHeight="1" x14ac:dyDescent="0.2"/>
    <row r="4134" ht="12.75" customHeight="1" x14ac:dyDescent="0.2"/>
    <row r="4135" ht="12.75" customHeight="1" x14ac:dyDescent="0.2"/>
    <row r="4136" ht="12.75" customHeight="1" x14ac:dyDescent="0.2"/>
    <row r="4137" ht="12.75" customHeight="1" x14ac:dyDescent="0.2"/>
    <row r="4138" ht="12.75" customHeight="1" x14ac:dyDescent="0.2"/>
    <row r="4139" ht="12.75" customHeight="1" x14ac:dyDescent="0.2"/>
    <row r="4140" ht="12.75" customHeight="1" x14ac:dyDescent="0.2"/>
    <row r="4141" ht="12.75" customHeight="1" x14ac:dyDescent="0.2"/>
    <row r="4142" ht="12.75" customHeight="1" x14ac:dyDescent="0.2"/>
    <row r="4143" ht="12.75" customHeight="1" x14ac:dyDescent="0.2"/>
    <row r="4144" ht="12.75" customHeight="1" x14ac:dyDescent="0.2"/>
    <row r="4145" ht="12.75" customHeight="1" x14ac:dyDescent="0.2"/>
    <row r="4146" ht="12.75" customHeight="1" x14ac:dyDescent="0.2"/>
    <row r="4147" ht="12.75" customHeight="1" x14ac:dyDescent="0.2"/>
    <row r="4148" ht="12.75" customHeight="1" x14ac:dyDescent="0.2"/>
    <row r="4149" ht="12.75" customHeight="1" x14ac:dyDescent="0.2"/>
    <row r="4150" ht="12.75" customHeight="1" x14ac:dyDescent="0.2"/>
    <row r="4151" ht="12.75" customHeight="1" x14ac:dyDescent="0.2"/>
    <row r="4152" ht="12.75" customHeight="1" x14ac:dyDescent="0.2"/>
    <row r="4153" ht="12.75" customHeight="1" x14ac:dyDescent="0.2"/>
    <row r="4154" ht="12.75" customHeight="1" x14ac:dyDescent="0.2"/>
    <row r="4155" ht="12.75" customHeight="1" x14ac:dyDescent="0.2"/>
    <row r="4156" ht="12.75" customHeight="1" x14ac:dyDescent="0.2"/>
    <row r="4157" ht="12.75" customHeight="1" x14ac:dyDescent="0.2"/>
    <row r="4158" ht="12.75" customHeight="1" x14ac:dyDescent="0.2"/>
    <row r="4159" ht="12.75" customHeight="1" x14ac:dyDescent="0.2"/>
    <row r="4160" ht="12.75" customHeight="1" x14ac:dyDescent="0.2"/>
    <row r="4161" ht="12.75" customHeight="1" x14ac:dyDescent="0.2"/>
    <row r="4162" ht="12.75" customHeight="1" x14ac:dyDescent="0.2"/>
    <row r="4163" ht="12.75" customHeight="1" x14ac:dyDescent="0.2"/>
    <row r="4164" ht="12.75" customHeight="1" x14ac:dyDescent="0.2"/>
    <row r="4165" ht="12.75" customHeight="1" x14ac:dyDescent="0.2"/>
    <row r="4166" ht="12.75" customHeight="1" x14ac:dyDescent="0.2"/>
    <row r="4167" ht="12.75" customHeight="1" x14ac:dyDescent="0.2"/>
    <row r="4168" ht="12.75" customHeight="1" x14ac:dyDescent="0.2"/>
    <row r="4169" ht="12.75" customHeight="1" x14ac:dyDescent="0.2"/>
    <row r="4170" ht="12.75" customHeight="1" x14ac:dyDescent="0.2"/>
    <row r="4171" ht="12.75" customHeight="1" x14ac:dyDescent="0.2"/>
    <row r="4172" ht="12.75" customHeight="1" x14ac:dyDescent="0.2"/>
    <row r="4173" ht="12.75" customHeight="1" x14ac:dyDescent="0.2"/>
    <row r="4174" ht="12.75" customHeight="1" x14ac:dyDescent="0.2"/>
    <row r="4175" ht="12.75" customHeight="1" x14ac:dyDescent="0.2"/>
    <row r="4176" ht="12.75" customHeight="1" x14ac:dyDescent="0.2"/>
    <row r="4177" ht="12.75" customHeight="1" x14ac:dyDescent="0.2"/>
    <row r="4178" ht="12.75" customHeight="1" x14ac:dyDescent="0.2"/>
    <row r="4179" ht="12.75" customHeight="1" x14ac:dyDescent="0.2"/>
    <row r="4180" ht="12.75" customHeight="1" x14ac:dyDescent="0.2"/>
    <row r="4181" ht="12.75" customHeight="1" x14ac:dyDescent="0.2"/>
    <row r="4182" ht="12.75" customHeight="1" x14ac:dyDescent="0.2"/>
    <row r="4183" ht="12.75" customHeight="1" x14ac:dyDescent="0.2"/>
    <row r="4184" ht="12.75" customHeight="1" x14ac:dyDescent="0.2"/>
    <row r="4185" ht="12.75" customHeight="1" x14ac:dyDescent="0.2"/>
    <row r="4186" ht="12.75" customHeight="1" x14ac:dyDescent="0.2"/>
    <row r="4187" ht="12.75" customHeight="1" x14ac:dyDescent="0.2"/>
    <row r="4188" ht="12.75" customHeight="1" x14ac:dyDescent="0.2"/>
    <row r="4189" ht="12.75" customHeight="1" x14ac:dyDescent="0.2"/>
    <row r="4190" ht="12.75" customHeight="1" x14ac:dyDescent="0.2"/>
    <row r="4191" ht="12.75" customHeight="1" x14ac:dyDescent="0.2"/>
    <row r="4192" ht="12.75" customHeight="1" x14ac:dyDescent="0.2"/>
    <row r="4193" ht="12.75" customHeight="1" x14ac:dyDescent="0.2"/>
    <row r="4194" ht="12.75" customHeight="1" x14ac:dyDescent="0.2"/>
    <row r="4195" ht="12.75" customHeight="1" x14ac:dyDescent="0.2"/>
    <row r="4196" ht="12.75" customHeight="1" x14ac:dyDescent="0.2"/>
    <row r="4197" ht="12.75" customHeight="1" x14ac:dyDescent="0.2"/>
    <row r="4198" ht="12.75" customHeight="1" x14ac:dyDescent="0.2"/>
    <row r="4199" ht="12.75" customHeight="1" x14ac:dyDescent="0.2"/>
    <row r="4200" ht="12.75" customHeight="1" x14ac:dyDescent="0.2"/>
    <row r="4201" ht="12.75" customHeight="1" x14ac:dyDescent="0.2"/>
    <row r="4202" ht="12.75" customHeight="1" x14ac:dyDescent="0.2"/>
    <row r="4203" ht="12.75" customHeight="1" x14ac:dyDescent="0.2"/>
    <row r="4204" ht="12.75" customHeight="1" x14ac:dyDescent="0.2"/>
    <row r="4205" ht="12.75" customHeight="1" x14ac:dyDescent="0.2"/>
    <row r="4206" ht="12.75" customHeight="1" x14ac:dyDescent="0.2"/>
    <row r="4207" ht="12.75" customHeight="1" x14ac:dyDescent="0.2"/>
    <row r="4208" ht="12.75" customHeight="1" x14ac:dyDescent="0.2"/>
    <row r="4209" ht="12.75" customHeight="1" x14ac:dyDescent="0.2"/>
    <row r="4210" ht="12.75" customHeight="1" x14ac:dyDescent="0.2"/>
    <row r="4211" ht="12.75" customHeight="1" x14ac:dyDescent="0.2"/>
    <row r="4212" ht="12.75" customHeight="1" x14ac:dyDescent="0.2"/>
    <row r="4213" ht="12.75" customHeight="1" x14ac:dyDescent="0.2"/>
    <row r="4214" ht="12.75" customHeight="1" x14ac:dyDescent="0.2"/>
    <row r="4215" ht="12.75" customHeight="1" x14ac:dyDescent="0.2"/>
    <row r="4216" ht="12.75" customHeight="1" x14ac:dyDescent="0.2"/>
    <row r="4217" ht="12.75" customHeight="1" x14ac:dyDescent="0.2"/>
    <row r="4218" ht="12.75" customHeight="1" x14ac:dyDescent="0.2"/>
    <row r="4219" ht="12.75" customHeight="1" x14ac:dyDescent="0.2"/>
    <row r="4220" ht="12.75" customHeight="1" x14ac:dyDescent="0.2"/>
    <row r="4221" ht="12.75" customHeight="1" x14ac:dyDescent="0.2"/>
    <row r="4222" ht="12.75" customHeight="1" x14ac:dyDescent="0.2"/>
    <row r="4223" ht="12.75" customHeight="1" x14ac:dyDescent="0.2"/>
    <row r="4224" ht="12.75" customHeight="1" x14ac:dyDescent="0.2"/>
    <row r="4225" ht="12.75" customHeight="1" x14ac:dyDescent="0.2"/>
    <row r="4226" ht="12.75" customHeight="1" x14ac:dyDescent="0.2"/>
    <row r="4227" ht="12.75" customHeight="1" x14ac:dyDescent="0.2"/>
    <row r="4228" ht="12.75" customHeight="1" x14ac:dyDescent="0.2"/>
    <row r="4229" ht="12.75" customHeight="1" x14ac:dyDescent="0.2"/>
    <row r="4230" ht="12.75" customHeight="1" x14ac:dyDescent="0.2"/>
    <row r="4231" ht="12.75" customHeight="1" x14ac:dyDescent="0.2"/>
    <row r="4232" ht="12.75" customHeight="1" x14ac:dyDescent="0.2"/>
    <row r="4233" ht="12.75" customHeight="1" x14ac:dyDescent="0.2"/>
    <row r="4234" ht="12.75" customHeight="1" x14ac:dyDescent="0.2"/>
    <row r="4235" ht="12.75" customHeight="1" x14ac:dyDescent="0.2"/>
    <row r="4236" ht="12.75" customHeight="1" x14ac:dyDescent="0.2"/>
    <row r="4237" ht="12.75" customHeight="1" x14ac:dyDescent="0.2"/>
    <row r="4238" ht="12.75" customHeight="1" x14ac:dyDescent="0.2"/>
    <row r="4239" ht="12.75" customHeight="1" x14ac:dyDescent="0.2"/>
    <row r="4240" ht="12.75" customHeight="1" x14ac:dyDescent="0.2"/>
    <row r="4241" ht="12.75" customHeight="1" x14ac:dyDescent="0.2"/>
    <row r="4242" ht="12.75" customHeight="1" x14ac:dyDescent="0.2"/>
    <row r="4243" ht="12.75" customHeight="1" x14ac:dyDescent="0.2"/>
    <row r="4244" ht="12.75" customHeight="1" x14ac:dyDescent="0.2"/>
    <row r="4245" ht="12.75" customHeight="1" x14ac:dyDescent="0.2"/>
    <row r="4246" ht="12.75" customHeight="1" x14ac:dyDescent="0.2"/>
    <row r="4247" ht="12.75" customHeight="1" x14ac:dyDescent="0.2"/>
    <row r="4248" ht="12.75" customHeight="1" x14ac:dyDescent="0.2"/>
    <row r="4249" ht="12.75" customHeight="1" x14ac:dyDescent="0.2"/>
    <row r="4250" ht="12.75" customHeight="1" x14ac:dyDescent="0.2"/>
    <row r="4251" ht="12.75" customHeight="1" x14ac:dyDescent="0.2"/>
    <row r="4252" ht="12.75" customHeight="1" x14ac:dyDescent="0.2"/>
    <row r="4253" ht="12.75" customHeight="1" x14ac:dyDescent="0.2"/>
    <row r="4254" ht="12.75" customHeight="1" x14ac:dyDescent="0.2"/>
    <row r="4255" ht="12.75" customHeight="1" x14ac:dyDescent="0.2"/>
    <row r="4256" ht="12.75" customHeight="1" x14ac:dyDescent="0.2"/>
    <row r="4257" ht="12.75" customHeight="1" x14ac:dyDescent="0.2"/>
    <row r="4258" ht="12.75" customHeight="1" x14ac:dyDescent="0.2"/>
    <row r="4259" ht="12.75" customHeight="1" x14ac:dyDescent="0.2"/>
    <row r="4260" ht="12.75" customHeight="1" x14ac:dyDescent="0.2"/>
    <row r="4261" ht="12.75" customHeight="1" x14ac:dyDescent="0.2"/>
    <row r="4262" ht="12.75" customHeight="1" x14ac:dyDescent="0.2"/>
    <row r="4263" ht="12.75" customHeight="1" x14ac:dyDescent="0.2"/>
    <row r="4264" ht="12.75" customHeight="1" x14ac:dyDescent="0.2"/>
    <row r="4265" ht="12.75" customHeight="1" x14ac:dyDescent="0.2"/>
    <row r="4266" ht="12.75" customHeight="1" x14ac:dyDescent="0.2"/>
    <row r="4267" ht="12.75" customHeight="1" x14ac:dyDescent="0.2"/>
    <row r="4268" ht="12.75" customHeight="1" x14ac:dyDescent="0.2"/>
    <row r="4269" ht="12.75" customHeight="1" x14ac:dyDescent="0.2"/>
    <row r="4270" ht="12.75" customHeight="1" x14ac:dyDescent="0.2"/>
    <row r="4271" ht="12.75" customHeight="1" x14ac:dyDescent="0.2"/>
    <row r="4272" ht="12.75" customHeight="1" x14ac:dyDescent="0.2"/>
    <row r="4273" ht="12.75" customHeight="1" x14ac:dyDescent="0.2"/>
    <row r="4274" ht="12.75" customHeight="1" x14ac:dyDescent="0.2"/>
    <row r="4275" ht="12.75" customHeight="1" x14ac:dyDescent="0.2"/>
    <row r="4276" ht="12.75" customHeight="1" x14ac:dyDescent="0.2"/>
    <row r="4277" ht="12.75" customHeight="1" x14ac:dyDescent="0.2"/>
    <row r="4278" ht="12.75" customHeight="1" x14ac:dyDescent="0.2"/>
    <row r="4279" ht="12.75" customHeight="1" x14ac:dyDescent="0.2"/>
    <row r="4280" ht="12.75" customHeight="1" x14ac:dyDescent="0.2"/>
    <row r="4281" ht="12.75" customHeight="1" x14ac:dyDescent="0.2"/>
    <row r="4282" ht="12.75" customHeight="1" x14ac:dyDescent="0.2"/>
    <row r="4283" ht="12.75" customHeight="1" x14ac:dyDescent="0.2"/>
    <row r="4284" ht="12.75" customHeight="1" x14ac:dyDescent="0.2"/>
    <row r="4285" ht="12.75" customHeight="1" x14ac:dyDescent="0.2"/>
    <row r="4286" ht="12.75" customHeight="1" x14ac:dyDescent="0.2"/>
    <row r="4287" ht="12.75" customHeight="1" x14ac:dyDescent="0.2"/>
    <row r="4288" ht="12.75" customHeight="1" x14ac:dyDescent="0.2"/>
    <row r="4289" ht="12.75" customHeight="1" x14ac:dyDescent="0.2"/>
    <row r="4290" ht="12.75" customHeight="1" x14ac:dyDescent="0.2"/>
    <row r="4291" ht="12.75" customHeight="1" x14ac:dyDescent="0.2"/>
    <row r="4292" ht="12.75" customHeight="1" x14ac:dyDescent="0.2"/>
    <row r="4293" ht="12.75" customHeight="1" x14ac:dyDescent="0.2"/>
    <row r="4294" ht="12.75" customHeight="1" x14ac:dyDescent="0.2"/>
    <row r="4295" ht="12.75" customHeight="1" x14ac:dyDescent="0.2"/>
    <row r="4296" ht="12.75" customHeight="1" x14ac:dyDescent="0.2"/>
    <row r="4297" ht="12.75" customHeight="1" x14ac:dyDescent="0.2"/>
    <row r="4298" ht="12.75" customHeight="1" x14ac:dyDescent="0.2"/>
    <row r="4299" ht="12.75" customHeight="1" x14ac:dyDescent="0.2"/>
    <row r="4300" ht="12.75" customHeight="1" x14ac:dyDescent="0.2"/>
    <row r="4301" ht="12.75" customHeight="1" x14ac:dyDescent="0.2"/>
    <row r="4302" ht="12.75" customHeight="1" x14ac:dyDescent="0.2"/>
    <row r="4303" ht="12.75" customHeight="1" x14ac:dyDescent="0.2"/>
    <row r="4304" ht="12.75" customHeight="1" x14ac:dyDescent="0.2"/>
    <row r="4305" ht="12.75" customHeight="1" x14ac:dyDescent="0.2"/>
    <row r="4306" ht="12.75" customHeight="1" x14ac:dyDescent="0.2"/>
    <row r="4307" ht="12.75" customHeight="1" x14ac:dyDescent="0.2"/>
    <row r="4308" ht="12.75" customHeight="1" x14ac:dyDescent="0.2"/>
    <row r="4309" ht="12.75" customHeight="1" x14ac:dyDescent="0.2"/>
    <row r="4310" ht="12.75" customHeight="1" x14ac:dyDescent="0.2"/>
    <row r="4311" ht="12.75" customHeight="1" x14ac:dyDescent="0.2"/>
    <row r="4312" ht="12.75" customHeight="1" x14ac:dyDescent="0.2"/>
    <row r="4313" ht="12.75" customHeight="1" x14ac:dyDescent="0.2"/>
    <row r="4314" ht="12.75" customHeight="1" x14ac:dyDescent="0.2"/>
    <row r="4315" ht="12.75" customHeight="1" x14ac:dyDescent="0.2"/>
    <row r="4316" ht="12.75" customHeight="1" x14ac:dyDescent="0.2"/>
    <row r="4317" ht="12.75" customHeight="1" x14ac:dyDescent="0.2"/>
    <row r="4318" ht="12.75" customHeight="1" x14ac:dyDescent="0.2"/>
    <row r="4319" ht="12.75" customHeight="1" x14ac:dyDescent="0.2"/>
    <row r="4320" ht="12.75" customHeight="1" x14ac:dyDescent="0.2"/>
    <row r="4321" ht="12.75" customHeight="1" x14ac:dyDescent="0.2"/>
    <row r="4322" ht="12.75" customHeight="1" x14ac:dyDescent="0.2"/>
    <row r="4323" ht="12.75" customHeight="1" x14ac:dyDescent="0.2"/>
    <row r="4324" ht="12.75" customHeight="1" x14ac:dyDescent="0.2"/>
    <row r="4325" ht="12.75" customHeight="1" x14ac:dyDescent="0.2"/>
    <row r="4326" ht="12.75" customHeight="1" x14ac:dyDescent="0.2"/>
    <row r="4327" ht="12.75" customHeight="1" x14ac:dyDescent="0.2"/>
    <row r="4328" ht="12.75" customHeight="1" x14ac:dyDescent="0.2"/>
    <row r="4329" ht="12.75" customHeight="1" x14ac:dyDescent="0.2"/>
    <row r="4330" ht="12.75" customHeight="1" x14ac:dyDescent="0.2"/>
    <row r="4331" ht="12.75" customHeight="1" x14ac:dyDescent="0.2"/>
    <row r="4332" ht="12.75" customHeight="1" x14ac:dyDescent="0.2"/>
    <row r="4333" ht="12.75" customHeight="1" x14ac:dyDescent="0.2"/>
    <row r="4334" ht="12.75" customHeight="1" x14ac:dyDescent="0.2"/>
    <row r="4335" ht="12.75" customHeight="1" x14ac:dyDescent="0.2"/>
    <row r="4336" ht="12.75" customHeight="1" x14ac:dyDescent="0.2"/>
    <row r="4337" ht="12.75" customHeight="1" x14ac:dyDescent="0.2"/>
    <row r="4338" ht="12.75" customHeight="1" x14ac:dyDescent="0.2"/>
    <row r="4339" ht="12.75" customHeight="1" x14ac:dyDescent="0.2"/>
    <row r="4340" ht="12.75" customHeight="1" x14ac:dyDescent="0.2"/>
    <row r="4341" ht="12.75" customHeight="1" x14ac:dyDescent="0.2"/>
    <row r="4342" ht="12.75" customHeight="1" x14ac:dyDescent="0.2"/>
    <row r="4343" ht="12.75" customHeight="1" x14ac:dyDescent="0.2"/>
    <row r="4344" ht="12.75" customHeight="1" x14ac:dyDescent="0.2"/>
    <row r="4345" ht="12.75" customHeight="1" x14ac:dyDescent="0.2"/>
    <row r="4346" ht="12.75" customHeight="1" x14ac:dyDescent="0.2"/>
    <row r="4347" ht="12.75" customHeight="1" x14ac:dyDescent="0.2"/>
    <row r="4348" ht="12.75" customHeight="1" x14ac:dyDescent="0.2"/>
    <row r="4349" ht="12.75" customHeight="1" x14ac:dyDescent="0.2"/>
    <row r="4350" ht="12.75" customHeight="1" x14ac:dyDescent="0.2"/>
    <row r="4351" ht="12.75" customHeight="1" x14ac:dyDescent="0.2"/>
    <row r="4352" ht="12.75" customHeight="1" x14ac:dyDescent="0.2"/>
    <row r="4353" ht="12.75" customHeight="1" x14ac:dyDescent="0.2"/>
    <row r="4354" ht="12.75" customHeight="1" x14ac:dyDescent="0.2"/>
    <row r="4355" ht="12.75" customHeight="1" x14ac:dyDescent="0.2"/>
    <row r="4356" ht="12.75" customHeight="1" x14ac:dyDescent="0.2"/>
    <row r="4357" ht="12.75" customHeight="1" x14ac:dyDescent="0.2"/>
    <row r="4358" ht="12.75" customHeight="1" x14ac:dyDescent="0.2"/>
    <row r="4359" ht="12.75" customHeight="1" x14ac:dyDescent="0.2"/>
    <row r="4360" ht="12.75" customHeight="1" x14ac:dyDescent="0.2"/>
    <row r="4361" ht="12.75" customHeight="1" x14ac:dyDescent="0.2"/>
    <row r="4362" ht="12.75" customHeight="1" x14ac:dyDescent="0.2"/>
    <row r="4363" ht="12.75" customHeight="1" x14ac:dyDescent="0.2"/>
    <row r="4364" ht="12.75" customHeight="1" x14ac:dyDescent="0.2"/>
    <row r="4365" ht="12.75" customHeight="1" x14ac:dyDescent="0.2"/>
    <row r="4366" ht="12.75" customHeight="1" x14ac:dyDescent="0.2"/>
    <row r="4367" ht="12.75" customHeight="1" x14ac:dyDescent="0.2"/>
    <row r="4368" ht="12.75" customHeight="1" x14ac:dyDescent="0.2"/>
    <row r="4369" ht="12.75" customHeight="1" x14ac:dyDescent="0.2"/>
    <row r="4370" ht="12.75" customHeight="1" x14ac:dyDescent="0.2"/>
    <row r="4371" ht="12.75" customHeight="1" x14ac:dyDescent="0.2"/>
    <row r="4372" ht="12.75" customHeight="1" x14ac:dyDescent="0.2"/>
    <row r="4373" ht="12.75" customHeight="1" x14ac:dyDescent="0.2"/>
    <row r="4374" ht="12.75" customHeight="1" x14ac:dyDescent="0.2"/>
    <row r="4375" ht="12.75" customHeight="1" x14ac:dyDescent="0.2"/>
    <row r="4376" ht="12.75" customHeight="1" x14ac:dyDescent="0.2"/>
    <row r="4377" ht="12.75" customHeight="1" x14ac:dyDescent="0.2"/>
    <row r="4378" ht="12.75" customHeight="1" x14ac:dyDescent="0.2"/>
    <row r="4379" ht="12.75" customHeight="1" x14ac:dyDescent="0.2"/>
    <row r="4380" ht="12.75" customHeight="1" x14ac:dyDescent="0.2"/>
    <row r="4381" ht="12.75" customHeight="1" x14ac:dyDescent="0.2"/>
    <row r="4382" ht="12.75" customHeight="1" x14ac:dyDescent="0.2"/>
    <row r="4383" ht="12.75" customHeight="1" x14ac:dyDescent="0.2"/>
    <row r="4384" ht="12.75" customHeight="1" x14ac:dyDescent="0.2"/>
    <row r="4385" ht="12.75" customHeight="1" x14ac:dyDescent="0.2"/>
    <row r="4386" ht="12.75" customHeight="1" x14ac:dyDescent="0.2"/>
    <row r="4387" ht="12.75" customHeight="1" x14ac:dyDescent="0.2"/>
    <row r="4388" ht="12.75" customHeight="1" x14ac:dyDescent="0.2"/>
    <row r="4389" ht="12.75" customHeight="1" x14ac:dyDescent="0.2"/>
    <row r="4390" ht="12.75" customHeight="1" x14ac:dyDescent="0.2"/>
    <row r="4391" ht="12.75" customHeight="1" x14ac:dyDescent="0.2"/>
    <row r="4392" ht="12.75" customHeight="1" x14ac:dyDescent="0.2"/>
    <row r="4393" ht="12.75" customHeight="1" x14ac:dyDescent="0.2"/>
    <row r="4394" ht="12.75" customHeight="1" x14ac:dyDescent="0.2"/>
    <row r="4395" ht="12.75" customHeight="1" x14ac:dyDescent="0.2"/>
    <row r="4396" ht="12.75" customHeight="1" x14ac:dyDescent="0.2"/>
    <row r="4397" ht="12.75" customHeight="1" x14ac:dyDescent="0.2"/>
    <row r="4398" ht="12.75" customHeight="1" x14ac:dyDescent="0.2"/>
    <row r="4399" ht="12.75" customHeight="1" x14ac:dyDescent="0.2"/>
    <row r="4400" ht="12.75" customHeight="1" x14ac:dyDescent="0.2"/>
    <row r="4401" ht="12.75" customHeight="1" x14ac:dyDescent="0.2"/>
    <row r="4402" ht="12.75" customHeight="1" x14ac:dyDescent="0.2"/>
    <row r="4403" ht="12.75" customHeight="1" x14ac:dyDescent="0.2"/>
    <row r="4404" ht="12.75" customHeight="1" x14ac:dyDescent="0.2"/>
    <row r="4405" ht="12.75" customHeight="1" x14ac:dyDescent="0.2"/>
    <row r="4406" ht="12.75" customHeight="1" x14ac:dyDescent="0.2"/>
    <row r="4407" ht="12.75" customHeight="1" x14ac:dyDescent="0.2"/>
    <row r="4408" ht="12.75" customHeight="1" x14ac:dyDescent="0.2"/>
    <row r="4409" ht="12.75" customHeight="1" x14ac:dyDescent="0.2"/>
    <row r="4410" ht="12.75" customHeight="1" x14ac:dyDescent="0.2"/>
    <row r="4411" ht="12.75" customHeight="1" x14ac:dyDescent="0.2"/>
    <row r="4412" ht="12.75" customHeight="1" x14ac:dyDescent="0.2"/>
    <row r="4413" ht="12.75" customHeight="1" x14ac:dyDescent="0.2"/>
    <row r="4414" ht="12.75" customHeight="1" x14ac:dyDescent="0.2"/>
    <row r="4415" ht="12.75" customHeight="1" x14ac:dyDescent="0.2"/>
    <row r="4416" ht="12.75" customHeight="1" x14ac:dyDescent="0.2"/>
    <row r="4417" ht="12.75" customHeight="1" x14ac:dyDescent="0.2"/>
    <row r="4418" ht="12.75" customHeight="1" x14ac:dyDescent="0.2"/>
    <row r="4419" ht="12.75" customHeight="1" x14ac:dyDescent="0.2"/>
    <row r="4420" ht="12.75" customHeight="1" x14ac:dyDescent="0.2"/>
    <row r="4421" ht="12.75" customHeight="1" x14ac:dyDescent="0.2"/>
    <row r="4422" ht="12.75" customHeight="1" x14ac:dyDescent="0.2"/>
    <row r="4423" ht="12.75" customHeight="1" x14ac:dyDescent="0.2"/>
    <row r="4424" ht="12.75" customHeight="1" x14ac:dyDescent="0.2"/>
    <row r="4425" ht="12.75" customHeight="1" x14ac:dyDescent="0.2"/>
    <row r="4426" ht="12.75" customHeight="1" x14ac:dyDescent="0.2"/>
    <row r="4427" ht="12.75" customHeight="1" x14ac:dyDescent="0.2"/>
    <row r="4428" ht="12.75" customHeight="1" x14ac:dyDescent="0.2"/>
    <row r="4429" ht="12.75" customHeight="1" x14ac:dyDescent="0.2"/>
    <row r="4430" ht="12.75" customHeight="1" x14ac:dyDescent="0.2"/>
    <row r="4431" ht="12.75" customHeight="1" x14ac:dyDescent="0.2"/>
    <row r="4432" ht="12.75" customHeight="1" x14ac:dyDescent="0.2"/>
    <row r="4433" ht="12.75" customHeight="1" x14ac:dyDescent="0.2"/>
    <row r="4434" ht="12.75" customHeight="1" x14ac:dyDescent="0.2"/>
    <row r="4435" ht="12.75" customHeight="1" x14ac:dyDescent="0.2"/>
    <row r="4436" ht="12.75" customHeight="1" x14ac:dyDescent="0.2"/>
    <row r="4437" ht="12.75" customHeight="1" x14ac:dyDescent="0.2"/>
    <row r="4438" ht="12.75" customHeight="1" x14ac:dyDescent="0.2"/>
    <row r="4439" ht="12.75" customHeight="1" x14ac:dyDescent="0.2"/>
    <row r="4440" ht="12.75" customHeight="1" x14ac:dyDescent="0.2"/>
    <row r="4441" ht="12.75" customHeight="1" x14ac:dyDescent="0.2"/>
    <row r="4442" ht="12.75" customHeight="1" x14ac:dyDescent="0.2"/>
    <row r="4443" ht="12.75" customHeight="1" x14ac:dyDescent="0.2"/>
    <row r="4444" ht="12.75" customHeight="1" x14ac:dyDescent="0.2"/>
    <row r="4445" ht="12.75" customHeight="1" x14ac:dyDescent="0.2"/>
    <row r="4446" ht="12.75" customHeight="1" x14ac:dyDescent="0.2"/>
    <row r="4447" ht="12.75" customHeight="1" x14ac:dyDescent="0.2"/>
    <row r="4448" ht="12.75" customHeight="1" x14ac:dyDescent="0.2"/>
    <row r="4449" ht="12.75" customHeight="1" x14ac:dyDescent="0.2"/>
    <row r="4450" ht="12.75" customHeight="1" x14ac:dyDescent="0.2"/>
    <row r="4451" ht="12.75" customHeight="1" x14ac:dyDescent="0.2"/>
    <row r="4452" ht="12.75" customHeight="1" x14ac:dyDescent="0.2"/>
    <row r="4453" ht="12.75" customHeight="1" x14ac:dyDescent="0.2"/>
    <row r="4454" ht="12.75" customHeight="1" x14ac:dyDescent="0.2"/>
    <row r="4455" ht="12.75" customHeight="1" x14ac:dyDescent="0.2"/>
    <row r="4456" ht="12.75" customHeight="1" x14ac:dyDescent="0.2"/>
    <row r="4457" ht="12.75" customHeight="1" x14ac:dyDescent="0.2"/>
    <row r="4458" ht="12.75" customHeight="1" x14ac:dyDescent="0.2"/>
    <row r="4459" ht="12.75" customHeight="1" x14ac:dyDescent="0.2"/>
    <row r="4460" ht="12.75" customHeight="1" x14ac:dyDescent="0.2"/>
    <row r="4461" ht="12.75" customHeight="1" x14ac:dyDescent="0.2"/>
    <row r="4462" ht="12.75" customHeight="1" x14ac:dyDescent="0.2"/>
    <row r="4463" ht="12.75" customHeight="1" x14ac:dyDescent="0.2"/>
    <row r="4464" ht="12.75" customHeight="1" x14ac:dyDescent="0.2"/>
    <row r="4465" ht="12.75" customHeight="1" x14ac:dyDescent="0.2"/>
    <row r="4466" ht="12.75" customHeight="1" x14ac:dyDescent="0.2"/>
    <row r="4467" ht="12.75" customHeight="1" x14ac:dyDescent="0.2"/>
    <row r="4468" ht="12.75" customHeight="1" x14ac:dyDescent="0.2"/>
    <row r="4469" ht="12.75" customHeight="1" x14ac:dyDescent="0.2"/>
    <row r="4470" ht="12.75" customHeight="1" x14ac:dyDescent="0.2"/>
    <row r="4471" ht="12.75" customHeight="1" x14ac:dyDescent="0.2"/>
    <row r="4472" ht="12.75" customHeight="1" x14ac:dyDescent="0.2"/>
    <row r="4473" ht="12.75" customHeight="1" x14ac:dyDescent="0.2"/>
    <row r="4474" ht="12.75" customHeight="1" x14ac:dyDescent="0.2"/>
    <row r="4475" ht="12.75" customHeight="1" x14ac:dyDescent="0.2"/>
    <row r="4476" ht="12.75" customHeight="1" x14ac:dyDescent="0.2"/>
    <row r="4477" ht="12.75" customHeight="1" x14ac:dyDescent="0.2"/>
    <row r="4478" ht="12.75" customHeight="1" x14ac:dyDescent="0.2"/>
    <row r="4479" ht="12.75" customHeight="1" x14ac:dyDescent="0.2"/>
    <row r="4480" ht="12.75" customHeight="1" x14ac:dyDescent="0.2"/>
    <row r="4481" ht="12.75" customHeight="1" x14ac:dyDescent="0.2"/>
    <row r="4482" ht="12.75" customHeight="1" x14ac:dyDescent="0.2"/>
    <row r="4483" ht="12.75" customHeight="1" x14ac:dyDescent="0.2"/>
    <row r="4484" ht="12.75" customHeight="1" x14ac:dyDescent="0.2"/>
    <row r="4485" ht="12.75" customHeight="1" x14ac:dyDescent="0.2"/>
    <row r="4486" ht="12.75" customHeight="1" x14ac:dyDescent="0.2"/>
    <row r="4487" ht="12.75" customHeight="1" x14ac:dyDescent="0.2"/>
    <row r="4488" ht="12.75" customHeight="1" x14ac:dyDescent="0.2"/>
    <row r="4489" ht="12.75" customHeight="1" x14ac:dyDescent="0.2"/>
    <row r="4490" ht="12.75" customHeight="1" x14ac:dyDescent="0.2"/>
    <row r="4491" ht="12.75" customHeight="1" x14ac:dyDescent="0.2"/>
    <row r="4492" ht="12.75" customHeight="1" x14ac:dyDescent="0.2"/>
    <row r="4493" ht="12.75" customHeight="1" x14ac:dyDescent="0.2"/>
    <row r="4494" ht="12.75" customHeight="1" x14ac:dyDescent="0.2"/>
    <row r="4495" ht="12.75" customHeight="1" x14ac:dyDescent="0.2"/>
    <row r="4496" ht="12.75" customHeight="1" x14ac:dyDescent="0.2"/>
    <row r="4497" ht="12.75" customHeight="1" x14ac:dyDescent="0.2"/>
    <row r="4498" ht="12.75" customHeight="1" x14ac:dyDescent="0.2"/>
    <row r="4499" ht="12.75" customHeight="1" x14ac:dyDescent="0.2"/>
    <row r="4500" ht="12.75" customHeight="1" x14ac:dyDescent="0.2"/>
    <row r="4501" ht="12.75" customHeight="1" x14ac:dyDescent="0.2"/>
    <row r="4502" ht="12.75" customHeight="1" x14ac:dyDescent="0.2"/>
    <row r="4503" ht="12.75" customHeight="1" x14ac:dyDescent="0.2"/>
    <row r="4504" ht="12.75" customHeight="1" x14ac:dyDescent="0.2"/>
    <row r="4505" ht="12.75" customHeight="1" x14ac:dyDescent="0.2"/>
    <row r="4506" ht="12.75" customHeight="1" x14ac:dyDescent="0.2"/>
    <row r="4507" ht="12.75" customHeight="1" x14ac:dyDescent="0.2"/>
    <row r="4508" ht="12.75" customHeight="1" x14ac:dyDescent="0.2"/>
    <row r="4509" ht="12.75" customHeight="1" x14ac:dyDescent="0.2"/>
    <row r="4510" ht="12.75" customHeight="1" x14ac:dyDescent="0.2"/>
    <row r="4511" ht="12.75" customHeight="1" x14ac:dyDescent="0.2"/>
    <row r="4512" ht="12.75" customHeight="1" x14ac:dyDescent="0.2"/>
    <row r="4513" ht="12.75" customHeight="1" x14ac:dyDescent="0.2"/>
    <row r="4514" ht="12.75" customHeight="1" x14ac:dyDescent="0.2"/>
    <row r="4515" ht="12.75" customHeight="1" x14ac:dyDescent="0.2"/>
    <row r="4516" ht="12.75" customHeight="1" x14ac:dyDescent="0.2"/>
    <row r="4517" ht="12.75" customHeight="1" x14ac:dyDescent="0.2"/>
    <row r="4518" ht="12.75" customHeight="1" x14ac:dyDescent="0.2"/>
    <row r="4519" ht="12.75" customHeight="1" x14ac:dyDescent="0.2"/>
    <row r="4520" ht="12.75" customHeight="1" x14ac:dyDescent="0.2"/>
    <row r="4521" ht="12.75" customHeight="1" x14ac:dyDescent="0.2"/>
    <row r="4522" ht="12.75" customHeight="1" x14ac:dyDescent="0.2"/>
    <row r="4523" ht="12.75" customHeight="1" x14ac:dyDescent="0.2"/>
    <row r="4524" ht="12.75" customHeight="1" x14ac:dyDescent="0.2"/>
    <row r="4525" ht="12.75" customHeight="1" x14ac:dyDescent="0.2"/>
    <row r="4526" ht="12.75" customHeight="1" x14ac:dyDescent="0.2"/>
    <row r="4527" ht="12.75" customHeight="1" x14ac:dyDescent="0.2"/>
    <row r="4528" ht="12.75" customHeight="1" x14ac:dyDescent="0.2"/>
    <row r="4529" ht="12.75" customHeight="1" x14ac:dyDescent="0.2"/>
    <row r="4530" ht="12.75" customHeight="1" x14ac:dyDescent="0.2"/>
    <row r="4531" ht="12.75" customHeight="1" x14ac:dyDescent="0.2"/>
    <row r="4532" ht="12.75" customHeight="1" x14ac:dyDescent="0.2"/>
    <row r="4533" ht="12.75" customHeight="1" x14ac:dyDescent="0.2"/>
    <row r="4534" ht="12.75" customHeight="1" x14ac:dyDescent="0.2"/>
    <row r="4535" ht="12.75" customHeight="1" x14ac:dyDescent="0.2"/>
    <row r="4536" ht="12.75" customHeight="1" x14ac:dyDescent="0.2"/>
    <row r="4537" ht="12.75" customHeight="1" x14ac:dyDescent="0.2"/>
    <row r="4538" ht="12.75" customHeight="1" x14ac:dyDescent="0.2"/>
    <row r="4539" ht="12.75" customHeight="1" x14ac:dyDescent="0.2"/>
    <row r="4540" ht="12.75" customHeight="1" x14ac:dyDescent="0.2"/>
    <row r="4541" ht="12.75" customHeight="1" x14ac:dyDescent="0.2"/>
    <row r="4542" ht="12.75" customHeight="1" x14ac:dyDescent="0.2"/>
    <row r="4543" ht="12.75" customHeight="1" x14ac:dyDescent="0.2"/>
    <row r="4544" ht="12.75" customHeight="1" x14ac:dyDescent="0.2"/>
    <row r="4545" ht="12.75" customHeight="1" x14ac:dyDescent="0.2"/>
    <row r="4546" ht="12.75" customHeight="1" x14ac:dyDescent="0.2"/>
    <row r="4547" ht="12.75" customHeight="1" x14ac:dyDescent="0.2"/>
    <row r="4548" ht="12.75" customHeight="1" x14ac:dyDescent="0.2"/>
    <row r="4549" ht="12.75" customHeight="1" x14ac:dyDescent="0.2"/>
    <row r="4550" ht="12.75" customHeight="1" x14ac:dyDescent="0.2"/>
    <row r="4551" ht="12.75" customHeight="1" x14ac:dyDescent="0.2"/>
    <row r="4552" ht="12.75" customHeight="1" x14ac:dyDescent="0.2"/>
    <row r="4553" ht="12.75" customHeight="1" x14ac:dyDescent="0.2"/>
    <row r="4554" ht="12.75" customHeight="1" x14ac:dyDescent="0.2"/>
    <row r="4555" ht="12.75" customHeight="1" x14ac:dyDescent="0.2"/>
    <row r="4556" ht="12.75" customHeight="1" x14ac:dyDescent="0.2"/>
    <row r="4557" ht="12.75" customHeight="1" x14ac:dyDescent="0.2"/>
    <row r="4558" ht="12.75" customHeight="1" x14ac:dyDescent="0.2"/>
    <row r="4559" ht="12.75" customHeight="1" x14ac:dyDescent="0.2"/>
    <row r="4560" ht="12.75" customHeight="1" x14ac:dyDescent="0.2"/>
    <row r="4561" ht="12.75" customHeight="1" x14ac:dyDescent="0.2"/>
    <row r="4562" ht="12.75" customHeight="1" x14ac:dyDescent="0.2"/>
    <row r="4563" ht="12.75" customHeight="1" x14ac:dyDescent="0.2"/>
    <row r="4564" ht="12.75" customHeight="1" x14ac:dyDescent="0.2"/>
    <row r="4565" ht="12.75" customHeight="1" x14ac:dyDescent="0.2"/>
    <row r="4566" ht="12.75" customHeight="1" x14ac:dyDescent="0.2"/>
    <row r="4567" ht="12.75" customHeight="1" x14ac:dyDescent="0.2"/>
    <row r="4568" ht="12.75" customHeight="1" x14ac:dyDescent="0.2"/>
    <row r="4569" ht="12.75" customHeight="1" x14ac:dyDescent="0.2"/>
    <row r="4570" ht="12.75" customHeight="1" x14ac:dyDescent="0.2"/>
    <row r="4571" ht="12.75" customHeight="1" x14ac:dyDescent="0.2"/>
    <row r="4572" ht="12.75" customHeight="1" x14ac:dyDescent="0.2"/>
    <row r="4573" ht="12.75" customHeight="1" x14ac:dyDescent="0.2"/>
    <row r="4574" ht="12.75" customHeight="1" x14ac:dyDescent="0.2"/>
    <row r="4575" ht="12.75" customHeight="1" x14ac:dyDescent="0.2"/>
    <row r="4576" ht="12.75" customHeight="1" x14ac:dyDescent="0.2"/>
    <row r="4577" ht="12.75" customHeight="1" x14ac:dyDescent="0.2"/>
    <row r="4578" ht="12.75" customHeight="1" x14ac:dyDescent="0.2"/>
    <row r="4579" ht="12.75" customHeight="1" x14ac:dyDescent="0.2"/>
    <row r="4580" ht="12.75" customHeight="1" x14ac:dyDescent="0.2"/>
    <row r="4581" ht="12.75" customHeight="1" x14ac:dyDescent="0.2"/>
    <row r="4582" ht="12.75" customHeight="1" x14ac:dyDescent="0.2"/>
    <row r="4583" ht="12.75" customHeight="1" x14ac:dyDescent="0.2"/>
    <row r="4584" ht="12.75" customHeight="1" x14ac:dyDescent="0.2"/>
    <row r="4585" ht="12.75" customHeight="1" x14ac:dyDescent="0.2"/>
    <row r="4586" ht="12.75" customHeight="1" x14ac:dyDescent="0.2"/>
    <row r="4587" ht="12.75" customHeight="1" x14ac:dyDescent="0.2"/>
    <row r="4588" ht="12.75" customHeight="1" x14ac:dyDescent="0.2"/>
    <row r="4589" ht="12.75" customHeight="1" x14ac:dyDescent="0.2"/>
    <row r="4590" ht="12.75" customHeight="1" x14ac:dyDescent="0.2"/>
    <row r="4591" ht="12.75" customHeight="1" x14ac:dyDescent="0.2"/>
    <row r="4592" ht="12.75" customHeight="1" x14ac:dyDescent="0.2"/>
    <row r="4593" ht="12.75" customHeight="1" x14ac:dyDescent="0.2"/>
    <row r="4594" ht="12.75" customHeight="1" x14ac:dyDescent="0.2"/>
    <row r="4595" ht="12.75" customHeight="1" x14ac:dyDescent="0.2"/>
    <row r="4596" ht="12.75" customHeight="1" x14ac:dyDescent="0.2"/>
    <row r="4597" ht="12.75" customHeight="1" x14ac:dyDescent="0.2"/>
    <row r="4598" ht="12.75" customHeight="1" x14ac:dyDescent="0.2"/>
    <row r="4599" ht="12.75" customHeight="1" x14ac:dyDescent="0.2"/>
    <row r="4600" ht="12.75" customHeight="1" x14ac:dyDescent="0.2"/>
    <row r="4601" ht="12.75" customHeight="1" x14ac:dyDescent="0.2"/>
    <row r="4602" ht="12.75" customHeight="1" x14ac:dyDescent="0.2"/>
    <row r="4603" ht="12.75" customHeight="1" x14ac:dyDescent="0.2"/>
    <row r="4604" ht="12.75" customHeight="1" x14ac:dyDescent="0.2"/>
    <row r="4605" ht="12.75" customHeight="1" x14ac:dyDescent="0.2"/>
    <row r="4606" ht="12.75" customHeight="1" x14ac:dyDescent="0.2"/>
    <row r="4607" ht="12.75" customHeight="1" x14ac:dyDescent="0.2"/>
    <row r="4608" ht="12.75" customHeight="1" x14ac:dyDescent="0.2"/>
    <row r="4609" ht="12.75" customHeight="1" x14ac:dyDescent="0.2"/>
    <row r="4610" ht="12.75" customHeight="1" x14ac:dyDescent="0.2"/>
    <row r="4611" ht="12.75" customHeight="1" x14ac:dyDescent="0.2"/>
    <row r="4612" ht="12.75" customHeight="1" x14ac:dyDescent="0.2"/>
    <row r="4613" ht="12.75" customHeight="1" x14ac:dyDescent="0.2"/>
    <row r="4614" ht="12.75" customHeight="1" x14ac:dyDescent="0.2"/>
    <row r="4615" ht="12.75" customHeight="1" x14ac:dyDescent="0.2"/>
    <row r="4616" ht="12.75" customHeight="1" x14ac:dyDescent="0.2"/>
    <row r="4617" ht="12.75" customHeight="1" x14ac:dyDescent="0.2"/>
    <row r="4618" ht="12.75" customHeight="1" x14ac:dyDescent="0.2"/>
    <row r="4619" ht="12.75" customHeight="1" x14ac:dyDescent="0.2"/>
    <row r="4620" ht="12.75" customHeight="1" x14ac:dyDescent="0.2"/>
    <row r="4621" ht="12.75" customHeight="1" x14ac:dyDescent="0.2"/>
    <row r="4622" ht="12.75" customHeight="1" x14ac:dyDescent="0.2"/>
    <row r="4623" ht="12.75" customHeight="1" x14ac:dyDescent="0.2"/>
    <row r="4624" ht="12.75" customHeight="1" x14ac:dyDescent="0.2"/>
    <row r="4625" ht="12.75" customHeight="1" x14ac:dyDescent="0.2"/>
    <row r="4626" ht="12.75" customHeight="1" x14ac:dyDescent="0.2"/>
    <row r="4627" ht="12.75" customHeight="1" x14ac:dyDescent="0.2"/>
    <row r="4628" ht="12.75" customHeight="1" x14ac:dyDescent="0.2"/>
    <row r="4629" ht="12.75" customHeight="1" x14ac:dyDescent="0.2"/>
    <row r="4630" ht="12.75" customHeight="1" x14ac:dyDescent="0.2"/>
    <row r="4631" ht="12.75" customHeight="1" x14ac:dyDescent="0.2"/>
    <row r="4632" ht="12.75" customHeight="1" x14ac:dyDescent="0.2"/>
    <row r="4633" ht="12.75" customHeight="1" x14ac:dyDescent="0.2"/>
    <row r="4634" ht="12.75" customHeight="1" x14ac:dyDescent="0.2"/>
    <row r="4635" ht="12.75" customHeight="1" x14ac:dyDescent="0.2"/>
    <row r="4636" ht="12.75" customHeight="1" x14ac:dyDescent="0.2"/>
    <row r="4637" ht="12.75" customHeight="1" x14ac:dyDescent="0.2"/>
    <row r="4638" ht="12.75" customHeight="1" x14ac:dyDescent="0.2"/>
    <row r="4639" ht="12.75" customHeight="1" x14ac:dyDescent="0.2"/>
    <row r="4640" ht="12.75" customHeight="1" x14ac:dyDescent="0.2"/>
    <row r="4641" ht="12.75" customHeight="1" x14ac:dyDescent="0.2"/>
    <row r="4642" ht="12.75" customHeight="1" x14ac:dyDescent="0.2"/>
    <row r="4643" ht="12.75" customHeight="1" x14ac:dyDescent="0.2"/>
    <row r="4644" ht="12.75" customHeight="1" x14ac:dyDescent="0.2"/>
    <row r="4645" ht="12.75" customHeight="1" x14ac:dyDescent="0.2"/>
    <row r="4646" ht="12.75" customHeight="1" x14ac:dyDescent="0.2"/>
    <row r="4647" ht="12.75" customHeight="1" x14ac:dyDescent="0.2"/>
    <row r="4648" ht="12.75" customHeight="1" x14ac:dyDescent="0.2"/>
    <row r="4649" ht="12.75" customHeight="1" x14ac:dyDescent="0.2"/>
    <row r="4650" ht="12.75" customHeight="1" x14ac:dyDescent="0.2"/>
    <row r="4651" ht="12.75" customHeight="1" x14ac:dyDescent="0.2"/>
    <row r="4652" ht="12.75" customHeight="1" x14ac:dyDescent="0.2"/>
    <row r="4653" ht="12.75" customHeight="1" x14ac:dyDescent="0.2"/>
    <row r="4654" ht="12.75" customHeight="1" x14ac:dyDescent="0.2"/>
    <row r="4655" ht="12.75" customHeight="1" x14ac:dyDescent="0.2"/>
    <row r="4656" ht="12.75" customHeight="1" x14ac:dyDescent="0.2"/>
    <row r="4657" ht="12.75" customHeight="1" x14ac:dyDescent="0.2"/>
    <row r="4658" ht="12.75" customHeight="1" x14ac:dyDescent="0.2"/>
    <row r="4659" ht="12.75" customHeight="1" x14ac:dyDescent="0.2"/>
    <row r="4660" ht="12.75" customHeight="1" x14ac:dyDescent="0.2"/>
    <row r="4661" ht="12.75" customHeight="1" x14ac:dyDescent="0.2"/>
    <row r="4662" ht="12.75" customHeight="1" x14ac:dyDescent="0.2"/>
    <row r="4663" ht="12.75" customHeight="1" x14ac:dyDescent="0.2"/>
    <row r="4664" ht="12.75" customHeight="1" x14ac:dyDescent="0.2"/>
    <row r="4665" ht="12.75" customHeight="1" x14ac:dyDescent="0.2"/>
    <row r="4666" ht="12.75" customHeight="1" x14ac:dyDescent="0.2"/>
    <row r="4667" ht="12.75" customHeight="1" x14ac:dyDescent="0.2"/>
    <row r="4668" ht="12.75" customHeight="1" x14ac:dyDescent="0.2"/>
    <row r="4669" ht="12.75" customHeight="1" x14ac:dyDescent="0.2"/>
    <row r="4670" ht="12.75" customHeight="1" x14ac:dyDescent="0.2"/>
    <row r="4671" ht="12.75" customHeight="1" x14ac:dyDescent="0.2"/>
    <row r="4672" ht="12.75" customHeight="1" x14ac:dyDescent="0.2"/>
    <row r="4673" ht="12.75" customHeight="1" x14ac:dyDescent="0.2"/>
    <row r="4674" ht="12.75" customHeight="1" x14ac:dyDescent="0.2"/>
    <row r="4675" ht="12.75" customHeight="1" x14ac:dyDescent="0.2"/>
    <row r="4676" ht="12.75" customHeight="1" x14ac:dyDescent="0.2"/>
    <row r="4677" ht="12.75" customHeight="1" x14ac:dyDescent="0.2"/>
    <row r="4678" ht="12.75" customHeight="1" x14ac:dyDescent="0.2"/>
    <row r="4679" ht="12.75" customHeight="1" x14ac:dyDescent="0.2"/>
    <row r="4680" ht="12.75" customHeight="1" x14ac:dyDescent="0.2"/>
    <row r="4681" ht="12.75" customHeight="1" x14ac:dyDescent="0.2"/>
    <row r="4682" ht="12.75" customHeight="1" x14ac:dyDescent="0.2"/>
    <row r="4683" ht="12.75" customHeight="1" x14ac:dyDescent="0.2"/>
    <row r="4684" ht="12.75" customHeight="1" x14ac:dyDescent="0.2"/>
    <row r="4685" ht="12.75" customHeight="1" x14ac:dyDescent="0.2"/>
    <row r="4686" ht="12.75" customHeight="1" x14ac:dyDescent="0.2"/>
    <row r="4687" ht="12.75" customHeight="1" x14ac:dyDescent="0.2"/>
    <row r="4688" ht="12.75" customHeight="1" x14ac:dyDescent="0.2"/>
    <row r="4689" ht="12.75" customHeight="1" x14ac:dyDescent="0.2"/>
    <row r="4690" ht="12.75" customHeight="1" x14ac:dyDescent="0.2"/>
    <row r="4691" ht="12.75" customHeight="1" x14ac:dyDescent="0.2"/>
    <row r="4692" ht="12.75" customHeight="1" x14ac:dyDescent="0.2"/>
    <row r="4693" ht="12.75" customHeight="1" x14ac:dyDescent="0.2"/>
    <row r="4694" ht="12.75" customHeight="1" x14ac:dyDescent="0.2"/>
    <row r="4695" ht="12.75" customHeight="1" x14ac:dyDescent="0.2"/>
    <row r="4696" ht="12.75" customHeight="1" x14ac:dyDescent="0.2"/>
    <row r="4697" ht="12.75" customHeight="1" x14ac:dyDescent="0.2"/>
    <row r="4698" ht="12.75" customHeight="1" x14ac:dyDescent="0.2"/>
    <row r="4699" ht="12.75" customHeight="1" x14ac:dyDescent="0.2"/>
    <row r="4700" ht="12.75" customHeight="1" x14ac:dyDescent="0.2"/>
    <row r="4701" ht="12.75" customHeight="1" x14ac:dyDescent="0.2"/>
    <row r="4702" ht="12.75" customHeight="1" x14ac:dyDescent="0.2"/>
    <row r="4703" ht="12.75" customHeight="1" x14ac:dyDescent="0.2"/>
    <row r="4704" ht="12.75" customHeight="1" x14ac:dyDescent="0.2"/>
    <row r="4705" ht="12.75" customHeight="1" x14ac:dyDescent="0.2"/>
    <row r="4706" ht="12.75" customHeight="1" x14ac:dyDescent="0.2"/>
    <row r="4707" ht="12.75" customHeight="1" x14ac:dyDescent="0.2"/>
    <row r="4708" ht="12.75" customHeight="1" x14ac:dyDescent="0.2"/>
    <row r="4709" ht="12.75" customHeight="1" x14ac:dyDescent="0.2"/>
    <row r="4710" ht="12.75" customHeight="1" x14ac:dyDescent="0.2"/>
    <row r="4711" ht="12.75" customHeight="1" x14ac:dyDescent="0.2"/>
    <row r="4712" ht="12.75" customHeight="1" x14ac:dyDescent="0.2"/>
    <row r="4713" ht="12.75" customHeight="1" x14ac:dyDescent="0.2"/>
    <row r="4714" ht="12.75" customHeight="1" x14ac:dyDescent="0.2"/>
    <row r="4715" ht="12.75" customHeight="1" x14ac:dyDescent="0.2"/>
    <row r="4716" ht="12.75" customHeight="1" x14ac:dyDescent="0.2"/>
    <row r="4717" ht="12.75" customHeight="1" x14ac:dyDescent="0.2"/>
    <row r="4718" ht="12.75" customHeight="1" x14ac:dyDescent="0.2"/>
    <row r="4719" ht="12.75" customHeight="1" x14ac:dyDescent="0.2"/>
    <row r="4720" ht="12.75" customHeight="1" x14ac:dyDescent="0.2"/>
    <row r="4721" ht="12.75" customHeight="1" x14ac:dyDescent="0.2"/>
    <row r="4722" ht="12.75" customHeight="1" x14ac:dyDescent="0.2"/>
    <row r="4723" ht="12.75" customHeight="1" x14ac:dyDescent="0.2"/>
    <row r="4724" ht="12.75" customHeight="1" x14ac:dyDescent="0.2"/>
    <row r="4725" ht="12.75" customHeight="1" x14ac:dyDescent="0.2"/>
    <row r="4726" ht="12.75" customHeight="1" x14ac:dyDescent="0.2"/>
    <row r="4727" ht="12.75" customHeight="1" x14ac:dyDescent="0.2"/>
    <row r="4728" ht="12.75" customHeight="1" x14ac:dyDescent="0.2"/>
    <row r="4729" ht="12.75" customHeight="1" x14ac:dyDescent="0.2"/>
    <row r="4730" ht="12.75" customHeight="1" x14ac:dyDescent="0.2"/>
    <row r="4731" ht="12.75" customHeight="1" x14ac:dyDescent="0.2"/>
    <row r="4732" ht="12.75" customHeight="1" x14ac:dyDescent="0.2"/>
    <row r="4733" ht="12.75" customHeight="1" x14ac:dyDescent="0.2"/>
    <row r="4734" ht="12.75" customHeight="1" x14ac:dyDescent="0.2"/>
    <row r="4735" ht="12.75" customHeight="1" x14ac:dyDescent="0.2"/>
    <row r="4736" ht="12.75" customHeight="1" x14ac:dyDescent="0.2"/>
    <row r="4737" ht="12.75" customHeight="1" x14ac:dyDescent="0.2"/>
    <row r="4738" ht="12.75" customHeight="1" x14ac:dyDescent="0.2"/>
    <row r="4739" ht="12.75" customHeight="1" x14ac:dyDescent="0.2"/>
    <row r="4740" ht="12.75" customHeight="1" x14ac:dyDescent="0.2"/>
    <row r="4741" ht="12.75" customHeight="1" x14ac:dyDescent="0.2"/>
    <row r="4742" ht="12.75" customHeight="1" x14ac:dyDescent="0.2"/>
    <row r="4743" ht="12.75" customHeight="1" x14ac:dyDescent="0.2"/>
    <row r="4744" ht="12.75" customHeight="1" x14ac:dyDescent="0.2"/>
    <row r="4745" ht="12.75" customHeight="1" x14ac:dyDescent="0.2"/>
    <row r="4746" ht="12.75" customHeight="1" x14ac:dyDescent="0.2"/>
    <row r="4747" ht="12.75" customHeight="1" x14ac:dyDescent="0.2"/>
    <row r="4748" ht="12.75" customHeight="1" x14ac:dyDescent="0.2"/>
    <row r="4749" ht="12.75" customHeight="1" x14ac:dyDescent="0.2"/>
    <row r="4750" ht="12.75" customHeight="1" x14ac:dyDescent="0.2"/>
    <row r="4751" ht="12.75" customHeight="1" x14ac:dyDescent="0.2"/>
    <row r="4752" ht="12.75" customHeight="1" x14ac:dyDescent="0.2"/>
    <row r="4753" ht="12.75" customHeight="1" x14ac:dyDescent="0.2"/>
    <row r="4754" ht="12.75" customHeight="1" x14ac:dyDescent="0.2"/>
    <row r="4755" ht="12.75" customHeight="1" x14ac:dyDescent="0.2"/>
    <row r="4756" ht="12.75" customHeight="1" x14ac:dyDescent="0.2"/>
    <row r="4757" ht="12.75" customHeight="1" x14ac:dyDescent="0.2"/>
    <row r="4758" ht="12.75" customHeight="1" x14ac:dyDescent="0.2"/>
    <row r="4759" ht="12.75" customHeight="1" x14ac:dyDescent="0.2"/>
    <row r="4760" ht="12.75" customHeight="1" x14ac:dyDescent="0.2"/>
    <row r="4761" ht="12.75" customHeight="1" x14ac:dyDescent="0.2"/>
    <row r="4762" ht="12.75" customHeight="1" x14ac:dyDescent="0.2"/>
    <row r="4763" ht="12.75" customHeight="1" x14ac:dyDescent="0.2"/>
    <row r="4764" ht="12.75" customHeight="1" x14ac:dyDescent="0.2"/>
    <row r="4765" ht="12.75" customHeight="1" x14ac:dyDescent="0.2"/>
    <row r="4766" ht="12.75" customHeight="1" x14ac:dyDescent="0.2"/>
    <row r="4767" ht="12.75" customHeight="1" x14ac:dyDescent="0.2"/>
    <row r="4768" ht="12.75" customHeight="1" x14ac:dyDescent="0.2"/>
    <row r="4769" ht="12.75" customHeight="1" x14ac:dyDescent="0.2"/>
    <row r="4770" ht="12.75" customHeight="1" x14ac:dyDescent="0.2"/>
    <row r="4771" ht="12.75" customHeight="1" x14ac:dyDescent="0.2"/>
    <row r="4772" ht="12.75" customHeight="1" x14ac:dyDescent="0.2"/>
    <row r="4773" ht="12.75" customHeight="1" x14ac:dyDescent="0.2"/>
    <row r="4774" ht="12.75" customHeight="1" x14ac:dyDescent="0.2"/>
    <row r="4775" ht="12.75" customHeight="1" x14ac:dyDescent="0.2"/>
    <row r="4776" ht="12.75" customHeight="1" x14ac:dyDescent="0.2"/>
    <row r="4777" ht="12.75" customHeight="1" x14ac:dyDescent="0.2"/>
    <row r="4778" ht="12.75" customHeight="1" x14ac:dyDescent="0.2"/>
    <row r="4779" ht="12.75" customHeight="1" x14ac:dyDescent="0.2"/>
    <row r="4780" ht="12.75" customHeight="1" x14ac:dyDescent="0.2"/>
    <row r="4781" ht="12.75" customHeight="1" x14ac:dyDescent="0.2"/>
    <row r="4782" ht="12.75" customHeight="1" x14ac:dyDescent="0.2"/>
    <row r="4783" ht="12.75" customHeight="1" x14ac:dyDescent="0.2"/>
    <row r="4784" ht="12.75" customHeight="1" x14ac:dyDescent="0.2"/>
    <row r="4785" ht="12.75" customHeight="1" x14ac:dyDescent="0.2"/>
    <row r="4786" ht="12.75" customHeight="1" x14ac:dyDescent="0.2"/>
    <row r="4787" ht="12.75" customHeight="1" x14ac:dyDescent="0.2"/>
    <row r="4788" ht="12.75" customHeight="1" x14ac:dyDescent="0.2"/>
    <row r="4789" ht="12.75" customHeight="1" x14ac:dyDescent="0.2"/>
    <row r="4790" ht="12.75" customHeight="1" x14ac:dyDescent="0.2"/>
    <row r="4791" ht="12.75" customHeight="1" x14ac:dyDescent="0.2"/>
    <row r="4792" ht="12.75" customHeight="1" x14ac:dyDescent="0.2"/>
    <row r="4793" ht="12.75" customHeight="1" x14ac:dyDescent="0.2"/>
    <row r="4794" ht="12.75" customHeight="1" x14ac:dyDescent="0.2"/>
    <row r="4795" ht="12.75" customHeight="1" x14ac:dyDescent="0.2"/>
    <row r="4796" ht="12.75" customHeight="1" x14ac:dyDescent="0.2"/>
    <row r="4797" ht="12.75" customHeight="1" x14ac:dyDescent="0.2"/>
    <row r="4798" ht="12.75" customHeight="1" x14ac:dyDescent="0.2"/>
    <row r="4799" ht="12.75" customHeight="1" x14ac:dyDescent="0.2"/>
    <row r="4800" ht="12.75" customHeight="1" x14ac:dyDescent="0.2"/>
    <row r="4801" ht="12.75" customHeight="1" x14ac:dyDescent="0.2"/>
    <row r="4802" ht="12.75" customHeight="1" x14ac:dyDescent="0.2"/>
    <row r="4803" ht="12.75" customHeight="1" x14ac:dyDescent="0.2"/>
    <row r="4804" ht="12.75" customHeight="1" x14ac:dyDescent="0.2"/>
    <row r="4805" ht="12.75" customHeight="1" x14ac:dyDescent="0.2"/>
    <row r="4806" ht="12.75" customHeight="1" x14ac:dyDescent="0.2"/>
    <row r="4807" ht="12.75" customHeight="1" x14ac:dyDescent="0.2"/>
    <row r="4808" ht="12.75" customHeight="1" x14ac:dyDescent="0.2"/>
    <row r="4809" ht="12.75" customHeight="1" x14ac:dyDescent="0.2"/>
    <row r="4810" ht="12.75" customHeight="1" x14ac:dyDescent="0.2"/>
    <row r="4811" ht="12.75" customHeight="1" x14ac:dyDescent="0.2"/>
    <row r="4812" ht="12.75" customHeight="1" x14ac:dyDescent="0.2"/>
    <row r="4813" ht="12.75" customHeight="1" x14ac:dyDescent="0.2"/>
    <row r="4814" ht="12.75" customHeight="1" x14ac:dyDescent="0.2"/>
    <row r="4815" ht="12.75" customHeight="1" x14ac:dyDescent="0.2"/>
    <row r="4816" ht="12.75" customHeight="1" x14ac:dyDescent="0.2"/>
    <row r="4817" ht="12.75" customHeight="1" x14ac:dyDescent="0.2"/>
    <row r="4818" ht="12.75" customHeight="1" x14ac:dyDescent="0.2"/>
    <row r="4819" ht="12.75" customHeight="1" x14ac:dyDescent="0.2"/>
    <row r="4820" ht="12.75" customHeight="1" x14ac:dyDescent="0.2"/>
    <row r="4821" ht="12.75" customHeight="1" x14ac:dyDescent="0.2"/>
    <row r="4822" ht="12.75" customHeight="1" x14ac:dyDescent="0.2"/>
    <row r="4823" ht="12.75" customHeight="1" x14ac:dyDescent="0.2"/>
    <row r="4824" ht="12.75" customHeight="1" x14ac:dyDescent="0.2"/>
    <row r="4825" ht="12.75" customHeight="1" x14ac:dyDescent="0.2"/>
    <row r="4826" ht="12.75" customHeight="1" x14ac:dyDescent="0.2"/>
    <row r="4827" ht="12.75" customHeight="1" x14ac:dyDescent="0.2"/>
    <row r="4828" ht="12.75" customHeight="1" x14ac:dyDescent="0.2"/>
    <row r="4829" ht="12.75" customHeight="1" x14ac:dyDescent="0.2"/>
    <row r="4830" ht="12.75" customHeight="1" x14ac:dyDescent="0.2"/>
    <row r="4831" ht="12.75" customHeight="1" x14ac:dyDescent="0.2"/>
    <row r="4832" ht="12.75" customHeight="1" x14ac:dyDescent="0.2"/>
    <row r="4833" ht="12.75" customHeight="1" x14ac:dyDescent="0.2"/>
    <row r="4834" ht="12.75" customHeight="1" x14ac:dyDescent="0.2"/>
    <row r="4835" ht="12.75" customHeight="1" x14ac:dyDescent="0.2"/>
    <row r="4836" ht="12.75" customHeight="1" x14ac:dyDescent="0.2"/>
    <row r="4837" ht="12.75" customHeight="1" x14ac:dyDescent="0.2"/>
    <row r="4838" ht="12.75" customHeight="1" x14ac:dyDescent="0.2"/>
    <row r="4839" ht="12.75" customHeight="1" x14ac:dyDescent="0.2"/>
    <row r="4840" ht="12.75" customHeight="1" x14ac:dyDescent="0.2"/>
    <row r="4841" ht="12.75" customHeight="1" x14ac:dyDescent="0.2"/>
    <row r="4842" ht="12.75" customHeight="1" x14ac:dyDescent="0.2"/>
    <row r="4843" ht="12.75" customHeight="1" x14ac:dyDescent="0.2"/>
    <row r="4844" ht="12.75" customHeight="1" x14ac:dyDescent="0.2"/>
    <row r="4845" ht="12.75" customHeight="1" x14ac:dyDescent="0.2"/>
    <row r="4846" ht="12.75" customHeight="1" x14ac:dyDescent="0.2"/>
    <row r="4847" ht="12.75" customHeight="1" x14ac:dyDescent="0.2"/>
    <row r="4848" ht="12.75" customHeight="1" x14ac:dyDescent="0.2"/>
    <row r="4849" ht="12.75" customHeight="1" x14ac:dyDescent="0.2"/>
    <row r="4850" ht="12.75" customHeight="1" x14ac:dyDescent="0.2"/>
    <row r="4851" ht="12.75" customHeight="1" x14ac:dyDescent="0.2"/>
    <row r="4852" ht="12.75" customHeight="1" x14ac:dyDescent="0.2"/>
    <row r="4853" ht="12.75" customHeight="1" x14ac:dyDescent="0.2"/>
    <row r="4854" ht="12.75" customHeight="1" x14ac:dyDescent="0.2"/>
    <row r="4855" ht="12.75" customHeight="1" x14ac:dyDescent="0.2"/>
    <row r="4856" ht="12.75" customHeight="1" x14ac:dyDescent="0.2"/>
    <row r="4857" ht="12.75" customHeight="1" x14ac:dyDescent="0.2"/>
    <row r="4858" ht="12.75" customHeight="1" x14ac:dyDescent="0.2"/>
    <row r="4859" ht="12.75" customHeight="1" x14ac:dyDescent="0.2"/>
    <row r="4860" ht="12.75" customHeight="1" x14ac:dyDescent="0.2"/>
    <row r="4861" ht="12.75" customHeight="1" x14ac:dyDescent="0.2"/>
    <row r="4862" ht="12.75" customHeight="1" x14ac:dyDescent="0.2"/>
    <row r="4863" ht="12.75" customHeight="1" x14ac:dyDescent="0.2"/>
    <row r="4864" ht="12.75" customHeight="1" x14ac:dyDescent="0.2"/>
    <row r="4865" ht="12.75" customHeight="1" x14ac:dyDescent="0.2"/>
    <row r="4866" ht="12.75" customHeight="1" x14ac:dyDescent="0.2"/>
    <row r="4867" ht="12.75" customHeight="1" x14ac:dyDescent="0.2"/>
    <row r="4868" ht="12.75" customHeight="1" x14ac:dyDescent="0.2"/>
    <row r="4869" ht="12.75" customHeight="1" x14ac:dyDescent="0.2"/>
    <row r="4870" ht="12.75" customHeight="1" x14ac:dyDescent="0.2"/>
    <row r="4871" ht="12.75" customHeight="1" x14ac:dyDescent="0.2"/>
    <row r="4872" ht="12.75" customHeight="1" x14ac:dyDescent="0.2"/>
    <row r="4873" ht="12.75" customHeight="1" x14ac:dyDescent="0.2"/>
    <row r="4874" ht="12.75" customHeight="1" x14ac:dyDescent="0.2"/>
    <row r="4875" ht="12.75" customHeight="1" x14ac:dyDescent="0.2"/>
    <row r="4876" ht="12.75" customHeight="1" x14ac:dyDescent="0.2"/>
    <row r="4877" ht="12.75" customHeight="1" x14ac:dyDescent="0.2"/>
    <row r="4878" ht="12.75" customHeight="1" x14ac:dyDescent="0.2"/>
    <row r="4879" ht="12.75" customHeight="1" x14ac:dyDescent="0.2"/>
    <row r="4880" ht="12.75" customHeight="1" x14ac:dyDescent="0.2"/>
    <row r="4881" ht="12.75" customHeight="1" x14ac:dyDescent="0.2"/>
    <row r="4882" ht="12.75" customHeight="1" x14ac:dyDescent="0.2"/>
    <row r="4883" ht="12.75" customHeight="1" x14ac:dyDescent="0.2"/>
    <row r="4884" ht="12.75" customHeight="1" x14ac:dyDescent="0.2"/>
    <row r="4885" ht="12.75" customHeight="1" x14ac:dyDescent="0.2"/>
    <row r="4886" ht="12.75" customHeight="1" x14ac:dyDescent="0.2"/>
    <row r="4887" ht="12.75" customHeight="1" x14ac:dyDescent="0.2"/>
    <row r="4888" ht="12.75" customHeight="1" x14ac:dyDescent="0.2"/>
    <row r="4889" ht="12.75" customHeight="1" x14ac:dyDescent="0.2"/>
    <row r="4890" ht="12.75" customHeight="1" x14ac:dyDescent="0.2"/>
    <row r="4891" ht="12.75" customHeight="1" x14ac:dyDescent="0.2"/>
    <row r="4892" ht="12.75" customHeight="1" x14ac:dyDescent="0.2"/>
    <row r="4893" ht="12.75" customHeight="1" x14ac:dyDescent="0.2"/>
    <row r="4894" ht="12.75" customHeight="1" x14ac:dyDescent="0.2"/>
    <row r="4895" ht="12.75" customHeight="1" x14ac:dyDescent="0.2"/>
    <row r="4896" ht="12.75" customHeight="1" x14ac:dyDescent="0.2"/>
    <row r="4897" ht="12.75" customHeight="1" x14ac:dyDescent="0.2"/>
    <row r="4898" ht="12.75" customHeight="1" x14ac:dyDescent="0.2"/>
    <row r="4899" ht="12.75" customHeight="1" x14ac:dyDescent="0.2"/>
    <row r="4900" ht="12.75" customHeight="1" x14ac:dyDescent="0.2"/>
    <row r="4901" ht="12.75" customHeight="1" x14ac:dyDescent="0.2"/>
    <row r="4902" ht="12.75" customHeight="1" x14ac:dyDescent="0.2"/>
    <row r="4903" ht="12.75" customHeight="1" x14ac:dyDescent="0.2"/>
    <row r="4904" ht="12.75" customHeight="1" x14ac:dyDescent="0.2"/>
    <row r="4905" ht="12.75" customHeight="1" x14ac:dyDescent="0.2"/>
    <row r="4906" ht="12.75" customHeight="1" x14ac:dyDescent="0.2"/>
    <row r="4907" ht="12.75" customHeight="1" x14ac:dyDescent="0.2"/>
    <row r="4908" ht="12.75" customHeight="1" x14ac:dyDescent="0.2"/>
    <row r="4909" ht="12.75" customHeight="1" x14ac:dyDescent="0.2"/>
    <row r="4910" ht="12.75" customHeight="1" x14ac:dyDescent="0.2"/>
    <row r="4911" ht="12.75" customHeight="1" x14ac:dyDescent="0.2"/>
    <row r="4912" ht="12.75" customHeight="1" x14ac:dyDescent="0.2"/>
    <row r="4913" ht="12.75" customHeight="1" x14ac:dyDescent="0.2"/>
    <row r="4914" ht="12.75" customHeight="1" x14ac:dyDescent="0.2"/>
    <row r="4915" ht="12.75" customHeight="1" x14ac:dyDescent="0.2"/>
    <row r="4916" ht="12.75" customHeight="1" x14ac:dyDescent="0.2"/>
    <row r="4917" ht="12.75" customHeight="1" x14ac:dyDescent="0.2"/>
    <row r="4918" ht="12.75" customHeight="1" x14ac:dyDescent="0.2"/>
    <row r="4919" ht="12.75" customHeight="1" x14ac:dyDescent="0.2"/>
    <row r="4920" ht="12.75" customHeight="1" x14ac:dyDescent="0.2"/>
    <row r="4921" ht="12.75" customHeight="1" x14ac:dyDescent="0.2"/>
    <row r="4922" ht="12.75" customHeight="1" x14ac:dyDescent="0.2"/>
    <row r="4923" ht="12.75" customHeight="1" x14ac:dyDescent="0.2"/>
    <row r="4924" ht="12.75" customHeight="1" x14ac:dyDescent="0.2"/>
    <row r="4925" ht="12.75" customHeight="1" x14ac:dyDescent="0.2"/>
    <row r="4926" ht="12.75" customHeight="1" x14ac:dyDescent="0.2"/>
    <row r="4927" ht="12.75" customHeight="1" x14ac:dyDescent="0.2"/>
    <row r="4928" ht="12.75" customHeight="1" x14ac:dyDescent="0.2"/>
    <row r="4929" ht="12.75" customHeight="1" x14ac:dyDescent="0.2"/>
    <row r="4930" ht="12.75" customHeight="1" x14ac:dyDescent="0.2"/>
    <row r="4931" ht="12.75" customHeight="1" x14ac:dyDescent="0.2"/>
    <row r="4932" ht="12.75" customHeight="1" x14ac:dyDescent="0.2"/>
    <row r="4933" ht="12.75" customHeight="1" x14ac:dyDescent="0.2"/>
    <row r="4934" ht="12.75" customHeight="1" x14ac:dyDescent="0.2"/>
    <row r="4935" ht="12.75" customHeight="1" x14ac:dyDescent="0.2"/>
    <row r="4936" ht="12.75" customHeight="1" x14ac:dyDescent="0.2"/>
    <row r="4937" ht="12.75" customHeight="1" x14ac:dyDescent="0.2"/>
    <row r="4938" ht="12.75" customHeight="1" x14ac:dyDescent="0.2"/>
    <row r="4939" ht="12.75" customHeight="1" x14ac:dyDescent="0.2"/>
    <row r="4940" ht="12.75" customHeight="1" x14ac:dyDescent="0.2"/>
    <row r="4941" ht="12.75" customHeight="1" x14ac:dyDescent="0.2"/>
    <row r="4942" ht="12.75" customHeight="1" x14ac:dyDescent="0.2"/>
    <row r="4943" ht="12.75" customHeight="1" x14ac:dyDescent="0.2"/>
    <row r="4944" ht="12.75" customHeight="1" x14ac:dyDescent="0.2"/>
    <row r="4945" ht="12.75" customHeight="1" x14ac:dyDescent="0.2"/>
    <row r="4946" ht="12.75" customHeight="1" x14ac:dyDescent="0.2"/>
    <row r="4947" ht="12.75" customHeight="1" x14ac:dyDescent="0.2"/>
    <row r="4948" ht="12.75" customHeight="1" x14ac:dyDescent="0.2"/>
    <row r="4949" ht="12.75" customHeight="1" x14ac:dyDescent="0.2"/>
    <row r="4950" ht="12.75" customHeight="1" x14ac:dyDescent="0.2"/>
    <row r="4951" ht="12.75" customHeight="1" x14ac:dyDescent="0.2"/>
    <row r="4952" ht="12.75" customHeight="1" x14ac:dyDescent="0.2"/>
    <row r="4953" ht="12.75" customHeight="1" x14ac:dyDescent="0.2"/>
    <row r="4954" ht="12.75" customHeight="1" x14ac:dyDescent="0.2"/>
    <row r="4955" ht="12.75" customHeight="1" x14ac:dyDescent="0.2"/>
    <row r="4956" ht="12.75" customHeight="1" x14ac:dyDescent="0.2"/>
    <row r="4957" ht="12.75" customHeight="1" x14ac:dyDescent="0.2"/>
    <row r="4958" ht="12.75" customHeight="1" x14ac:dyDescent="0.2"/>
    <row r="4959" ht="12.75" customHeight="1" x14ac:dyDescent="0.2"/>
    <row r="4960" ht="12.75" customHeight="1" x14ac:dyDescent="0.2"/>
    <row r="4961" ht="12.75" customHeight="1" x14ac:dyDescent="0.2"/>
    <row r="4962" ht="12.75" customHeight="1" x14ac:dyDescent="0.2"/>
    <row r="4963" ht="12.75" customHeight="1" x14ac:dyDescent="0.2"/>
    <row r="4964" ht="12.75" customHeight="1" x14ac:dyDescent="0.2"/>
    <row r="4965" ht="12.75" customHeight="1" x14ac:dyDescent="0.2"/>
    <row r="4966" ht="12.75" customHeight="1" x14ac:dyDescent="0.2"/>
    <row r="4967" ht="12.75" customHeight="1" x14ac:dyDescent="0.2"/>
    <row r="4968" ht="12.75" customHeight="1" x14ac:dyDescent="0.2"/>
    <row r="4969" ht="12.75" customHeight="1" x14ac:dyDescent="0.2"/>
    <row r="4970" ht="12.75" customHeight="1" x14ac:dyDescent="0.2"/>
    <row r="4971" ht="12.75" customHeight="1" x14ac:dyDescent="0.2"/>
    <row r="4972" ht="12.75" customHeight="1" x14ac:dyDescent="0.2"/>
    <row r="4973" ht="12.75" customHeight="1" x14ac:dyDescent="0.2"/>
    <row r="4974" ht="12.75" customHeight="1" x14ac:dyDescent="0.2"/>
    <row r="4975" ht="12.75" customHeight="1" x14ac:dyDescent="0.2"/>
    <row r="4976" ht="12.75" customHeight="1" x14ac:dyDescent="0.2"/>
    <row r="4977" ht="12.75" customHeight="1" x14ac:dyDescent="0.2"/>
    <row r="4978" ht="12.75" customHeight="1" x14ac:dyDescent="0.2"/>
    <row r="4979" ht="12.75" customHeight="1" x14ac:dyDescent="0.2"/>
    <row r="4980" ht="12.75" customHeight="1" x14ac:dyDescent="0.2"/>
    <row r="4981" ht="12.75" customHeight="1" x14ac:dyDescent="0.2"/>
    <row r="4982" ht="12.75" customHeight="1" x14ac:dyDescent="0.2"/>
    <row r="4983" ht="12.75" customHeight="1" x14ac:dyDescent="0.2"/>
    <row r="4984" ht="12.75" customHeight="1" x14ac:dyDescent="0.2"/>
    <row r="4985" ht="12.75" customHeight="1" x14ac:dyDescent="0.2"/>
    <row r="4986" ht="12.75" customHeight="1" x14ac:dyDescent="0.2"/>
    <row r="4987" ht="12.75" customHeight="1" x14ac:dyDescent="0.2"/>
    <row r="4988" ht="12.75" customHeight="1" x14ac:dyDescent="0.2"/>
    <row r="4989" ht="12.75" customHeight="1" x14ac:dyDescent="0.2"/>
    <row r="4990" ht="12.75" customHeight="1" x14ac:dyDescent="0.2"/>
    <row r="4991" ht="12.75" customHeight="1" x14ac:dyDescent="0.2"/>
    <row r="4992" ht="12.75" customHeight="1" x14ac:dyDescent="0.2"/>
    <row r="4993" ht="12.75" customHeight="1" x14ac:dyDescent="0.2"/>
    <row r="4994" ht="12.75" customHeight="1" x14ac:dyDescent="0.2"/>
    <row r="4995" ht="12.75" customHeight="1" x14ac:dyDescent="0.2"/>
    <row r="4996" ht="12.75" customHeight="1" x14ac:dyDescent="0.2"/>
    <row r="4997" ht="12.75" customHeight="1" x14ac:dyDescent="0.2"/>
    <row r="4998" ht="12.75" customHeight="1" x14ac:dyDescent="0.2"/>
    <row r="4999" ht="12.75" customHeight="1" x14ac:dyDescent="0.2"/>
    <row r="5000" ht="12.75" customHeight="1" x14ac:dyDescent="0.2"/>
    <row r="5001" ht="12.75" customHeight="1" x14ac:dyDescent="0.2"/>
    <row r="5002" ht="12.75" customHeight="1" x14ac:dyDescent="0.2"/>
    <row r="5003" ht="12.75" customHeight="1" x14ac:dyDescent="0.2"/>
    <row r="5004" ht="12.75" customHeight="1" x14ac:dyDescent="0.2"/>
    <row r="5005" ht="12.75" customHeight="1" x14ac:dyDescent="0.2"/>
    <row r="5006" ht="12.75" customHeight="1" x14ac:dyDescent="0.2"/>
    <row r="5007" ht="12.75" customHeight="1" x14ac:dyDescent="0.2"/>
    <row r="5008" ht="12.75" customHeight="1" x14ac:dyDescent="0.2"/>
    <row r="5009" ht="12.75" customHeight="1" x14ac:dyDescent="0.2"/>
    <row r="5010" ht="12.75" customHeight="1" x14ac:dyDescent="0.2"/>
    <row r="5011" ht="12.75" customHeight="1" x14ac:dyDescent="0.2"/>
    <row r="5012" ht="12.75" customHeight="1" x14ac:dyDescent="0.2"/>
    <row r="5013" ht="12.75" customHeight="1" x14ac:dyDescent="0.2"/>
    <row r="5014" ht="12.75" customHeight="1" x14ac:dyDescent="0.2"/>
    <row r="5015" ht="12.75" customHeight="1" x14ac:dyDescent="0.2"/>
    <row r="5016" ht="12.75" customHeight="1" x14ac:dyDescent="0.2"/>
    <row r="5017" ht="12.75" customHeight="1" x14ac:dyDescent="0.2"/>
    <row r="5018" ht="12.75" customHeight="1" x14ac:dyDescent="0.2"/>
    <row r="5019" ht="12.75" customHeight="1" x14ac:dyDescent="0.2"/>
    <row r="5020" ht="12.75" customHeight="1" x14ac:dyDescent="0.2"/>
    <row r="5021" ht="12.75" customHeight="1" x14ac:dyDescent="0.2"/>
    <row r="5022" ht="12.75" customHeight="1" x14ac:dyDescent="0.2"/>
    <row r="5023" ht="12.75" customHeight="1" x14ac:dyDescent="0.2"/>
    <row r="5024" ht="12.75" customHeight="1" x14ac:dyDescent="0.2"/>
    <row r="5025" ht="12.75" customHeight="1" x14ac:dyDescent="0.2"/>
    <row r="5026" ht="12.75" customHeight="1" x14ac:dyDescent="0.2"/>
    <row r="5027" ht="12.75" customHeight="1" x14ac:dyDescent="0.2"/>
    <row r="5028" ht="12.75" customHeight="1" x14ac:dyDescent="0.2"/>
    <row r="5029" ht="12.75" customHeight="1" x14ac:dyDescent="0.2"/>
    <row r="5030" ht="12.75" customHeight="1" x14ac:dyDescent="0.2"/>
    <row r="5031" ht="12.75" customHeight="1" x14ac:dyDescent="0.2"/>
    <row r="5032" ht="12.75" customHeight="1" x14ac:dyDescent="0.2"/>
    <row r="5033" ht="12.75" customHeight="1" x14ac:dyDescent="0.2"/>
    <row r="5034" ht="12.75" customHeight="1" x14ac:dyDescent="0.2"/>
    <row r="5035" ht="12.75" customHeight="1" x14ac:dyDescent="0.2"/>
    <row r="5036" ht="12.75" customHeight="1" x14ac:dyDescent="0.2"/>
    <row r="5037" ht="12.75" customHeight="1" x14ac:dyDescent="0.2"/>
    <row r="5038" ht="12.75" customHeight="1" x14ac:dyDescent="0.2"/>
    <row r="5039" ht="12.75" customHeight="1" x14ac:dyDescent="0.2"/>
    <row r="5040" ht="12.75" customHeight="1" x14ac:dyDescent="0.2"/>
    <row r="5041" ht="12.75" customHeight="1" x14ac:dyDescent="0.2"/>
    <row r="5042" ht="12.75" customHeight="1" x14ac:dyDescent="0.2"/>
    <row r="5043" ht="12.75" customHeight="1" x14ac:dyDescent="0.2"/>
    <row r="5044" ht="12.75" customHeight="1" x14ac:dyDescent="0.2"/>
    <row r="5045" ht="12.75" customHeight="1" x14ac:dyDescent="0.2"/>
    <row r="5046" ht="12.75" customHeight="1" x14ac:dyDescent="0.2"/>
    <row r="5047" ht="12.75" customHeight="1" x14ac:dyDescent="0.2"/>
    <row r="5048" ht="12.75" customHeight="1" x14ac:dyDescent="0.2"/>
    <row r="5049" ht="12.75" customHeight="1" x14ac:dyDescent="0.2"/>
    <row r="5050" ht="12.75" customHeight="1" x14ac:dyDescent="0.2"/>
    <row r="5051" ht="12.75" customHeight="1" x14ac:dyDescent="0.2"/>
    <row r="5052" ht="12.75" customHeight="1" x14ac:dyDescent="0.2"/>
    <row r="5053" ht="12.75" customHeight="1" x14ac:dyDescent="0.2"/>
    <row r="5054" ht="12.75" customHeight="1" x14ac:dyDescent="0.2"/>
    <row r="5055" ht="12.75" customHeight="1" x14ac:dyDescent="0.2"/>
    <row r="5056" ht="12.75" customHeight="1" x14ac:dyDescent="0.2"/>
    <row r="5057" ht="12.75" customHeight="1" x14ac:dyDescent="0.2"/>
    <row r="5058" ht="12.75" customHeight="1" x14ac:dyDescent="0.2"/>
    <row r="5059" ht="12.75" customHeight="1" x14ac:dyDescent="0.2"/>
    <row r="5060" ht="12.75" customHeight="1" x14ac:dyDescent="0.2"/>
    <row r="5061" ht="12.75" customHeight="1" x14ac:dyDescent="0.2"/>
    <row r="5062" ht="12.75" customHeight="1" x14ac:dyDescent="0.2"/>
    <row r="5063" ht="12.75" customHeight="1" x14ac:dyDescent="0.2"/>
    <row r="5064" ht="12.75" customHeight="1" x14ac:dyDescent="0.2"/>
    <row r="5065" ht="12.75" customHeight="1" x14ac:dyDescent="0.2"/>
    <row r="5066" ht="12.75" customHeight="1" x14ac:dyDescent="0.2"/>
    <row r="5067" ht="12.75" customHeight="1" x14ac:dyDescent="0.2"/>
    <row r="5068" ht="12.75" customHeight="1" x14ac:dyDescent="0.2"/>
    <row r="5069" ht="12.75" customHeight="1" x14ac:dyDescent="0.2"/>
    <row r="5070" ht="12.75" customHeight="1" x14ac:dyDescent="0.2"/>
    <row r="5071" ht="12.75" customHeight="1" x14ac:dyDescent="0.2"/>
    <row r="5072" ht="12.75" customHeight="1" x14ac:dyDescent="0.2"/>
    <row r="5073" ht="12.75" customHeight="1" x14ac:dyDescent="0.2"/>
    <row r="5074" ht="12.75" customHeight="1" x14ac:dyDescent="0.2"/>
    <row r="5075" ht="12.75" customHeight="1" x14ac:dyDescent="0.2"/>
    <row r="5076" ht="12.75" customHeight="1" x14ac:dyDescent="0.2"/>
    <row r="5077" ht="12.75" customHeight="1" x14ac:dyDescent="0.2"/>
    <row r="5078" ht="12.75" customHeight="1" x14ac:dyDescent="0.2"/>
    <row r="5079" ht="12.75" customHeight="1" x14ac:dyDescent="0.2"/>
    <row r="5080" ht="12.75" customHeight="1" x14ac:dyDescent="0.2"/>
    <row r="5081" ht="12.75" customHeight="1" x14ac:dyDescent="0.2"/>
    <row r="5082" ht="12.75" customHeight="1" x14ac:dyDescent="0.2"/>
    <row r="5083" ht="12.75" customHeight="1" x14ac:dyDescent="0.2"/>
    <row r="5084" ht="12.75" customHeight="1" x14ac:dyDescent="0.2"/>
    <row r="5085" ht="12.75" customHeight="1" x14ac:dyDescent="0.2"/>
    <row r="5086" ht="12.75" customHeight="1" x14ac:dyDescent="0.2"/>
    <row r="5087" ht="12.75" customHeight="1" x14ac:dyDescent="0.2"/>
    <row r="5088" ht="12.75" customHeight="1" x14ac:dyDescent="0.2"/>
    <row r="5089" ht="12.75" customHeight="1" x14ac:dyDescent="0.2"/>
    <row r="5090" ht="12.75" customHeight="1" x14ac:dyDescent="0.2"/>
    <row r="5091" ht="12.75" customHeight="1" x14ac:dyDescent="0.2"/>
    <row r="5092" ht="12.75" customHeight="1" x14ac:dyDescent="0.2"/>
    <row r="5093" ht="12.75" customHeight="1" x14ac:dyDescent="0.2"/>
    <row r="5094" ht="12.75" customHeight="1" x14ac:dyDescent="0.2"/>
    <row r="5095" ht="12.75" customHeight="1" x14ac:dyDescent="0.2"/>
    <row r="5096" ht="12.75" customHeight="1" x14ac:dyDescent="0.2"/>
    <row r="5097" ht="12.75" customHeight="1" x14ac:dyDescent="0.2"/>
    <row r="5098" ht="12.75" customHeight="1" x14ac:dyDescent="0.2"/>
    <row r="5099" ht="12.75" customHeight="1" x14ac:dyDescent="0.2"/>
    <row r="5100" ht="12.75" customHeight="1" x14ac:dyDescent="0.2"/>
    <row r="5101" ht="12.75" customHeight="1" x14ac:dyDescent="0.2"/>
    <row r="5102" ht="12.75" customHeight="1" x14ac:dyDescent="0.2"/>
    <row r="5103" ht="12.75" customHeight="1" x14ac:dyDescent="0.2"/>
    <row r="5104" ht="12.75" customHeight="1" x14ac:dyDescent="0.2"/>
    <row r="5105" ht="12.75" customHeight="1" x14ac:dyDescent="0.2"/>
    <row r="5106" ht="12.75" customHeight="1" x14ac:dyDescent="0.2"/>
    <row r="5107" ht="12.75" customHeight="1" x14ac:dyDescent="0.2"/>
    <row r="5108" ht="12.75" customHeight="1" x14ac:dyDescent="0.2"/>
    <row r="5109" ht="12.75" customHeight="1" x14ac:dyDescent="0.2"/>
    <row r="5110" ht="12.75" customHeight="1" x14ac:dyDescent="0.2"/>
    <row r="5111" ht="12.75" customHeight="1" x14ac:dyDescent="0.2"/>
    <row r="5112" ht="12.75" customHeight="1" x14ac:dyDescent="0.2"/>
    <row r="5113" ht="12.75" customHeight="1" x14ac:dyDescent="0.2"/>
    <row r="5114" ht="12.75" customHeight="1" x14ac:dyDescent="0.2"/>
    <row r="5115" ht="12.75" customHeight="1" x14ac:dyDescent="0.2"/>
    <row r="5116" ht="12.75" customHeight="1" x14ac:dyDescent="0.2"/>
    <row r="5117" ht="12.75" customHeight="1" x14ac:dyDescent="0.2"/>
    <row r="5118" ht="12.75" customHeight="1" x14ac:dyDescent="0.2"/>
    <row r="5119" ht="12.75" customHeight="1" x14ac:dyDescent="0.2"/>
    <row r="5120" ht="12.75" customHeight="1" x14ac:dyDescent="0.2"/>
    <row r="5121" ht="12.75" customHeight="1" x14ac:dyDescent="0.2"/>
    <row r="5122" ht="12.75" customHeight="1" x14ac:dyDescent="0.2"/>
    <row r="5123" ht="12.75" customHeight="1" x14ac:dyDescent="0.2"/>
    <row r="5124" ht="12.75" customHeight="1" x14ac:dyDescent="0.2"/>
    <row r="5125" ht="12.75" customHeight="1" x14ac:dyDescent="0.2"/>
    <row r="5126" ht="12.75" customHeight="1" x14ac:dyDescent="0.2"/>
    <row r="5127" ht="12.75" customHeight="1" x14ac:dyDescent="0.2"/>
    <row r="5128" ht="12.75" customHeight="1" x14ac:dyDescent="0.2"/>
    <row r="5129" ht="12.75" customHeight="1" x14ac:dyDescent="0.2"/>
    <row r="5130" ht="12.75" customHeight="1" x14ac:dyDescent="0.2"/>
    <row r="5131" ht="12.75" customHeight="1" x14ac:dyDescent="0.2"/>
    <row r="5132" ht="12.75" customHeight="1" x14ac:dyDescent="0.2"/>
    <row r="5133" ht="12.75" customHeight="1" x14ac:dyDescent="0.2"/>
    <row r="5134" ht="12.75" customHeight="1" x14ac:dyDescent="0.2"/>
    <row r="5135" ht="12.75" customHeight="1" x14ac:dyDescent="0.2"/>
    <row r="5136" ht="12.75" customHeight="1" x14ac:dyDescent="0.2"/>
    <row r="5137" ht="12.75" customHeight="1" x14ac:dyDescent="0.2"/>
    <row r="5138" ht="12.75" customHeight="1" x14ac:dyDescent="0.2"/>
    <row r="5139" ht="12.75" customHeight="1" x14ac:dyDescent="0.2"/>
    <row r="5140" ht="12.75" customHeight="1" x14ac:dyDescent="0.2"/>
    <row r="5141" ht="12.75" customHeight="1" x14ac:dyDescent="0.2"/>
    <row r="5142" ht="12.75" customHeight="1" x14ac:dyDescent="0.2"/>
    <row r="5143" ht="12.75" customHeight="1" x14ac:dyDescent="0.2"/>
    <row r="5144" ht="12.75" customHeight="1" x14ac:dyDescent="0.2"/>
    <row r="5145" ht="12.75" customHeight="1" x14ac:dyDescent="0.2"/>
    <row r="5146" ht="12.75" customHeight="1" x14ac:dyDescent="0.2"/>
    <row r="5147" ht="12.75" customHeight="1" x14ac:dyDescent="0.2"/>
    <row r="5148" ht="12.75" customHeight="1" x14ac:dyDescent="0.2"/>
    <row r="5149" ht="12.75" customHeight="1" x14ac:dyDescent="0.2"/>
    <row r="5150" ht="12.75" customHeight="1" x14ac:dyDescent="0.2"/>
    <row r="5151" ht="12.75" customHeight="1" x14ac:dyDescent="0.2"/>
    <row r="5152" ht="12.75" customHeight="1" x14ac:dyDescent="0.2"/>
    <row r="5153" ht="12.75" customHeight="1" x14ac:dyDescent="0.2"/>
    <row r="5154" ht="12.75" customHeight="1" x14ac:dyDescent="0.2"/>
    <row r="5155" ht="12.75" customHeight="1" x14ac:dyDescent="0.2"/>
    <row r="5156" ht="12.75" customHeight="1" x14ac:dyDescent="0.2"/>
    <row r="5157" ht="12.75" customHeight="1" x14ac:dyDescent="0.2"/>
    <row r="5158" ht="12.75" customHeight="1" x14ac:dyDescent="0.2"/>
    <row r="5159" ht="12.75" customHeight="1" x14ac:dyDescent="0.2"/>
    <row r="5160" ht="12.75" customHeight="1" x14ac:dyDescent="0.2"/>
    <row r="5161" ht="12.75" customHeight="1" x14ac:dyDescent="0.2"/>
    <row r="5162" ht="12.75" customHeight="1" x14ac:dyDescent="0.2"/>
    <row r="5163" ht="12.75" customHeight="1" x14ac:dyDescent="0.2"/>
    <row r="5164" ht="12.75" customHeight="1" x14ac:dyDescent="0.2"/>
    <row r="5165" ht="12.75" customHeight="1" x14ac:dyDescent="0.2"/>
    <row r="5166" ht="12.75" customHeight="1" x14ac:dyDescent="0.2"/>
    <row r="5167" ht="12.75" customHeight="1" x14ac:dyDescent="0.2"/>
    <row r="5168" ht="12.75" customHeight="1" x14ac:dyDescent="0.2"/>
    <row r="5169" ht="12.75" customHeight="1" x14ac:dyDescent="0.2"/>
    <row r="5170" ht="12.75" customHeight="1" x14ac:dyDescent="0.2"/>
    <row r="5171" ht="12.75" customHeight="1" x14ac:dyDescent="0.2"/>
    <row r="5172" ht="12.75" customHeight="1" x14ac:dyDescent="0.2"/>
    <row r="5173" ht="12.75" customHeight="1" x14ac:dyDescent="0.2"/>
    <row r="5174" ht="12.75" customHeight="1" x14ac:dyDescent="0.2"/>
    <row r="5175" ht="12.75" customHeight="1" x14ac:dyDescent="0.2"/>
    <row r="5176" ht="12.75" customHeight="1" x14ac:dyDescent="0.2"/>
    <row r="5177" ht="12.75" customHeight="1" x14ac:dyDescent="0.2"/>
    <row r="5178" ht="12.75" customHeight="1" x14ac:dyDescent="0.2"/>
    <row r="5179" ht="12.75" customHeight="1" x14ac:dyDescent="0.2"/>
    <row r="5180" ht="12.75" customHeight="1" x14ac:dyDescent="0.2"/>
    <row r="5181" ht="12.75" customHeight="1" x14ac:dyDescent="0.2"/>
    <row r="5182" ht="12.75" customHeight="1" x14ac:dyDescent="0.2"/>
    <row r="5183" ht="12.75" customHeight="1" x14ac:dyDescent="0.2"/>
    <row r="5184" ht="12.75" customHeight="1" x14ac:dyDescent="0.2"/>
    <row r="5185" ht="12.75" customHeight="1" x14ac:dyDescent="0.2"/>
    <row r="5186" ht="12.75" customHeight="1" x14ac:dyDescent="0.2"/>
    <row r="5187" ht="12.75" customHeight="1" x14ac:dyDescent="0.2"/>
    <row r="5188" ht="12.75" customHeight="1" x14ac:dyDescent="0.2"/>
    <row r="5189" ht="12.75" customHeight="1" x14ac:dyDescent="0.2"/>
    <row r="5190" ht="12.75" customHeight="1" x14ac:dyDescent="0.2"/>
    <row r="5191" ht="12.75" customHeight="1" x14ac:dyDescent="0.2"/>
    <row r="5192" ht="12.75" customHeight="1" x14ac:dyDescent="0.2"/>
    <row r="5193" ht="12.75" customHeight="1" x14ac:dyDescent="0.2"/>
    <row r="5194" ht="12.75" customHeight="1" x14ac:dyDescent="0.2"/>
    <row r="5195" ht="12.75" customHeight="1" x14ac:dyDescent="0.2"/>
    <row r="5196" ht="12.75" customHeight="1" x14ac:dyDescent="0.2"/>
    <row r="5197" ht="12.75" customHeight="1" x14ac:dyDescent="0.2"/>
    <row r="5198" ht="12.75" customHeight="1" x14ac:dyDescent="0.2"/>
    <row r="5199" ht="12.75" customHeight="1" x14ac:dyDescent="0.2"/>
    <row r="5200" ht="12.75" customHeight="1" x14ac:dyDescent="0.2"/>
    <row r="5201" ht="12.75" customHeight="1" x14ac:dyDescent="0.2"/>
    <row r="5202" ht="12.75" customHeight="1" x14ac:dyDescent="0.2"/>
    <row r="5203" ht="12.75" customHeight="1" x14ac:dyDescent="0.2"/>
    <row r="5204" ht="12.75" customHeight="1" x14ac:dyDescent="0.2"/>
    <row r="5205" ht="12.75" customHeight="1" x14ac:dyDescent="0.2"/>
    <row r="5206" ht="12.75" customHeight="1" x14ac:dyDescent="0.2"/>
    <row r="5207" ht="12.75" customHeight="1" x14ac:dyDescent="0.2"/>
    <row r="5208" ht="12.75" customHeight="1" x14ac:dyDescent="0.2"/>
    <row r="5209" ht="12.75" customHeight="1" x14ac:dyDescent="0.2"/>
    <row r="5210" ht="12.75" customHeight="1" x14ac:dyDescent="0.2"/>
    <row r="5211" ht="12.75" customHeight="1" x14ac:dyDescent="0.2"/>
    <row r="5212" ht="12.75" customHeight="1" x14ac:dyDescent="0.2"/>
    <row r="5213" ht="12.75" customHeight="1" x14ac:dyDescent="0.2"/>
    <row r="5214" ht="12.75" customHeight="1" x14ac:dyDescent="0.2"/>
    <row r="5215" ht="12.75" customHeight="1" x14ac:dyDescent="0.2"/>
    <row r="5216" ht="12.75" customHeight="1" x14ac:dyDescent="0.2"/>
    <row r="5217" ht="12.75" customHeight="1" x14ac:dyDescent="0.2"/>
    <row r="5218" ht="12.75" customHeight="1" x14ac:dyDescent="0.2"/>
    <row r="5219" ht="12.75" customHeight="1" x14ac:dyDescent="0.2"/>
    <row r="5220" ht="12.75" customHeight="1" x14ac:dyDescent="0.2"/>
    <row r="5221" ht="12.75" customHeight="1" x14ac:dyDescent="0.2"/>
    <row r="5222" ht="12.75" customHeight="1" x14ac:dyDescent="0.2"/>
    <row r="5223" ht="12.75" customHeight="1" x14ac:dyDescent="0.2"/>
    <row r="5224" ht="12.75" customHeight="1" x14ac:dyDescent="0.2"/>
    <row r="5225" ht="12.75" customHeight="1" x14ac:dyDescent="0.2"/>
    <row r="5226" ht="12.75" customHeight="1" x14ac:dyDescent="0.2"/>
    <row r="5227" ht="12.75" customHeight="1" x14ac:dyDescent="0.2"/>
    <row r="5228" ht="12.75" customHeight="1" x14ac:dyDescent="0.2"/>
    <row r="5229" ht="12.75" customHeight="1" x14ac:dyDescent="0.2"/>
    <row r="5230" ht="12.75" customHeight="1" x14ac:dyDescent="0.2"/>
    <row r="5231" ht="12.75" customHeight="1" x14ac:dyDescent="0.2"/>
    <row r="5232" ht="12.75" customHeight="1" x14ac:dyDescent="0.2"/>
    <row r="5233" ht="12.75" customHeight="1" x14ac:dyDescent="0.2"/>
    <row r="5234" ht="12.75" customHeight="1" x14ac:dyDescent="0.2"/>
    <row r="5235" ht="12.75" customHeight="1" x14ac:dyDescent="0.2"/>
    <row r="5236" ht="12.75" customHeight="1" x14ac:dyDescent="0.2"/>
    <row r="5237" ht="12.75" customHeight="1" x14ac:dyDescent="0.2"/>
    <row r="5238" ht="12.75" customHeight="1" x14ac:dyDescent="0.2"/>
    <row r="5239" ht="12.75" customHeight="1" x14ac:dyDescent="0.2"/>
    <row r="5240" ht="12.75" customHeight="1" x14ac:dyDescent="0.2"/>
    <row r="5241" ht="12.75" customHeight="1" x14ac:dyDescent="0.2"/>
    <row r="5242" ht="12.75" customHeight="1" x14ac:dyDescent="0.2"/>
    <row r="5243" ht="12.75" customHeight="1" x14ac:dyDescent="0.2"/>
    <row r="5244" ht="12.75" customHeight="1" x14ac:dyDescent="0.2"/>
    <row r="5245" ht="12.75" customHeight="1" x14ac:dyDescent="0.2"/>
    <row r="5246" ht="12.75" customHeight="1" x14ac:dyDescent="0.2"/>
    <row r="5247" ht="12.75" customHeight="1" x14ac:dyDescent="0.2"/>
    <row r="5248" ht="12.75" customHeight="1" x14ac:dyDescent="0.2"/>
    <row r="5249" ht="12.75" customHeight="1" x14ac:dyDescent="0.2"/>
    <row r="5250" ht="12.75" customHeight="1" x14ac:dyDescent="0.2"/>
    <row r="5251" ht="12.75" customHeight="1" x14ac:dyDescent="0.2"/>
    <row r="5252" ht="12.75" customHeight="1" x14ac:dyDescent="0.2"/>
    <row r="5253" ht="12.75" customHeight="1" x14ac:dyDescent="0.2"/>
    <row r="5254" ht="12.75" customHeight="1" x14ac:dyDescent="0.2"/>
    <row r="5255" ht="12.75" customHeight="1" x14ac:dyDescent="0.2"/>
    <row r="5256" ht="12.75" customHeight="1" x14ac:dyDescent="0.2"/>
    <row r="5257" ht="12.75" customHeight="1" x14ac:dyDescent="0.2"/>
    <row r="5258" ht="12.75" customHeight="1" x14ac:dyDescent="0.2"/>
    <row r="5259" ht="12.75" customHeight="1" x14ac:dyDescent="0.2"/>
    <row r="5260" ht="12.75" customHeight="1" x14ac:dyDescent="0.2"/>
    <row r="5261" ht="12.75" customHeight="1" x14ac:dyDescent="0.2"/>
    <row r="5262" ht="12.75" customHeight="1" x14ac:dyDescent="0.2"/>
    <row r="5263" ht="12.75" customHeight="1" x14ac:dyDescent="0.2"/>
    <row r="5264" ht="12.75" customHeight="1" x14ac:dyDescent="0.2"/>
    <row r="5265" ht="12.75" customHeight="1" x14ac:dyDescent="0.2"/>
    <row r="5266" ht="12.75" customHeight="1" x14ac:dyDescent="0.2"/>
    <row r="5267" ht="12.75" customHeight="1" x14ac:dyDescent="0.2"/>
    <row r="5268" ht="12.75" customHeight="1" x14ac:dyDescent="0.2"/>
    <row r="5269" ht="12.75" customHeight="1" x14ac:dyDescent="0.2"/>
    <row r="5270" ht="12.75" customHeight="1" x14ac:dyDescent="0.2"/>
    <row r="5271" ht="12.75" customHeight="1" x14ac:dyDescent="0.2"/>
    <row r="5272" ht="12.75" customHeight="1" x14ac:dyDescent="0.2"/>
    <row r="5273" ht="12.75" customHeight="1" x14ac:dyDescent="0.2"/>
    <row r="5274" ht="12.75" customHeight="1" x14ac:dyDescent="0.2"/>
    <row r="5275" ht="12.75" customHeight="1" x14ac:dyDescent="0.2"/>
    <row r="5276" ht="12.75" customHeight="1" x14ac:dyDescent="0.2"/>
    <row r="5277" ht="12.75" customHeight="1" x14ac:dyDescent="0.2"/>
    <row r="5278" ht="12.75" customHeight="1" x14ac:dyDescent="0.2"/>
    <row r="5279" ht="12.75" customHeight="1" x14ac:dyDescent="0.2"/>
    <row r="5280" ht="12.75" customHeight="1" x14ac:dyDescent="0.2"/>
    <row r="5281" ht="12.75" customHeight="1" x14ac:dyDescent="0.2"/>
    <row r="5282" ht="12.75" customHeight="1" x14ac:dyDescent="0.2"/>
    <row r="5283" ht="12.75" customHeight="1" x14ac:dyDescent="0.2"/>
    <row r="5284" ht="12.75" customHeight="1" x14ac:dyDescent="0.2"/>
    <row r="5285" ht="12.75" customHeight="1" x14ac:dyDescent="0.2"/>
    <row r="5286" ht="12.75" customHeight="1" x14ac:dyDescent="0.2"/>
    <row r="5287" ht="12.75" customHeight="1" x14ac:dyDescent="0.2"/>
    <row r="5288" ht="12.75" customHeight="1" x14ac:dyDescent="0.2"/>
    <row r="5289" ht="12.75" customHeight="1" x14ac:dyDescent="0.2"/>
    <row r="5290" ht="12.75" customHeight="1" x14ac:dyDescent="0.2"/>
    <row r="5291" ht="12.75" customHeight="1" x14ac:dyDescent="0.2"/>
    <row r="5292" ht="12.75" customHeight="1" x14ac:dyDescent="0.2"/>
    <row r="5293" ht="12.75" customHeight="1" x14ac:dyDescent="0.2"/>
    <row r="5294" ht="12.75" customHeight="1" x14ac:dyDescent="0.2"/>
    <row r="5295" ht="12.75" customHeight="1" x14ac:dyDescent="0.2"/>
    <row r="5296" ht="12.75" customHeight="1" x14ac:dyDescent="0.2"/>
    <row r="5297" ht="12.75" customHeight="1" x14ac:dyDescent="0.2"/>
    <row r="5298" ht="12.75" customHeight="1" x14ac:dyDescent="0.2"/>
    <row r="5299" ht="12.75" customHeight="1" x14ac:dyDescent="0.2"/>
    <row r="5300" ht="12.75" customHeight="1" x14ac:dyDescent="0.2"/>
    <row r="5301" ht="12.75" customHeight="1" x14ac:dyDescent="0.2"/>
    <row r="5302" ht="12.75" customHeight="1" x14ac:dyDescent="0.2"/>
    <row r="5303" ht="12.75" customHeight="1" x14ac:dyDescent="0.2"/>
    <row r="5304" ht="12.75" customHeight="1" x14ac:dyDescent="0.2"/>
    <row r="5305" ht="12.75" customHeight="1" x14ac:dyDescent="0.2"/>
    <row r="5306" ht="12.75" customHeight="1" x14ac:dyDescent="0.2"/>
    <row r="5307" ht="12.75" customHeight="1" x14ac:dyDescent="0.2"/>
    <row r="5308" ht="12.75" customHeight="1" x14ac:dyDescent="0.2"/>
    <row r="5309" ht="12.75" customHeight="1" x14ac:dyDescent="0.2"/>
    <row r="5310" ht="12.75" customHeight="1" x14ac:dyDescent="0.2"/>
    <row r="5311" ht="12.75" customHeight="1" x14ac:dyDescent="0.2"/>
    <row r="5312" ht="12.75" customHeight="1" x14ac:dyDescent="0.2"/>
    <row r="5313" ht="12.75" customHeight="1" x14ac:dyDescent="0.2"/>
    <row r="5314" ht="12.75" customHeight="1" x14ac:dyDescent="0.2"/>
    <row r="5315" ht="12.75" customHeight="1" x14ac:dyDescent="0.2"/>
    <row r="5316" ht="12.75" customHeight="1" x14ac:dyDescent="0.2"/>
    <row r="5317" ht="12.75" customHeight="1" x14ac:dyDescent="0.2"/>
    <row r="5318" ht="12.75" customHeight="1" x14ac:dyDescent="0.2"/>
    <row r="5319" ht="12.75" customHeight="1" x14ac:dyDescent="0.2"/>
    <row r="5320" ht="12.75" customHeight="1" x14ac:dyDescent="0.2"/>
    <row r="5321" ht="12.75" customHeight="1" x14ac:dyDescent="0.2"/>
    <row r="5322" ht="12.75" customHeight="1" x14ac:dyDescent="0.2"/>
    <row r="5323" ht="12.75" customHeight="1" x14ac:dyDescent="0.2"/>
    <row r="5324" ht="12.75" customHeight="1" x14ac:dyDescent="0.2"/>
    <row r="5325" ht="12.75" customHeight="1" x14ac:dyDescent="0.2"/>
    <row r="5326" ht="12.75" customHeight="1" x14ac:dyDescent="0.2"/>
    <row r="5327" ht="12.75" customHeight="1" x14ac:dyDescent="0.2"/>
    <row r="5328" ht="12.75" customHeight="1" x14ac:dyDescent="0.2"/>
    <row r="5329" ht="12.75" customHeight="1" x14ac:dyDescent="0.2"/>
    <row r="5330" ht="12.75" customHeight="1" x14ac:dyDescent="0.2"/>
    <row r="5331" ht="12.75" customHeight="1" x14ac:dyDescent="0.2"/>
    <row r="5332" ht="12.75" customHeight="1" x14ac:dyDescent="0.2"/>
    <row r="5333" ht="12.75" customHeight="1" x14ac:dyDescent="0.2"/>
    <row r="5334" ht="12.75" customHeight="1" x14ac:dyDescent="0.2"/>
    <row r="5335" ht="12.75" customHeight="1" x14ac:dyDescent="0.2"/>
    <row r="5336" ht="12.75" customHeight="1" x14ac:dyDescent="0.2"/>
    <row r="5337" ht="12.75" customHeight="1" x14ac:dyDescent="0.2"/>
    <row r="5338" ht="12.75" customHeight="1" x14ac:dyDescent="0.2"/>
    <row r="5339" ht="12.75" customHeight="1" x14ac:dyDescent="0.2"/>
    <row r="5340" ht="12.75" customHeight="1" x14ac:dyDescent="0.2"/>
    <row r="5341" ht="12.75" customHeight="1" x14ac:dyDescent="0.2"/>
    <row r="5342" ht="12.75" customHeight="1" x14ac:dyDescent="0.2"/>
    <row r="5343" ht="12.75" customHeight="1" x14ac:dyDescent="0.2"/>
    <row r="5344" ht="12.75" customHeight="1" x14ac:dyDescent="0.2"/>
    <row r="5345" ht="12.75" customHeight="1" x14ac:dyDescent="0.2"/>
    <row r="5346" ht="12.75" customHeight="1" x14ac:dyDescent="0.2"/>
    <row r="5347" ht="12.75" customHeight="1" x14ac:dyDescent="0.2"/>
    <row r="5348" ht="12.75" customHeight="1" x14ac:dyDescent="0.2"/>
    <row r="5349" ht="12.75" customHeight="1" x14ac:dyDescent="0.2"/>
    <row r="5350" ht="12.75" customHeight="1" x14ac:dyDescent="0.2"/>
    <row r="5351" ht="12.75" customHeight="1" x14ac:dyDescent="0.2"/>
    <row r="5352" ht="12.75" customHeight="1" x14ac:dyDescent="0.2"/>
    <row r="5353" ht="12.75" customHeight="1" x14ac:dyDescent="0.2"/>
    <row r="5354" ht="12.75" customHeight="1" x14ac:dyDescent="0.2"/>
    <row r="5355" ht="12.75" customHeight="1" x14ac:dyDescent="0.2"/>
    <row r="5356" ht="12.75" customHeight="1" x14ac:dyDescent="0.2"/>
    <row r="5357" ht="12.75" customHeight="1" x14ac:dyDescent="0.2"/>
    <row r="5358" ht="12.75" customHeight="1" x14ac:dyDescent="0.2"/>
    <row r="5359" ht="12.75" customHeight="1" x14ac:dyDescent="0.2"/>
    <row r="5360" ht="12.75" customHeight="1" x14ac:dyDescent="0.2"/>
    <row r="5361" ht="12.75" customHeight="1" x14ac:dyDescent="0.2"/>
    <row r="5362" ht="12.75" customHeight="1" x14ac:dyDescent="0.2"/>
    <row r="5363" ht="12.75" customHeight="1" x14ac:dyDescent="0.2"/>
    <row r="5364" ht="12.75" customHeight="1" x14ac:dyDescent="0.2"/>
    <row r="5365" ht="12.75" customHeight="1" x14ac:dyDescent="0.2"/>
    <row r="5366" ht="12.75" customHeight="1" x14ac:dyDescent="0.2"/>
    <row r="5367" ht="12.75" customHeight="1" x14ac:dyDescent="0.2"/>
    <row r="5368" ht="12.75" customHeight="1" x14ac:dyDescent="0.2"/>
    <row r="5369" ht="12.75" customHeight="1" x14ac:dyDescent="0.2"/>
    <row r="5370" ht="12.75" customHeight="1" x14ac:dyDescent="0.2"/>
    <row r="5371" ht="12.75" customHeight="1" x14ac:dyDescent="0.2"/>
    <row r="5372" ht="12.75" customHeight="1" x14ac:dyDescent="0.2"/>
    <row r="5373" ht="12.75" customHeight="1" x14ac:dyDescent="0.2"/>
    <row r="5374" ht="12.75" customHeight="1" x14ac:dyDescent="0.2"/>
    <row r="5375" ht="12.75" customHeight="1" x14ac:dyDescent="0.2"/>
    <row r="5376" ht="12.75" customHeight="1" x14ac:dyDescent="0.2"/>
    <row r="5377" ht="12.75" customHeight="1" x14ac:dyDescent="0.2"/>
    <row r="5378" ht="12.75" customHeight="1" x14ac:dyDescent="0.2"/>
    <row r="5379" ht="12.75" customHeight="1" x14ac:dyDescent="0.2"/>
    <row r="5380" ht="12.75" customHeight="1" x14ac:dyDescent="0.2"/>
    <row r="5381" ht="12.75" customHeight="1" x14ac:dyDescent="0.2"/>
    <row r="5382" ht="12.75" customHeight="1" x14ac:dyDescent="0.2"/>
    <row r="5383" ht="12.75" customHeight="1" x14ac:dyDescent="0.2"/>
    <row r="5384" ht="12.75" customHeight="1" x14ac:dyDescent="0.2"/>
    <row r="5385" ht="12.75" customHeight="1" x14ac:dyDescent="0.2"/>
    <row r="5386" ht="12.75" customHeight="1" x14ac:dyDescent="0.2"/>
    <row r="5387" ht="12.75" customHeight="1" x14ac:dyDescent="0.2"/>
    <row r="5388" ht="12.75" customHeight="1" x14ac:dyDescent="0.2"/>
    <row r="5389" ht="12.75" customHeight="1" x14ac:dyDescent="0.2"/>
    <row r="5390" ht="12.75" customHeight="1" x14ac:dyDescent="0.2"/>
    <row r="5391" ht="12.75" customHeight="1" x14ac:dyDescent="0.2"/>
    <row r="5392" ht="12.75" customHeight="1" x14ac:dyDescent="0.2"/>
    <row r="5393" ht="12.75" customHeight="1" x14ac:dyDescent="0.2"/>
    <row r="5394" ht="12.75" customHeight="1" x14ac:dyDescent="0.2"/>
    <row r="5395" ht="12.75" customHeight="1" x14ac:dyDescent="0.2"/>
    <row r="5396" ht="12.75" customHeight="1" x14ac:dyDescent="0.2"/>
    <row r="5397" ht="12.75" customHeight="1" x14ac:dyDescent="0.2"/>
    <row r="5398" ht="12.75" customHeight="1" x14ac:dyDescent="0.2"/>
    <row r="5399" ht="12.75" customHeight="1" x14ac:dyDescent="0.2"/>
    <row r="5400" ht="12.75" customHeight="1" x14ac:dyDescent="0.2"/>
    <row r="5401" ht="12.75" customHeight="1" x14ac:dyDescent="0.2"/>
    <row r="5402" ht="12.75" customHeight="1" x14ac:dyDescent="0.2"/>
    <row r="5403" ht="12.75" customHeight="1" x14ac:dyDescent="0.2"/>
    <row r="5404" ht="12.75" customHeight="1" x14ac:dyDescent="0.2"/>
    <row r="5405" ht="12.75" customHeight="1" x14ac:dyDescent="0.2"/>
    <row r="5406" ht="12.75" customHeight="1" x14ac:dyDescent="0.2"/>
    <row r="5407" ht="12.75" customHeight="1" x14ac:dyDescent="0.2"/>
    <row r="5408" ht="12.75" customHeight="1" x14ac:dyDescent="0.2"/>
    <row r="5409" ht="12.75" customHeight="1" x14ac:dyDescent="0.2"/>
    <row r="5410" ht="12.75" customHeight="1" x14ac:dyDescent="0.2"/>
    <row r="5411" ht="12.75" customHeight="1" x14ac:dyDescent="0.2"/>
    <row r="5412" ht="12.75" customHeight="1" x14ac:dyDescent="0.2"/>
    <row r="5413" ht="12.75" customHeight="1" x14ac:dyDescent="0.2"/>
    <row r="5414" ht="12.75" customHeight="1" x14ac:dyDescent="0.2"/>
    <row r="5415" ht="12.75" customHeight="1" x14ac:dyDescent="0.2"/>
    <row r="5416" ht="12.75" customHeight="1" x14ac:dyDescent="0.2"/>
    <row r="5417" ht="12.75" customHeight="1" x14ac:dyDescent="0.2"/>
    <row r="5418" ht="12.75" customHeight="1" x14ac:dyDescent="0.2"/>
    <row r="5419" ht="12.75" customHeight="1" x14ac:dyDescent="0.2"/>
    <row r="5420" ht="12.75" customHeight="1" x14ac:dyDescent="0.2"/>
    <row r="5421" ht="12.75" customHeight="1" x14ac:dyDescent="0.2"/>
    <row r="5422" ht="12.75" customHeight="1" x14ac:dyDescent="0.2"/>
    <row r="5423" ht="12.75" customHeight="1" x14ac:dyDescent="0.2"/>
    <row r="5424" ht="12.75" customHeight="1" x14ac:dyDescent="0.2"/>
    <row r="5425" ht="12.75" customHeight="1" x14ac:dyDescent="0.2"/>
    <row r="5426" ht="12.75" customHeight="1" x14ac:dyDescent="0.2"/>
    <row r="5427" ht="12.75" customHeight="1" x14ac:dyDescent="0.2"/>
    <row r="5428" ht="12.75" customHeight="1" x14ac:dyDescent="0.2"/>
    <row r="5429" ht="12.75" customHeight="1" x14ac:dyDescent="0.2"/>
    <row r="5430" ht="12.75" customHeight="1" x14ac:dyDescent="0.2"/>
    <row r="5431" ht="12.75" customHeight="1" x14ac:dyDescent="0.2"/>
    <row r="5432" ht="12.75" customHeight="1" x14ac:dyDescent="0.2"/>
    <row r="5433" ht="12.75" customHeight="1" x14ac:dyDescent="0.2"/>
    <row r="5434" ht="12.75" customHeight="1" x14ac:dyDescent="0.2"/>
    <row r="5435" ht="12.75" customHeight="1" x14ac:dyDescent="0.2"/>
    <row r="5436" ht="12.75" customHeight="1" x14ac:dyDescent="0.2"/>
    <row r="5437" ht="12.75" customHeight="1" x14ac:dyDescent="0.2"/>
    <row r="5438" ht="12.75" customHeight="1" x14ac:dyDescent="0.2"/>
    <row r="5439" ht="12.75" customHeight="1" x14ac:dyDescent="0.2"/>
    <row r="5440" ht="12.75" customHeight="1" x14ac:dyDescent="0.2"/>
    <row r="5441" ht="12.75" customHeight="1" x14ac:dyDescent="0.2"/>
    <row r="5442" ht="12.75" customHeight="1" x14ac:dyDescent="0.2"/>
    <row r="5443" ht="12.75" customHeight="1" x14ac:dyDescent="0.2"/>
    <row r="5444" ht="12.75" customHeight="1" x14ac:dyDescent="0.2"/>
    <row r="5445" ht="12.75" customHeight="1" x14ac:dyDescent="0.2"/>
    <row r="5446" ht="12.75" customHeight="1" x14ac:dyDescent="0.2"/>
    <row r="5447" ht="12.75" customHeight="1" x14ac:dyDescent="0.2"/>
    <row r="5448" ht="12.75" customHeight="1" x14ac:dyDescent="0.2"/>
    <row r="5449" ht="12.75" customHeight="1" x14ac:dyDescent="0.2"/>
    <row r="5450" ht="12.75" customHeight="1" x14ac:dyDescent="0.2"/>
    <row r="5451" ht="12.75" customHeight="1" x14ac:dyDescent="0.2"/>
    <row r="5452" ht="12.75" customHeight="1" x14ac:dyDescent="0.2"/>
    <row r="5453" ht="12.75" customHeight="1" x14ac:dyDescent="0.2"/>
    <row r="5454" ht="12.75" customHeight="1" x14ac:dyDescent="0.2"/>
    <row r="5455" ht="12.75" customHeight="1" x14ac:dyDescent="0.2"/>
    <row r="5456" ht="12.75" customHeight="1" x14ac:dyDescent="0.2"/>
    <row r="5457" ht="12.75" customHeight="1" x14ac:dyDescent="0.2"/>
    <row r="5458" ht="12.75" customHeight="1" x14ac:dyDescent="0.2"/>
    <row r="5459" ht="12.75" customHeight="1" x14ac:dyDescent="0.2"/>
    <row r="5460" ht="12.75" customHeight="1" x14ac:dyDescent="0.2"/>
    <row r="5461" ht="12.75" customHeight="1" x14ac:dyDescent="0.2"/>
    <row r="5462" ht="12.75" customHeight="1" x14ac:dyDescent="0.2"/>
    <row r="5463" ht="12.75" customHeight="1" x14ac:dyDescent="0.2"/>
    <row r="5464" ht="12.75" customHeight="1" x14ac:dyDescent="0.2"/>
    <row r="5465" ht="12.75" customHeight="1" x14ac:dyDescent="0.2"/>
    <row r="5466" ht="12.75" customHeight="1" x14ac:dyDescent="0.2"/>
    <row r="5467" ht="12.75" customHeight="1" x14ac:dyDescent="0.2"/>
    <row r="5468" ht="12.75" customHeight="1" x14ac:dyDescent="0.2"/>
    <row r="5469" ht="12.75" customHeight="1" x14ac:dyDescent="0.2"/>
    <row r="5470" ht="12.75" customHeight="1" x14ac:dyDescent="0.2"/>
    <row r="5471" ht="12.75" customHeight="1" x14ac:dyDescent="0.2"/>
    <row r="5472" ht="12.75" customHeight="1" x14ac:dyDescent="0.2"/>
    <row r="5473" ht="12.75" customHeight="1" x14ac:dyDescent="0.2"/>
    <row r="5474" ht="12.75" customHeight="1" x14ac:dyDescent="0.2"/>
    <row r="5475" ht="12.75" customHeight="1" x14ac:dyDescent="0.2"/>
    <row r="5476" ht="12.75" customHeight="1" x14ac:dyDescent="0.2"/>
    <row r="5477" ht="12.75" customHeight="1" x14ac:dyDescent="0.2"/>
    <row r="5478" ht="12.75" customHeight="1" x14ac:dyDescent="0.2"/>
    <row r="5479" ht="12.75" customHeight="1" x14ac:dyDescent="0.2"/>
    <row r="5480" ht="12.75" customHeight="1" x14ac:dyDescent="0.2"/>
    <row r="5481" ht="12.75" customHeight="1" x14ac:dyDescent="0.2"/>
    <row r="5482" ht="12.75" customHeight="1" x14ac:dyDescent="0.2"/>
    <row r="5483" ht="12.75" customHeight="1" x14ac:dyDescent="0.2"/>
    <row r="5484" ht="12.75" customHeight="1" x14ac:dyDescent="0.2"/>
    <row r="5485" ht="12.75" customHeight="1" x14ac:dyDescent="0.2"/>
    <row r="5486" ht="12.75" customHeight="1" x14ac:dyDescent="0.2"/>
    <row r="5487" ht="12.75" customHeight="1" x14ac:dyDescent="0.2"/>
    <row r="5488" ht="12.75" customHeight="1" x14ac:dyDescent="0.2"/>
    <row r="5489" ht="12.75" customHeight="1" x14ac:dyDescent="0.2"/>
    <row r="5490" ht="12.75" customHeight="1" x14ac:dyDescent="0.2"/>
    <row r="5491" ht="12.75" customHeight="1" x14ac:dyDescent="0.2"/>
    <row r="5492" ht="12.75" customHeight="1" x14ac:dyDescent="0.2"/>
    <row r="5493" ht="12.75" customHeight="1" x14ac:dyDescent="0.2"/>
    <row r="5494" ht="12.75" customHeight="1" x14ac:dyDescent="0.2"/>
    <row r="5495" ht="12.75" customHeight="1" x14ac:dyDescent="0.2"/>
    <row r="5496" ht="12.75" customHeight="1" x14ac:dyDescent="0.2"/>
    <row r="5497" ht="12.75" customHeight="1" x14ac:dyDescent="0.2"/>
    <row r="5498" ht="12.75" customHeight="1" x14ac:dyDescent="0.2"/>
    <row r="5499" ht="12.75" customHeight="1" x14ac:dyDescent="0.2"/>
    <row r="5500" ht="12.75" customHeight="1" x14ac:dyDescent="0.2"/>
    <row r="5501" ht="12.75" customHeight="1" x14ac:dyDescent="0.2"/>
    <row r="5502" ht="12.75" customHeight="1" x14ac:dyDescent="0.2"/>
    <row r="5503" ht="12.75" customHeight="1" x14ac:dyDescent="0.2"/>
    <row r="5504" ht="12.75" customHeight="1" x14ac:dyDescent="0.2"/>
    <row r="5505" ht="12.75" customHeight="1" x14ac:dyDescent="0.2"/>
    <row r="5506" ht="12.75" customHeight="1" x14ac:dyDescent="0.2"/>
    <row r="5507" ht="12.75" customHeight="1" x14ac:dyDescent="0.2"/>
    <row r="5508" ht="12.75" customHeight="1" x14ac:dyDescent="0.2"/>
    <row r="5509" ht="12.75" customHeight="1" x14ac:dyDescent="0.2"/>
    <row r="5510" ht="12.75" customHeight="1" x14ac:dyDescent="0.2"/>
    <row r="5511" ht="12.75" customHeight="1" x14ac:dyDescent="0.2"/>
    <row r="5512" ht="12.75" customHeight="1" x14ac:dyDescent="0.2"/>
    <row r="5513" ht="12.75" customHeight="1" x14ac:dyDescent="0.2"/>
    <row r="5514" ht="12.75" customHeight="1" x14ac:dyDescent="0.2"/>
    <row r="5515" ht="12.75" customHeight="1" x14ac:dyDescent="0.2"/>
    <row r="5516" ht="12.75" customHeight="1" x14ac:dyDescent="0.2"/>
    <row r="5517" ht="12.75" customHeight="1" x14ac:dyDescent="0.2"/>
    <row r="5518" ht="12.75" customHeight="1" x14ac:dyDescent="0.2"/>
    <row r="5519" ht="12.75" customHeight="1" x14ac:dyDescent="0.2"/>
    <row r="5520" ht="12.75" customHeight="1" x14ac:dyDescent="0.2"/>
    <row r="5521" ht="12.75" customHeight="1" x14ac:dyDescent="0.2"/>
    <row r="5522" ht="12.75" customHeight="1" x14ac:dyDescent="0.2"/>
    <row r="5523" ht="12.75" customHeight="1" x14ac:dyDescent="0.2"/>
    <row r="5524" ht="12.75" customHeight="1" x14ac:dyDescent="0.2"/>
    <row r="5525" ht="12.75" customHeight="1" x14ac:dyDescent="0.2"/>
    <row r="5526" ht="12.75" customHeight="1" x14ac:dyDescent="0.2"/>
    <row r="5527" ht="12.75" customHeight="1" x14ac:dyDescent="0.2"/>
    <row r="5528" ht="12.75" customHeight="1" x14ac:dyDescent="0.2"/>
    <row r="5529" ht="12.75" customHeight="1" x14ac:dyDescent="0.2"/>
    <row r="5530" ht="12.75" customHeight="1" x14ac:dyDescent="0.2"/>
    <row r="5531" ht="12.75" customHeight="1" x14ac:dyDescent="0.2"/>
    <row r="5532" ht="12.75" customHeight="1" x14ac:dyDescent="0.2"/>
    <row r="5533" ht="12.75" customHeight="1" x14ac:dyDescent="0.2"/>
    <row r="5534" ht="12.75" customHeight="1" x14ac:dyDescent="0.2"/>
    <row r="5535" ht="12.75" customHeight="1" x14ac:dyDescent="0.2"/>
    <row r="5536" ht="12.75" customHeight="1" x14ac:dyDescent="0.2"/>
    <row r="5537" ht="12.75" customHeight="1" x14ac:dyDescent="0.2"/>
    <row r="5538" ht="12.75" customHeight="1" x14ac:dyDescent="0.2"/>
    <row r="5539" ht="12.75" customHeight="1" x14ac:dyDescent="0.2"/>
    <row r="5540" ht="12.75" customHeight="1" x14ac:dyDescent="0.2"/>
    <row r="5541" ht="12.75" customHeight="1" x14ac:dyDescent="0.2"/>
    <row r="5542" ht="12.75" customHeight="1" x14ac:dyDescent="0.2"/>
    <row r="5543" ht="12.75" customHeight="1" x14ac:dyDescent="0.2"/>
    <row r="5544" ht="12.75" customHeight="1" x14ac:dyDescent="0.2"/>
    <row r="5545" ht="12.75" customHeight="1" x14ac:dyDescent="0.2"/>
    <row r="5546" ht="12.75" customHeight="1" x14ac:dyDescent="0.2"/>
    <row r="5547" ht="12.75" customHeight="1" x14ac:dyDescent="0.2"/>
    <row r="5548" ht="12.75" customHeight="1" x14ac:dyDescent="0.2"/>
    <row r="5549" ht="12.75" customHeight="1" x14ac:dyDescent="0.2"/>
    <row r="5550" ht="12.75" customHeight="1" x14ac:dyDescent="0.2"/>
    <row r="5551" ht="12.75" customHeight="1" x14ac:dyDescent="0.2"/>
    <row r="5552" ht="12.75" customHeight="1" x14ac:dyDescent="0.2"/>
    <row r="5553" ht="12.75" customHeight="1" x14ac:dyDescent="0.2"/>
    <row r="5554" ht="12.75" customHeight="1" x14ac:dyDescent="0.2"/>
    <row r="5555" ht="12.75" customHeight="1" x14ac:dyDescent="0.2"/>
    <row r="5556" ht="12.75" customHeight="1" x14ac:dyDescent="0.2"/>
    <row r="5557" ht="12.75" customHeight="1" x14ac:dyDescent="0.2"/>
    <row r="5558" ht="12.75" customHeight="1" x14ac:dyDescent="0.2"/>
    <row r="5559" ht="12.75" customHeight="1" x14ac:dyDescent="0.2"/>
    <row r="5560" ht="12.75" customHeight="1" x14ac:dyDescent="0.2"/>
    <row r="5561" ht="12.75" customHeight="1" x14ac:dyDescent="0.2"/>
    <row r="5562" ht="12.75" customHeight="1" x14ac:dyDescent="0.2"/>
    <row r="5563" ht="12.75" customHeight="1" x14ac:dyDescent="0.2"/>
    <row r="5564" ht="12.75" customHeight="1" x14ac:dyDescent="0.2"/>
    <row r="5565" ht="12.75" customHeight="1" x14ac:dyDescent="0.2"/>
    <row r="5566" ht="12.75" customHeight="1" x14ac:dyDescent="0.2"/>
    <row r="5567" ht="12.75" customHeight="1" x14ac:dyDescent="0.2"/>
    <row r="5568" ht="12.75" customHeight="1" x14ac:dyDescent="0.2"/>
    <row r="5569" ht="12.75" customHeight="1" x14ac:dyDescent="0.2"/>
    <row r="5570" ht="12.75" customHeight="1" x14ac:dyDescent="0.2"/>
    <row r="5571" ht="12.75" customHeight="1" x14ac:dyDescent="0.2"/>
    <row r="5572" ht="12.75" customHeight="1" x14ac:dyDescent="0.2"/>
    <row r="5573" ht="12.75" customHeight="1" x14ac:dyDescent="0.2"/>
    <row r="5574" ht="12.75" customHeight="1" x14ac:dyDescent="0.2"/>
    <row r="5575" ht="12.75" customHeight="1" x14ac:dyDescent="0.2"/>
    <row r="5576" ht="12.75" customHeight="1" x14ac:dyDescent="0.2"/>
    <row r="5577" ht="12.75" customHeight="1" x14ac:dyDescent="0.2"/>
    <row r="5578" ht="12.75" customHeight="1" x14ac:dyDescent="0.2"/>
    <row r="5579" ht="12.75" customHeight="1" x14ac:dyDescent="0.2"/>
    <row r="5580" ht="12.75" customHeight="1" x14ac:dyDescent="0.2"/>
    <row r="5581" ht="12.75" customHeight="1" x14ac:dyDescent="0.2"/>
    <row r="5582" ht="12.75" customHeight="1" x14ac:dyDescent="0.2"/>
    <row r="5583" ht="12.75" customHeight="1" x14ac:dyDescent="0.2"/>
    <row r="5584" ht="12.75" customHeight="1" x14ac:dyDescent="0.2"/>
    <row r="5585" ht="12.75" customHeight="1" x14ac:dyDescent="0.2"/>
    <row r="5586" ht="12.75" customHeight="1" x14ac:dyDescent="0.2"/>
    <row r="5587" ht="12.75" customHeight="1" x14ac:dyDescent="0.2"/>
    <row r="5588" ht="12.75" customHeight="1" x14ac:dyDescent="0.2"/>
    <row r="5589" ht="12.75" customHeight="1" x14ac:dyDescent="0.2"/>
    <row r="5590" ht="12.75" customHeight="1" x14ac:dyDescent="0.2"/>
    <row r="5591" ht="12.75" customHeight="1" x14ac:dyDescent="0.2"/>
    <row r="5592" ht="12.75" customHeight="1" x14ac:dyDescent="0.2"/>
    <row r="5593" ht="12.75" customHeight="1" x14ac:dyDescent="0.2"/>
    <row r="5594" ht="12.75" customHeight="1" x14ac:dyDescent="0.2"/>
    <row r="5595" ht="12.75" customHeight="1" x14ac:dyDescent="0.2"/>
    <row r="5596" ht="12.75" customHeight="1" x14ac:dyDescent="0.2"/>
    <row r="5597" ht="12.75" customHeight="1" x14ac:dyDescent="0.2"/>
    <row r="5598" ht="12.75" customHeight="1" x14ac:dyDescent="0.2"/>
    <row r="5599" ht="12.75" customHeight="1" x14ac:dyDescent="0.2"/>
    <row r="5600" ht="12.75" customHeight="1" x14ac:dyDescent="0.2"/>
    <row r="5601" ht="12.75" customHeight="1" x14ac:dyDescent="0.2"/>
    <row r="5602" ht="12.75" customHeight="1" x14ac:dyDescent="0.2"/>
    <row r="5603" ht="12.75" customHeight="1" x14ac:dyDescent="0.2"/>
    <row r="5604" ht="12.75" customHeight="1" x14ac:dyDescent="0.2"/>
    <row r="5605" ht="12.75" customHeight="1" x14ac:dyDescent="0.2"/>
    <row r="5606" ht="12.75" customHeight="1" x14ac:dyDescent="0.2"/>
    <row r="5607" ht="12.75" customHeight="1" x14ac:dyDescent="0.2"/>
    <row r="5608" ht="12.75" customHeight="1" x14ac:dyDescent="0.2"/>
    <row r="5609" ht="12.75" customHeight="1" x14ac:dyDescent="0.2"/>
    <row r="5610" ht="12.75" customHeight="1" x14ac:dyDescent="0.2"/>
    <row r="5611" ht="12.75" customHeight="1" x14ac:dyDescent="0.2"/>
    <row r="5612" ht="12.75" customHeight="1" x14ac:dyDescent="0.2"/>
    <row r="5613" ht="12.75" customHeight="1" x14ac:dyDescent="0.2"/>
    <row r="5614" ht="12.75" customHeight="1" x14ac:dyDescent="0.2"/>
    <row r="5615" ht="12.75" customHeight="1" x14ac:dyDescent="0.2"/>
    <row r="5616" ht="12.75" customHeight="1" x14ac:dyDescent="0.2"/>
    <row r="5617" ht="12.75" customHeight="1" x14ac:dyDescent="0.2"/>
    <row r="5618" ht="12.75" customHeight="1" x14ac:dyDescent="0.2"/>
    <row r="5619" ht="12.75" customHeight="1" x14ac:dyDescent="0.2"/>
    <row r="5620" ht="12.75" customHeight="1" x14ac:dyDescent="0.2"/>
    <row r="5621" ht="12.75" customHeight="1" x14ac:dyDescent="0.2"/>
    <row r="5622" ht="12.75" customHeight="1" x14ac:dyDescent="0.2"/>
    <row r="5623" ht="12.75" customHeight="1" x14ac:dyDescent="0.2"/>
    <row r="5624" ht="12.75" customHeight="1" x14ac:dyDescent="0.2"/>
    <row r="5625" ht="12.75" customHeight="1" x14ac:dyDescent="0.2"/>
    <row r="5626" ht="12.75" customHeight="1" x14ac:dyDescent="0.2"/>
    <row r="5627" ht="12.75" customHeight="1" x14ac:dyDescent="0.2"/>
    <row r="5628" ht="12.75" customHeight="1" x14ac:dyDescent="0.2"/>
    <row r="5629" ht="12.75" customHeight="1" x14ac:dyDescent="0.2"/>
    <row r="5630" ht="12.75" customHeight="1" x14ac:dyDescent="0.2"/>
    <row r="5631" ht="12.75" customHeight="1" x14ac:dyDescent="0.2"/>
    <row r="5632" ht="12.75" customHeight="1" x14ac:dyDescent="0.2"/>
    <row r="5633" ht="12.75" customHeight="1" x14ac:dyDescent="0.2"/>
    <row r="5634" ht="12.75" customHeight="1" x14ac:dyDescent="0.2"/>
    <row r="5635" ht="12.75" customHeight="1" x14ac:dyDescent="0.2"/>
    <row r="5636" ht="12.75" customHeight="1" x14ac:dyDescent="0.2"/>
    <row r="5637" ht="12.75" customHeight="1" x14ac:dyDescent="0.2"/>
    <row r="5638" ht="12.75" customHeight="1" x14ac:dyDescent="0.2"/>
    <row r="5639" ht="12.75" customHeight="1" x14ac:dyDescent="0.2"/>
    <row r="5640" ht="12.75" customHeight="1" x14ac:dyDescent="0.2"/>
    <row r="5641" ht="12.75" customHeight="1" x14ac:dyDescent="0.2"/>
    <row r="5642" ht="12.75" customHeight="1" x14ac:dyDescent="0.2"/>
    <row r="5643" ht="12.75" customHeight="1" x14ac:dyDescent="0.2"/>
    <row r="5644" ht="12.75" customHeight="1" x14ac:dyDescent="0.2"/>
    <row r="5645" ht="12.75" customHeight="1" x14ac:dyDescent="0.2"/>
    <row r="5646" ht="12.75" customHeight="1" x14ac:dyDescent="0.2"/>
    <row r="5647" ht="12.75" customHeight="1" x14ac:dyDescent="0.2"/>
    <row r="5648" ht="12.75" customHeight="1" x14ac:dyDescent="0.2"/>
    <row r="5649" ht="12.75" customHeight="1" x14ac:dyDescent="0.2"/>
    <row r="5650" ht="12.75" customHeight="1" x14ac:dyDescent="0.2"/>
    <row r="5651" ht="12.75" customHeight="1" x14ac:dyDescent="0.2"/>
    <row r="5652" ht="12.75" customHeight="1" x14ac:dyDescent="0.2"/>
    <row r="5653" ht="12.75" customHeight="1" x14ac:dyDescent="0.2"/>
    <row r="5654" ht="12.75" customHeight="1" x14ac:dyDescent="0.2"/>
    <row r="5655" ht="12.75" customHeight="1" x14ac:dyDescent="0.2"/>
    <row r="5656" ht="12.75" customHeight="1" x14ac:dyDescent="0.2"/>
    <row r="5657" ht="12.75" customHeight="1" x14ac:dyDescent="0.2"/>
    <row r="5658" ht="12.75" customHeight="1" x14ac:dyDescent="0.2"/>
    <row r="5659" ht="12.75" customHeight="1" x14ac:dyDescent="0.2"/>
    <row r="5660" ht="12.75" customHeight="1" x14ac:dyDescent="0.2"/>
    <row r="5661" ht="12.75" customHeight="1" x14ac:dyDescent="0.2"/>
    <row r="5662" ht="12.75" customHeight="1" x14ac:dyDescent="0.2"/>
    <row r="5663" ht="12.75" customHeight="1" x14ac:dyDescent="0.2"/>
    <row r="5664" ht="12.75" customHeight="1" x14ac:dyDescent="0.2"/>
    <row r="5665" ht="12.75" customHeight="1" x14ac:dyDescent="0.2"/>
    <row r="5666" ht="12.75" customHeight="1" x14ac:dyDescent="0.2"/>
    <row r="5667" ht="12.75" customHeight="1" x14ac:dyDescent="0.2"/>
    <row r="5668" ht="12.75" customHeight="1" x14ac:dyDescent="0.2"/>
    <row r="5669" ht="12.75" customHeight="1" x14ac:dyDescent="0.2"/>
    <row r="5670" ht="12.75" customHeight="1" x14ac:dyDescent="0.2"/>
    <row r="5671" ht="12.75" customHeight="1" x14ac:dyDescent="0.2"/>
    <row r="5672" ht="12.75" customHeight="1" x14ac:dyDescent="0.2"/>
    <row r="5673" ht="12.75" customHeight="1" x14ac:dyDescent="0.2"/>
    <row r="5674" ht="12.75" customHeight="1" x14ac:dyDescent="0.2"/>
    <row r="5675" ht="12.75" customHeight="1" x14ac:dyDescent="0.2"/>
    <row r="5676" ht="12.75" customHeight="1" x14ac:dyDescent="0.2"/>
    <row r="5677" ht="12.75" customHeight="1" x14ac:dyDescent="0.2"/>
    <row r="5678" ht="12.75" customHeight="1" x14ac:dyDescent="0.2"/>
    <row r="5679" ht="12.75" customHeight="1" x14ac:dyDescent="0.2"/>
    <row r="5680" ht="12.75" customHeight="1" x14ac:dyDescent="0.2"/>
    <row r="5681" ht="12.75" customHeight="1" x14ac:dyDescent="0.2"/>
    <row r="5682" ht="12.75" customHeight="1" x14ac:dyDescent="0.2"/>
    <row r="5683" ht="12.75" customHeight="1" x14ac:dyDescent="0.2"/>
    <row r="5684" ht="12.75" customHeight="1" x14ac:dyDescent="0.2"/>
    <row r="5685" ht="12.75" customHeight="1" x14ac:dyDescent="0.2"/>
    <row r="5686" ht="12.75" customHeight="1" x14ac:dyDescent="0.2"/>
    <row r="5687" ht="12.75" customHeight="1" x14ac:dyDescent="0.2"/>
    <row r="5688" ht="12.75" customHeight="1" x14ac:dyDescent="0.2"/>
    <row r="5689" ht="12.75" customHeight="1" x14ac:dyDescent="0.2"/>
    <row r="5690" ht="12.75" customHeight="1" x14ac:dyDescent="0.2"/>
    <row r="5691" ht="12.75" customHeight="1" x14ac:dyDescent="0.2"/>
    <row r="5692" ht="12.75" customHeight="1" x14ac:dyDescent="0.2"/>
    <row r="5693" ht="12.75" customHeight="1" x14ac:dyDescent="0.2"/>
    <row r="5694" ht="12.75" customHeight="1" x14ac:dyDescent="0.2"/>
    <row r="5695" ht="12.75" customHeight="1" x14ac:dyDescent="0.2"/>
    <row r="5696" ht="12.75" customHeight="1" x14ac:dyDescent="0.2"/>
    <row r="5697" ht="12.75" customHeight="1" x14ac:dyDescent="0.2"/>
    <row r="5698" ht="12.75" customHeight="1" x14ac:dyDescent="0.2"/>
    <row r="5699" ht="12.75" customHeight="1" x14ac:dyDescent="0.2"/>
    <row r="5700" ht="12.75" customHeight="1" x14ac:dyDescent="0.2"/>
    <row r="5701" ht="12.75" customHeight="1" x14ac:dyDescent="0.2"/>
    <row r="5702" ht="12.75" customHeight="1" x14ac:dyDescent="0.2"/>
    <row r="5703" ht="12.75" customHeight="1" x14ac:dyDescent="0.2"/>
    <row r="5704" ht="12.75" customHeight="1" x14ac:dyDescent="0.2"/>
    <row r="5705" ht="12.75" customHeight="1" x14ac:dyDescent="0.2"/>
    <row r="5706" ht="12.75" customHeight="1" x14ac:dyDescent="0.2"/>
    <row r="5707" ht="12.75" customHeight="1" x14ac:dyDescent="0.2"/>
    <row r="5708" ht="12.75" customHeight="1" x14ac:dyDescent="0.2"/>
    <row r="5709" ht="12.75" customHeight="1" x14ac:dyDescent="0.2"/>
    <row r="5710" ht="12.75" customHeight="1" x14ac:dyDescent="0.2"/>
    <row r="5711" ht="12.75" customHeight="1" x14ac:dyDescent="0.2"/>
    <row r="5712" ht="12.75" customHeight="1" x14ac:dyDescent="0.2"/>
    <row r="5713" ht="12.75" customHeight="1" x14ac:dyDescent="0.2"/>
    <row r="5714" ht="12.75" customHeight="1" x14ac:dyDescent="0.2"/>
    <row r="5715" ht="12.75" customHeight="1" x14ac:dyDescent="0.2"/>
    <row r="5716" ht="12.75" customHeight="1" x14ac:dyDescent="0.2"/>
    <row r="5717" ht="12.75" customHeight="1" x14ac:dyDescent="0.2"/>
    <row r="5718" ht="12.75" customHeight="1" x14ac:dyDescent="0.2"/>
    <row r="5719" ht="12.75" customHeight="1" x14ac:dyDescent="0.2"/>
    <row r="5720" ht="12.75" customHeight="1" x14ac:dyDescent="0.2"/>
    <row r="5721" ht="12.75" customHeight="1" x14ac:dyDescent="0.2"/>
    <row r="5722" ht="12.75" customHeight="1" x14ac:dyDescent="0.2"/>
    <row r="5723" ht="12.75" customHeight="1" x14ac:dyDescent="0.2"/>
    <row r="5724" ht="12.75" customHeight="1" x14ac:dyDescent="0.2"/>
    <row r="5725" ht="12.75" customHeight="1" x14ac:dyDescent="0.2"/>
    <row r="5726" ht="12.75" customHeight="1" x14ac:dyDescent="0.2"/>
    <row r="5727" ht="12.75" customHeight="1" x14ac:dyDescent="0.2"/>
    <row r="5728" ht="12.75" customHeight="1" x14ac:dyDescent="0.2"/>
    <row r="5729" ht="12.75" customHeight="1" x14ac:dyDescent="0.2"/>
    <row r="5730" ht="12.75" customHeight="1" x14ac:dyDescent="0.2"/>
    <row r="5731" ht="12.75" customHeight="1" x14ac:dyDescent="0.2"/>
    <row r="5732" ht="12.75" customHeight="1" x14ac:dyDescent="0.2"/>
    <row r="5733" ht="12.75" customHeight="1" x14ac:dyDescent="0.2"/>
    <row r="5734" ht="12.75" customHeight="1" x14ac:dyDescent="0.2"/>
    <row r="5735" ht="12.75" customHeight="1" x14ac:dyDescent="0.2"/>
    <row r="5736" ht="12.75" customHeight="1" x14ac:dyDescent="0.2"/>
    <row r="5737" ht="12.75" customHeight="1" x14ac:dyDescent="0.2"/>
    <row r="5738" ht="12.75" customHeight="1" x14ac:dyDescent="0.2"/>
    <row r="5739" ht="12.75" customHeight="1" x14ac:dyDescent="0.2"/>
    <row r="5740" ht="12.75" customHeight="1" x14ac:dyDescent="0.2"/>
    <row r="5741" ht="12.75" customHeight="1" x14ac:dyDescent="0.2"/>
    <row r="5742" ht="12.75" customHeight="1" x14ac:dyDescent="0.2"/>
    <row r="5743" ht="12.75" customHeight="1" x14ac:dyDescent="0.2"/>
    <row r="5744" ht="12.75" customHeight="1" x14ac:dyDescent="0.2"/>
    <row r="5745" ht="12.75" customHeight="1" x14ac:dyDescent="0.2"/>
    <row r="5746" ht="12.75" customHeight="1" x14ac:dyDescent="0.2"/>
    <row r="5747" ht="12.75" customHeight="1" x14ac:dyDescent="0.2"/>
    <row r="5748" ht="12.75" customHeight="1" x14ac:dyDescent="0.2"/>
    <row r="5749" ht="12.75" customHeight="1" x14ac:dyDescent="0.2"/>
    <row r="5750" ht="12.75" customHeight="1" x14ac:dyDescent="0.2"/>
    <row r="5751" ht="12.75" customHeight="1" x14ac:dyDescent="0.2"/>
    <row r="5752" ht="12.75" customHeight="1" x14ac:dyDescent="0.2"/>
    <row r="5753" ht="12.75" customHeight="1" x14ac:dyDescent="0.2"/>
    <row r="5754" ht="12.75" customHeight="1" x14ac:dyDescent="0.2"/>
    <row r="5755" ht="12.75" customHeight="1" x14ac:dyDescent="0.2"/>
    <row r="5756" ht="12.75" customHeight="1" x14ac:dyDescent="0.2"/>
    <row r="5757" ht="12.75" customHeight="1" x14ac:dyDescent="0.2"/>
    <row r="5758" ht="12.75" customHeight="1" x14ac:dyDescent="0.2"/>
    <row r="5759" ht="12.75" customHeight="1" x14ac:dyDescent="0.2"/>
    <row r="5760" ht="12.75" customHeight="1" x14ac:dyDescent="0.2"/>
    <row r="5761" ht="12.75" customHeight="1" x14ac:dyDescent="0.2"/>
    <row r="5762" ht="12.75" customHeight="1" x14ac:dyDescent="0.2"/>
    <row r="5763" ht="12.75" customHeight="1" x14ac:dyDescent="0.2"/>
    <row r="5764" ht="12.75" customHeight="1" x14ac:dyDescent="0.2"/>
    <row r="5765" ht="12.75" customHeight="1" x14ac:dyDescent="0.2"/>
    <row r="5766" ht="12.75" customHeight="1" x14ac:dyDescent="0.2"/>
    <row r="5767" ht="12.75" customHeight="1" x14ac:dyDescent="0.2"/>
    <row r="5768" ht="12.75" customHeight="1" x14ac:dyDescent="0.2"/>
    <row r="5769" ht="12.75" customHeight="1" x14ac:dyDescent="0.2"/>
    <row r="5770" ht="12.75" customHeight="1" x14ac:dyDescent="0.2"/>
    <row r="5771" ht="12.75" customHeight="1" x14ac:dyDescent="0.2"/>
    <row r="5772" ht="12.75" customHeight="1" x14ac:dyDescent="0.2"/>
    <row r="5773" ht="12.75" customHeight="1" x14ac:dyDescent="0.2"/>
    <row r="5774" ht="12.75" customHeight="1" x14ac:dyDescent="0.2"/>
    <row r="5775" ht="12.75" customHeight="1" x14ac:dyDescent="0.2"/>
    <row r="5776" ht="12.75" customHeight="1" x14ac:dyDescent="0.2"/>
    <row r="5777" ht="12.75" customHeight="1" x14ac:dyDescent="0.2"/>
    <row r="5778" ht="12.75" customHeight="1" x14ac:dyDescent="0.2"/>
    <row r="5779" ht="12.75" customHeight="1" x14ac:dyDescent="0.2"/>
    <row r="5780" ht="12.75" customHeight="1" x14ac:dyDescent="0.2"/>
    <row r="5781" ht="12.75" customHeight="1" x14ac:dyDescent="0.2"/>
    <row r="5782" ht="12.75" customHeight="1" x14ac:dyDescent="0.2"/>
    <row r="5783" ht="12.75" customHeight="1" x14ac:dyDescent="0.2"/>
    <row r="5784" ht="12.75" customHeight="1" x14ac:dyDescent="0.2"/>
    <row r="5785" ht="12.75" customHeight="1" x14ac:dyDescent="0.2"/>
    <row r="5786" ht="12.75" customHeight="1" x14ac:dyDescent="0.2"/>
    <row r="5787" ht="12.75" customHeight="1" x14ac:dyDescent="0.2"/>
    <row r="5788" ht="12.75" customHeight="1" x14ac:dyDescent="0.2"/>
    <row r="5789" ht="12.75" customHeight="1" x14ac:dyDescent="0.2"/>
    <row r="5790" ht="12.75" customHeight="1" x14ac:dyDescent="0.2"/>
    <row r="5791" ht="12.75" customHeight="1" x14ac:dyDescent="0.2"/>
    <row r="5792" ht="12.75" customHeight="1" x14ac:dyDescent="0.2"/>
    <row r="5793" ht="12.75" customHeight="1" x14ac:dyDescent="0.2"/>
    <row r="5794" ht="12.75" customHeight="1" x14ac:dyDescent="0.2"/>
    <row r="5795" ht="12.75" customHeight="1" x14ac:dyDescent="0.2"/>
    <row r="5796" ht="12.75" customHeight="1" x14ac:dyDescent="0.2"/>
    <row r="5797" ht="12.75" customHeight="1" x14ac:dyDescent="0.2"/>
    <row r="5798" ht="12.75" customHeight="1" x14ac:dyDescent="0.2"/>
    <row r="5799" ht="12.75" customHeight="1" x14ac:dyDescent="0.2"/>
    <row r="5800" ht="12.75" customHeight="1" x14ac:dyDescent="0.2"/>
    <row r="5801" ht="12.75" customHeight="1" x14ac:dyDescent="0.2"/>
    <row r="5802" ht="12.75" customHeight="1" x14ac:dyDescent="0.2"/>
    <row r="5803" ht="12.75" customHeight="1" x14ac:dyDescent="0.2"/>
    <row r="5804" ht="12.75" customHeight="1" x14ac:dyDescent="0.2"/>
    <row r="5805" ht="12.75" customHeight="1" x14ac:dyDescent="0.2"/>
    <row r="5806" ht="12.75" customHeight="1" x14ac:dyDescent="0.2"/>
    <row r="5807" ht="12.75" customHeight="1" x14ac:dyDescent="0.2"/>
    <row r="5808" ht="12.75" customHeight="1" x14ac:dyDescent="0.2"/>
    <row r="5809" ht="12.75" customHeight="1" x14ac:dyDescent="0.2"/>
    <row r="5810" ht="12.75" customHeight="1" x14ac:dyDescent="0.2"/>
    <row r="5811" ht="12.75" customHeight="1" x14ac:dyDescent="0.2"/>
    <row r="5812" ht="12.75" customHeight="1" x14ac:dyDescent="0.2"/>
    <row r="5813" ht="12.75" customHeight="1" x14ac:dyDescent="0.2"/>
    <row r="5814" ht="12.75" customHeight="1" x14ac:dyDescent="0.2"/>
    <row r="5815" ht="12.75" customHeight="1" x14ac:dyDescent="0.2"/>
    <row r="5816" ht="12.75" customHeight="1" x14ac:dyDescent="0.2"/>
    <row r="5817" ht="12.75" customHeight="1" x14ac:dyDescent="0.2"/>
    <row r="5818" ht="12.75" customHeight="1" x14ac:dyDescent="0.2"/>
    <row r="5819" ht="12.75" customHeight="1" x14ac:dyDescent="0.2"/>
    <row r="5820" ht="12.75" customHeight="1" x14ac:dyDescent="0.2"/>
    <row r="5821" ht="12.75" customHeight="1" x14ac:dyDescent="0.2"/>
    <row r="5822" ht="12.75" customHeight="1" x14ac:dyDescent="0.2"/>
    <row r="5823" ht="12.75" customHeight="1" x14ac:dyDescent="0.2"/>
    <row r="5824" ht="12.75" customHeight="1" x14ac:dyDescent="0.2"/>
    <row r="5825" ht="12.75" customHeight="1" x14ac:dyDescent="0.2"/>
    <row r="5826" ht="12.75" customHeight="1" x14ac:dyDescent="0.2"/>
    <row r="5827" ht="12.75" customHeight="1" x14ac:dyDescent="0.2"/>
    <row r="5828" ht="12.75" customHeight="1" x14ac:dyDescent="0.2"/>
    <row r="5829" ht="12.75" customHeight="1" x14ac:dyDescent="0.2"/>
    <row r="5830" ht="12.75" customHeight="1" x14ac:dyDescent="0.2"/>
    <row r="5831" ht="12.75" customHeight="1" x14ac:dyDescent="0.2"/>
    <row r="5832" ht="12.75" customHeight="1" x14ac:dyDescent="0.2"/>
    <row r="5833" ht="12.75" customHeight="1" x14ac:dyDescent="0.2"/>
    <row r="5834" ht="12.75" customHeight="1" x14ac:dyDescent="0.2"/>
    <row r="5835" ht="12.75" customHeight="1" x14ac:dyDescent="0.2"/>
    <row r="5836" ht="12.75" customHeight="1" x14ac:dyDescent="0.2"/>
    <row r="5837" ht="12.75" customHeight="1" x14ac:dyDescent="0.2"/>
    <row r="5838" ht="12.75" customHeight="1" x14ac:dyDescent="0.2"/>
    <row r="5839" ht="12.75" customHeight="1" x14ac:dyDescent="0.2"/>
    <row r="5840" ht="12.75" customHeight="1" x14ac:dyDescent="0.2"/>
    <row r="5841" ht="12.75" customHeight="1" x14ac:dyDescent="0.2"/>
    <row r="5842" ht="12.75" customHeight="1" x14ac:dyDescent="0.2"/>
    <row r="5843" ht="12.75" customHeight="1" x14ac:dyDescent="0.2"/>
    <row r="5844" ht="12.75" customHeight="1" x14ac:dyDescent="0.2"/>
    <row r="5845" ht="12.75" customHeight="1" x14ac:dyDescent="0.2"/>
    <row r="5846" ht="12.75" customHeight="1" x14ac:dyDescent="0.2"/>
    <row r="5847" ht="12.75" customHeight="1" x14ac:dyDescent="0.2"/>
    <row r="5848" ht="12.75" customHeight="1" x14ac:dyDescent="0.2"/>
    <row r="5849" ht="12.75" customHeight="1" x14ac:dyDescent="0.2"/>
    <row r="5850" ht="12.75" customHeight="1" x14ac:dyDescent="0.2"/>
    <row r="5851" ht="12.75" customHeight="1" x14ac:dyDescent="0.2"/>
    <row r="5852" ht="12.75" customHeight="1" x14ac:dyDescent="0.2"/>
    <row r="5853" ht="12.75" customHeight="1" x14ac:dyDescent="0.2"/>
    <row r="5854" ht="12.75" customHeight="1" x14ac:dyDescent="0.2"/>
    <row r="5855" ht="12.75" customHeight="1" x14ac:dyDescent="0.2"/>
    <row r="5856" ht="12.75" customHeight="1" x14ac:dyDescent="0.2"/>
    <row r="5857" ht="12.75" customHeight="1" x14ac:dyDescent="0.2"/>
    <row r="5858" ht="12.75" customHeight="1" x14ac:dyDescent="0.2"/>
    <row r="5859" ht="12.75" customHeight="1" x14ac:dyDescent="0.2"/>
    <row r="5860" ht="12.75" customHeight="1" x14ac:dyDescent="0.2"/>
    <row r="5861" ht="12.75" customHeight="1" x14ac:dyDescent="0.2"/>
    <row r="5862" ht="12.75" customHeight="1" x14ac:dyDescent="0.2"/>
    <row r="5863" ht="12.75" customHeight="1" x14ac:dyDescent="0.2"/>
    <row r="5864" ht="12.75" customHeight="1" x14ac:dyDescent="0.2"/>
    <row r="5865" ht="12.75" customHeight="1" x14ac:dyDescent="0.2"/>
    <row r="5866" ht="12.75" customHeight="1" x14ac:dyDescent="0.2"/>
    <row r="5867" ht="12.75" customHeight="1" x14ac:dyDescent="0.2"/>
    <row r="5868" ht="12.75" customHeight="1" x14ac:dyDescent="0.2"/>
    <row r="5869" ht="12.75" customHeight="1" x14ac:dyDescent="0.2"/>
    <row r="5870" ht="12.75" customHeight="1" x14ac:dyDescent="0.2"/>
    <row r="5871" ht="12.75" customHeight="1" x14ac:dyDescent="0.2"/>
    <row r="5872" ht="12.75" customHeight="1" x14ac:dyDescent="0.2"/>
    <row r="5873" ht="12.75" customHeight="1" x14ac:dyDescent="0.2"/>
    <row r="5874" ht="12.75" customHeight="1" x14ac:dyDescent="0.2"/>
    <row r="5875" ht="12.75" customHeight="1" x14ac:dyDescent="0.2"/>
    <row r="5876" ht="12.75" customHeight="1" x14ac:dyDescent="0.2"/>
    <row r="5877" ht="12.75" customHeight="1" x14ac:dyDescent="0.2"/>
    <row r="5878" ht="12.75" customHeight="1" x14ac:dyDescent="0.2"/>
    <row r="5879" ht="12.75" customHeight="1" x14ac:dyDescent="0.2"/>
    <row r="5880" ht="12.75" customHeight="1" x14ac:dyDescent="0.2"/>
    <row r="5881" ht="12.75" customHeight="1" x14ac:dyDescent="0.2"/>
    <row r="5882" ht="12.75" customHeight="1" x14ac:dyDescent="0.2"/>
    <row r="5883" ht="12.75" customHeight="1" x14ac:dyDescent="0.2"/>
    <row r="5884" ht="12.75" customHeight="1" x14ac:dyDescent="0.2"/>
    <row r="5885" ht="12.75" customHeight="1" x14ac:dyDescent="0.2"/>
    <row r="5886" ht="12.75" customHeight="1" x14ac:dyDescent="0.2"/>
    <row r="5887" ht="12.75" customHeight="1" x14ac:dyDescent="0.2"/>
    <row r="5888" ht="12.75" customHeight="1" x14ac:dyDescent="0.2"/>
    <row r="5889" ht="12.75" customHeight="1" x14ac:dyDescent="0.2"/>
    <row r="5890" ht="12.75" customHeight="1" x14ac:dyDescent="0.2"/>
    <row r="5891" ht="12.75" customHeight="1" x14ac:dyDescent="0.2"/>
    <row r="5892" ht="12.75" customHeight="1" x14ac:dyDescent="0.2"/>
    <row r="5893" ht="12.75" customHeight="1" x14ac:dyDescent="0.2"/>
    <row r="5894" ht="12.75" customHeight="1" x14ac:dyDescent="0.2"/>
    <row r="5895" ht="12.75" customHeight="1" x14ac:dyDescent="0.2"/>
    <row r="5896" ht="12.75" customHeight="1" x14ac:dyDescent="0.2"/>
    <row r="5897" ht="12.75" customHeight="1" x14ac:dyDescent="0.2"/>
    <row r="5898" ht="12.75" customHeight="1" x14ac:dyDescent="0.2"/>
    <row r="5899" ht="12.75" customHeight="1" x14ac:dyDescent="0.2"/>
    <row r="5900" ht="12.75" customHeight="1" x14ac:dyDescent="0.2"/>
    <row r="5901" ht="12.75" customHeight="1" x14ac:dyDescent="0.2"/>
    <row r="5902" ht="12.75" customHeight="1" x14ac:dyDescent="0.2"/>
    <row r="5903" ht="12.75" customHeight="1" x14ac:dyDescent="0.2"/>
    <row r="5904" ht="12.75" customHeight="1" x14ac:dyDescent="0.2"/>
    <row r="5905" ht="12.75" customHeight="1" x14ac:dyDescent="0.2"/>
    <row r="5906" ht="12.75" customHeight="1" x14ac:dyDescent="0.2"/>
    <row r="5907" ht="12.75" customHeight="1" x14ac:dyDescent="0.2"/>
    <row r="5908" ht="12.75" customHeight="1" x14ac:dyDescent="0.2"/>
    <row r="5909" ht="12.75" customHeight="1" x14ac:dyDescent="0.2"/>
    <row r="5910" ht="12.75" customHeight="1" x14ac:dyDescent="0.2"/>
    <row r="5911" ht="12.75" customHeight="1" x14ac:dyDescent="0.2"/>
    <row r="5912" ht="12.75" customHeight="1" x14ac:dyDescent="0.2"/>
    <row r="5913" ht="12.75" customHeight="1" x14ac:dyDescent="0.2"/>
    <row r="5914" ht="12.75" customHeight="1" x14ac:dyDescent="0.2"/>
    <row r="5915" ht="12.75" customHeight="1" x14ac:dyDescent="0.2"/>
    <row r="5916" ht="12.75" customHeight="1" x14ac:dyDescent="0.2"/>
    <row r="5917" ht="12.75" customHeight="1" x14ac:dyDescent="0.2"/>
    <row r="5918" ht="12.75" customHeight="1" x14ac:dyDescent="0.2"/>
    <row r="5919" ht="12.75" customHeight="1" x14ac:dyDescent="0.2"/>
    <row r="5920" ht="12.75" customHeight="1" x14ac:dyDescent="0.2"/>
    <row r="5921" ht="12.75" customHeight="1" x14ac:dyDescent="0.2"/>
    <row r="5922" ht="12.75" customHeight="1" x14ac:dyDescent="0.2"/>
    <row r="5923" ht="12.75" customHeight="1" x14ac:dyDescent="0.2"/>
    <row r="5924" ht="12.75" customHeight="1" x14ac:dyDescent="0.2"/>
    <row r="5925" ht="12.75" customHeight="1" x14ac:dyDescent="0.2"/>
    <row r="5926" ht="12.75" customHeight="1" x14ac:dyDescent="0.2"/>
    <row r="5927" ht="12.75" customHeight="1" x14ac:dyDescent="0.2"/>
    <row r="5928" ht="12.75" customHeight="1" x14ac:dyDescent="0.2"/>
    <row r="5929" ht="12.75" customHeight="1" x14ac:dyDescent="0.2"/>
    <row r="5930" ht="12.75" customHeight="1" x14ac:dyDescent="0.2"/>
    <row r="5931" ht="12.75" customHeight="1" x14ac:dyDescent="0.2"/>
    <row r="5932" ht="12.75" customHeight="1" x14ac:dyDescent="0.2"/>
    <row r="5933" ht="12.75" customHeight="1" x14ac:dyDescent="0.2"/>
    <row r="5934" ht="12.75" customHeight="1" x14ac:dyDescent="0.2"/>
    <row r="5935" ht="12.75" customHeight="1" x14ac:dyDescent="0.2"/>
    <row r="5936" ht="12.75" customHeight="1" x14ac:dyDescent="0.2"/>
    <row r="5937" ht="12.75" customHeight="1" x14ac:dyDescent="0.2"/>
    <row r="5938" ht="12.75" customHeight="1" x14ac:dyDescent="0.2"/>
    <row r="5939" ht="12.75" customHeight="1" x14ac:dyDescent="0.2"/>
    <row r="5940" ht="12.75" customHeight="1" x14ac:dyDescent="0.2"/>
    <row r="5941" ht="12.75" customHeight="1" x14ac:dyDescent="0.2"/>
    <row r="5942" ht="12.75" customHeight="1" x14ac:dyDescent="0.2"/>
    <row r="5943" ht="12.75" customHeight="1" x14ac:dyDescent="0.2"/>
    <row r="5944" ht="12.75" customHeight="1" x14ac:dyDescent="0.2"/>
    <row r="5945" ht="12.75" customHeight="1" x14ac:dyDescent="0.2"/>
    <row r="5946" ht="12.75" customHeight="1" x14ac:dyDescent="0.2"/>
    <row r="5947" ht="12.75" customHeight="1" x14ac:dyDescent="0.2"/>
    <row r="5948" ht="12.75" customHeight="1" x14ac:dyDescent="0.2"/>
    <row r="5949" ht="12.75" customHeight="1" x14ac:dyDescent="0.2"/>
    <row r="5950" ht="12.75" customHeight="1" x14ac:dyDescent="0.2"/>
    <row r="5951" ht="12.75" customHeight="1" x14ac:dyDescent="0.2"/>
    <row r="5952" ht="12.75" customHeight="1" x14ac:dyDescent="0.2"/>
    <row r="5953" ht="12.75" customHeight="1" x14ac:dyDescent="0.2"/>
    <row r="5954" ht="12.75" customHeight="1" x14ac:dyDescent="0.2"/>
    <row r="5955" ht="12.75" customHeight="1" x14ac:dyDescent="0.2"/>
    <row r="5956" ht="12.75" customHeight="1" x14ac:dyDescent="0.2"/>
    <row r="5957" ht="12.75" customHeight="1" x14ac:dyDescent="0.2"/>
    <row r="5958" ht="12.75" customHeight="1" x14ac:dyDescent="0.2"/>
    <row r="5959" ht="12.75" customHeight="1" x14ac:dyDescent="0.2"/>
    <row r="5960" ht="12.75" customHeight="1" x14ac:dyDescent="0.2"/>
    <row r="5961" ht="12.75" customHeight="1" x14ac:dyDescent="0.2"/>
    <row r="5962" ht="12.75" customHeight="1" x14ac:dyDescent="0.2"/>
    <row r="5963" ht="12.75" customHeight="1" x14ac:dyDescent="0.2"/>
    <row r="5964" ht="12.75" customHeight="1" x14ac:dyDescent="0.2"/>
    <row r="5965" ht="12.75" customHeight="1" x14ac:dyDescent="0.2"/>
    <row r="5966" ht="12.75" customHeight="1" x14ac:dyDescent="0.2"/>
    <row r="5967" ht="12.75" customHeight="1" x14ac:dyDescent="0.2"/>
    <row r="5968" ht="12.75" customHeight="1" x14ac:dyDescent="0.2"/>
    <row r="5969" ht="12.75" customHeight="1" x14ac:dyDescent="0.2"/>
    <row r="5970" ht="12.75" customHeight="1" x14ac:dyDescent="0.2"/>
    <row r="5971" ht="12.75" customHeight="1" x14ac:dyDescent="0.2"/>
    <row r="5972" ht="12.75" customHeight="1" x14ac:dyDescent="0.2"/>
    <row r="5973" ht="12.75" customHeight="1" x14ac:dyDescent="0.2"/>
    <row r="5974" ht="12.75" customHeight="1" x14ac:dyDescent="0.2"/>
    <row r="5975" ht="12.75" customHeight="1" x14ac:dyDescent="0.2"/>
    <row r="5976" ht="12.75" customHeight="1" x14ac:dyDescent="0.2"/>
    <row r="5977" ht="12.75" customHeight="1" x14ac:dyDescent="0.2"/>
    <row r="5978" ht="12.75" customHeight="1" x14ac:dyDescent="0.2"/>
    <row r="5979" ht="12.75" customHeight="1" x14ac:dyDescent="0.2"/>
    <row r="5980" ht="12.75" customHeight="1" x14ac:dyDescent="0.2"/>
    <row r="5981" ht="12.75" customHeight="1" x14ac:dyDescent="0.2"/>
    <row r="5982" ht="12.75" customHeight="1" x14ac:dyDescent="0.2"/>
    <row r="5983" ht="12.75" customHeight="1" x14ac:dyDescent="0.2"/>
    <row r="5984" ht="12.75" customHeight="1" x14ac:dyDescent="0.2"/>
    <row r="5985" ht="12.75" customHeight="1" x14ac:dyDescent="0.2"/>
    <row r="5986" ht="12.75" customHeight="1" x14ac:dyDescent="0.2"/>
    <row r="5987" ht="12.75" customHeight="1" x14ac:dyDescent="0.2"/>
    <row r="5988" ht="12.75" customHeight="1" x14ac:dyDescent="0.2"/>
    <row r="5989" ht="12.75" customHeight="1" x14ac:dyDescent="0.2"/>
    <row r="5990" ht="12.75" customHeight="1" x14ac:dyDescent="0.2"/>
    <row r="5991" ht="12.75" customHeight="1" x14ac:dyDescent="0.2"/>
    <row r="5992" ht="12.75" customHeight="1" x14ac:dyDescent="0.2"/>
    <row r="5993" ht="12.75" customHeight="1" x14ac:dyDescent="0.2"/>
    <row r="5994" ht="12.75" customHeight="1" x14ac:dyDescent="0.2"/>
    <row r="5995" ht="12.75" customHeight="1" x14ac:dyDescent="0.2"/>
    <row r="5996" ht="12.75" customHeight="1" x14ac:dyDescent="0.2"/>
    <row r="5997" ht="12.75" customHeight="1" x14ac:dyDescent="0.2"/>
    <row r="5998" ht="12.75" customHeight="1" x14ac:dyDescent="0.2"/>
    <row r="5999" ht="12.75" customHeight="1" x14ac:dyDescent="0.2"/>
    <row r="6000" ht="12.75" customHeight="1" x14ac:dyDescent="0.2"/>
    <row r="6001" ht="12.75" customHeight="1" x14ac:dyDescent="0.2"/>
    <row r="6002" ht="12.75" customHeight="1" x14ac:dyDescent="0.2"/>
    <row r="6003" ht="12.75" customHeight="1" x14ac:dyDescent="0.2"/>
    <row r="6004" ht="12.75" customHeight="1" x14ac:dyDescent="0.2"/>
    <row r="6005" ht="12.75" customHeight="1" x14ac:dyDescent="0.2"/>
    <row r="6006" ht="12.75" customHeight="1" x14ac:dyDescent="0.2"/>
    <row r="6007" ht="12.75" customHeight="1" x14ac:dyDescent="0.2"/>
    <row r="6008" ht="12.75" customHeight="1" x14ac:dyDescent="0.2"/>
    <row r="6009" ht="12.75" customHeight="1" x14ac:dyDescent="0.2"/>
    <row r="6010" ht="12.75" customHeight="1" x14ac:dyDescent="0.2"/>
    <row r="6011" ht="12.75" customHeight="1" x14ac:dyDescent="0.2"/>
    <row r="6012" ht="12.75" customHeight="1" x14ac:dyDescent="0.2"/>
    <row r="6013" ht="12.75" customHeight="1" x14ac:dyDescent="0.2"/>
    <row r="6014" ht="12.75" customHeight="1" x14ac:dyDescent="0.2"/>
    <row r="6015" ht="12.75" customHeight="1" x14ac:dyDescent="0.2"/>
    <row r="6016" ht="12.75" customHeight="1" x14ac:dyDescent="0.2"/>
    <row r="6017" ht="12.75" customHeight="1" x14ac:dyDescent="0.2"/>
    <row r="6018" ht="12.75" customHeight="1" x14ac:dyDescent="0.2"/>
    <row r="6019" ht="12.75" customHeight="1" x14ac:dyDescent="0.2"/>
    <row r="6020" ht="12.75" customHeight="1" x14ac:dyDescent="0.2"/>
    <row r="6021" ht="12.75" customHeight="1" x14ac:dyDescent="0.2"/>
    <row r="6022" ht="12.75" customHeight="1" x14ac:dyDescent="0.2"/>
    <row r="6023" ht="12.75" customHeight="1" x14ac:dyDescent="0.2"/>
    <row r="6024" ht="12.75" customHeight="1" x14ac:dyDescent="0.2"/>
    <row r="6025" ht="12.75" customHeight="1" x14ac:dyDescent="0.2"/>
    <row r="6026" ht="12.75" customHeight="1" x14ac:dyDescent="0.2"/>
    <row r="6027" ht="12.75" customHeight="1" x14ac:dyDescent="0.2"/>
    <row r="6028" ht="12.75" customHeight="1" x14ac:dyDescent="0.2"/>
    <row r="6029" ht="12.75" customHeight="1" x14ac:dyDescent="0.2"/>
    <row r="6030" ht="12.75" customHeight="1" x14ac:dyDescent="0.2"/>
    <row r="6031" ht="12.75" customHeight="1" x14ac:dyDescent="0.2"/>
    <row r="6032" ht="12.75" customHeight="1" x14ac:dyDescent="0.2"/>
    <row r="6033" ht="12.75" customHeight="1" x14ac:dyDescent="0.2"/>
    <row r="6034" ht="12.75" customHeight="1" x14ac:dyDescent="0.2"/>
    <row r="6035" ht="12.75" customHeight="1" x14ac:dyDescent="0.2"/>
    <row r="6036" ht="12.75" customHeight="1" x14ac:dyDescent="0.2"/>
    <row r="6037" ht="12.75" customHeight="1" x14ac:dyDescent="0.2"/>
    <row r="6038" ht="12.75" customHeight="1" x14ac:dyDescent="0.2"/>
    <row r="6039" ht="12.75" customHeight="1" x14ac:dyDescent="0.2"/>
    <row r="6040" ht="12.75" customHeight="1" x14ac:dyDescent="0.2"/>
    <row r="6041" ht="12.75" customHeight="1" x14ac:dyDescent="0.2"/>
    <row r="6042" ht="12.75" customHeight="1" x14ac:dyDescent="0.2"/>
    <row r="6043" ht="12.75" customHeight="1" x14ac:dyDescent="0.2"/>
    <row r="6044" ht="12.75" customHeight="1" x14ac:dyDescent="0.2"/>
    <row r="6045" ht="12.75" customHeight="1" x14ac:dyDescent="0.2"/>
    <row r="6046" ht="12.75" customHeight="1" x14ac:dyDescent="0.2"/>
    <row r="6047" ht="12.75" customHeight="1" x14ac:dyDescent="0.2"/>
    <row r="6048" ht="12.75" customHeight="1" x14ac:dyDescent="0.2"/>
    <row r="6049" ht="12.75" customHeight="1" x14ac:dyDescent="0.2"/>
    <row r="6050" ht="12.75" customHeight="1" x14ac:dyDescent="0.2"/>
    <row r="6051" ht="12.75" customHeight="1" x14ac:dyDescent="0.2"/>
    <row r="6052" ht="12.75" customHeight="1" x14ac:dyDescent="0.2"/>
    <row r="6053" ht="12.75" customHeight="1" x14ac:dyDescent="0.2"/>
    <row r="6054" ht="12.75" customHeight="1" x14ac:dyDescent="0.2"/>
    <row r="6055" ht="12.75" customHeight="1" x14ac:dyDescent="0.2"/>
    <row r="6056" ht="12.75" customHeight="1" x14ac:dyDescent="0.2"/>
    <row r="6057" ht="12.75" customHeight="1" x14ac:dyDescent="0.2"/>
    <row r="6058" ht="12.75" customHeight="1" x14ac:dyDescent="0.2"/>
    <row r="6059" ht="12.75" customHeight="1" x14ac:dyDescent="0.2"/>
    <row r="6060" ht="12.75" customHeight="1" x14ac:dyDescent="0.2"/>
    <row r="6061" ht="12.75" customHeight="1" x14ac:dyDescent="0.2"/>
    <row r="6062" ht="12.75" customHeight="1" x14ac:dyDescent="0.2"/>
    <row r="6063" ht="12.75" customHeight="1" x14ac:dyDescent="0.2"/>
    <row r="6064" ht="12.75" customHeight="1" x14ac:dyDescent="0.2"/>
    <row r="6065" ht="12.75" customHeight="1" x14ac:dyDescent="0.2"/>
    <row r="6066" ht="12.75" customHeight="1" x14ac:dyDescent="0.2"/>
    <row r="6067" ht="12.75" customHeight="1" x14ac:dyDescent="0.2"/>
    <row r="6068" ht="12.75" customHeight="1" x14ac:dyDescent="0.2"/>
    <row r="6069" ht="12.75" customHeight="1" x14ac:dyDescent="0.2"/>
    <row r="6070" ht="12.75" customHeight="1" x14ac:dyDescent="0.2"/>
    <row r="6071" ht="12.75" customHeight="1" x14ac:dyDescent="0.2"/>
    <row r="6072" ht="12.75" customHeight="1" x14ac:dyDescent="0.2"/>
    <row r="6073" ht="12.75" customHeight="1" x14ac:dyDescent="0.2"/>
    <row r="6074" ht="12.75" customHeight="1" x14ac:dyDescent="0.2"/>
    <row r="6075" ht="12.75" customHeight="1" x14ac:dyDescent="0.2"/>
    <row r="6076" ht="12.75" customHeight="1" x14ac:dyDescent="0.2"/>
    <row r="6077" ht="12.75" customHeight="1" x14ac:dyDescent="0.2"/>
    <row r="6078" ht="12.75" customHeight="1" x14ac:dyDescent="0.2"/>
    <row r="6079" ht="12.75" customHeight="1" x14ac:dyDescent="0.2"/>
    <row r="6080" ht="12.75" customHeight="1" x14ac:dyDescent="0.2"/>
    <row r="6081" ht="12.75" customHeight="1" x14ac:dyDescent="0.2"/>
    <row r="6082" ht="12.75" customHeight="1" x14ac:dyDescent="0.2"/>
    <row r="6083" ht="12.75" customHeight="1" x14ac:dyDescent="0.2"/>
    <row r="6084" ht="12.75" customHeight="1" x14ac:dyDescent="0.2"/>
    <row r="6085" ht="12.75" customHeight="1" x14ac:dyDescent="0.2"/>
    <row r="6086" ht="12.75" customHeight="1" x14ac:dyDescent="0.2"/>
    <row r="6087" ht="12.75" customHeight="1" x14ac:dyDescent="0.2"/>
    <row r="6088" ht="12.75" customHeight="1" x14ac:dyDescent="0.2"/>
    <row r="6089" ht="12.75" customHeight="1" x14ac:dyDescent="0.2"/>
    <row r="6090" ht="12.75" customHeight="1" x14ac:dyDescent="0.2"/>
    <row r="6091" ht="12.75" customHeight="1" x14ac:dyDescent="0.2"/>
    <row r="6092" ht="12.75" customHeight="1" x14ac:dyDescent="0.2"/>
    <row r="6093" ht="12.75" customHeight="1" x14ac:dyDescent="0.2"/>
    <row r="6094" ht="12.75" customHeight="1" x14ac:dyDescent="0.2"/>
    <row r="6095" ht="12.75" customHeight="1" x14ac:dyDescent="0.2"/>
    <row r="6096" ht="12.75" customHeight="1" x14ac:dyDescent="0.2"/>
    <row r="6097" ht="12.75" customHeight="1" x14ac:dyDescent="0.2"/>
    <row r="6098" ht="12.75" customHeight="1" x14ac:dyDescent="0.2"/>
    <row r="6099" ht="12.75" customHeight="1" x14ac:dyDescent="0.2"/>
    <row r="6100" ht="12.75" customHeight="1" x14ac:dyDescent="0.2"/>
    <row r="6101" ht="12.75" customHeight="1" x14ac:dyDescent="0.2"/>
    <row r="6102" ht="12.75" customHeight="1" x14ac:dyDescent="0.2"/>
    <row r="6103" ht="12.75" customHeight="1" x14ac:dyDescent="0.2"/>
    <row r="6104" ht="12.75" customHeight="1" x14ac:dyDescent="0.2"/>
    <row r="6105" ht="12.75" customHeight="1" x14ac:dyDescent="0.2"/>
    <row r="6106" ht="12.75" customHeight="1" x14ac:dyDescent="0.2"/>
    <row r="6107" ht="12.75" customHeight="1" x14ac:dyDescent="0.2"/>
    <row r="6108" ht="12.75" customHeight="1" x14ac:dyDescent="0.2"/>
    <row r="6109" ht="12.75" customHeight="1" x14ac:dyDescent="0.2"/>
    <row r="6110" ht="12.75" customHeight="1" x14ac:dyDescent="0.2"/>
    <row r="6111" ht="12.75" customHeight="1" x14ac:dyDescent="0.2"/>
    <row r="6112" ht="12.75" customHeight="1" x14ac:dyDescent="0.2"/>
    <row r="6113" ht="12.75" customHeight="1" x14ac:dyDescent="0.2"/>
    <row r="6114" ht="12.75" customHeight="1" x14ac:dyDescent="0.2"/>
    <row r="6115" ht="12.75" customHeight="1" x14ac:dyDescent="0.2"/>
    <row r="6116" ht="12.75" customHeight="1" x14ac:dyDescent="0.2"/>
    <row r="6117" ht="12.75" customHeight="1" x14ac:dyDescent="0.2"/>
    <row r="6118" ht="12.75" customHeight="1" x14ac:dyDescent="0.2"/>
    <row r="6119" ht="12.75" customHeight="1" x14ac:dyDescent="0.2"/>
    <row r="6120" ht="12.75" customHeight="1" x14ac:dyDescent="0.2"/>
    <row r="6121" ht="12.75" customHeight="1" x14ac:dyDescent="0.2"/>
    <row r="6122" ht="12.75" customHeight="1" x14ac:dyDescent="0.2"/>
    <row r="6123" ht="12.75" customHeight="1" x14ac:dyDescent="0.2"/>
    <row r="6124" ht="12.75" customHeight="1" x14ac:dyDescent="0.2"/>
    <row r="6125" ht="12.75" customHeight="1" x14ac:dyDescent="0.2"/>
    <row r="6126" ht="12.75" customHeight="1" x14ac:dyDescent="0.2"/>
    <row r="6127" ht="12.75" customHeight="1" x14ac:dyDescent="0.2"/>
    <row r="6128" ht="12.75" customHeight="1" x14ac:dyDescent="0.2"/>
    <row r="6129" ht="12.75" customHeight="1" x14ac:dyDescent="0.2"/>
    <row r="6130" ht="12.75" customHeight="1" x14ac:dyDescent="0.2"/>
    <row r="6131" ht="12.75" customHeight="1" x14ac:dyDescent="0.2"/>
    <row r="6132" ht="12.75" customHeight="1" x14ac:dyDescent="0.2"/>
    <row r="6133" ht="12.75" customHeight="1" x14ac:dyDescent="0.2"/>
    <row r="6134" ht="12.75" customHeight="1" x14ac:dyDescent="0.2"/>
    <row r="6135" ht="12.75" customHeight="1" x14ac:dyDescent="0.2"/>
    <row r="6136" ht="12.75" customHeight="1" x14ac:dyDescent="0.2"/>
    <row r="6137" ht="12.75" customHeight="1" x14ac:dyDescent="0.2"/>
    <row r="6138" ht="12.75" customHeight="1" x14ac:dyDescent="0.2"/>
    <row r="6139" ht="12.75" customHeight="1" x14ac:dyDescent="0.2"/>
    <row r="6140" ht="12.75" customHeight="1" x14ac:dyDescent="0.2"/>
    <row r="6141" ht="12.75" customHeight="1" x14ac:dyDescent="0.2"/>
    <row r="6142" ht="12.75" customHeight="1" x14ac:dyDescent="0.2"/>
    <row r="6143" ht="12.75" customHeight="1" x14ac:dyDescent="0.2"/>
    <row r="6144" ht="12.75" customHeight="1" x14ac:dyDescent="0.2"/>
    <row r="6145" ht="12.75" customHeight="1" x14ac:dyDescent="0.2"/>
    <row r="6146" ht="12.75" customHeight="1" x14ac:dyDescent="0.2"/>
    <row r="6147" ht="12.75" customHeight="1" x14ac:dyDescent="0.2"/>
    <row r="6148" ht="12.75" customHeight="1" x14ac:dyDescent="0.2"/>
    <row r="6149" ht="12.75" customHeight="1" x14ac:dyDescent="0.2"/>
    <row r="6150" ht="12.75" customHeight="1" x14ac:dyDescent="0.2"/>
    <row r="6151" ht="12.75" customHeight="1" x14ac:dyDescent="0.2"/>
    <row r="6152" ht="12.75" customHeight="1" x14ac:dyDescent="0.2"/>
    <row r="6153" ht="12.75" customHeight="1" x14ac:dyDescent="0.2"/>
    <row r="6154" ht="12.75" customHeight="1" x14ac:dyDescent="0.2"/>
    <row r="6155" ht="12.75" customHeight="1" x14ac:dyDescent="0.2"/>
    <row r="6156" ht="12.75" customHeight="1" x14ac:dyDescent="0.2"/>
    <row r="6157" ht="12.75" customHeight="1" x14ac:dyDescent="0.2"/>
    <row r="6158" ht="12.75" customHeight="1" x14ac:dyDescent="0.2"/>
    <row r="6159" ht="12.75" customHeight="1" x14ac:dyDescent="0.2"/>
    <row r="6160" ht="12.75" customHeight="1" x14ac:dyDescent="0.2"/>
    <row r="6161" ht="12.75" customHeight="1" x14ac:dyDescent="0.2"/>
    <row r="6162" ht="12.75" customHeight="1" x14ac:dyDescent="0.2"/>
    <row r="6163" ht="12.75" customHeight="1" x14ac:dyDescent="0.2"/>
    <row r="6164" ht="12.75" customHeight="1" x14ac:dyDescent="0.2"/>
    <row r="6165" ht="12.75" customHeight="1" x14ac:dyDescent="0.2"/>
    <row r="6166" ht="12.75" customHeight="1" x14ac:dyDescent="0.2"/>
    <row r="6167" ht="12.75" customHeight="1" x14ac:dyDescent="0.2"/>
    <row r="6168" ht="12.75" customHeight="1" x14ac:dyDescent="0.2"/>
    <row r="6169" ht="12.75" customHeight="1" x14ac:dyDescent="0.2"/>
    <row r="6170" ht="12.75" customHeight="1" x14ac:dyDescent="0.2"/>
    <row r="6171" ht="12.75" customHeight="1" x14ac:dyDescent="0.2"/>
    <row r="6172" ht="12.75" customHeight="1" x14ac:dyDescent="0.2"/>
    <row r="6173" ht="12.75" customHeight="1" x14ac:dyDescent="0.2"/>
    <row r="6174" ht="12.75" customHeight="1" x14ac:dyDescent="0.2"/>
    <row r="6175" ht="12.75" customHeight="1" x14ac:dyDescent="0.2"/>
    <row r="6176" ht="12.75" customHeight="1" x14ac:dyDescent="0.2"/>
    <row r="6177" ht="12.75" customHeight="1" x14ac:dyDescent="0.2"/>
    <row r="6178" ht="12.75" customHeight="1" x14ac:dyDescent="0.2"/>
    <row r="6179" ht="12.75" customHeight="1" x14ac:dyDescent="0.2"/>
    <row r="6180" ht="12.75" customHeight="1" x14ac:dyDescent="0.2"/>
    <row r="6181" ht="12.75" customHeight="1" x14ac:dyDescent="0.2"/>
    <row r="6182" ht="12.75" customHeight="1" x14ac:dyDescent="0.2"/>
    <row r="6183" ht="12.75" customHeight="1" x14ac:dyDescent="0.2"/>
    <row r="6184" ht="12.75" customHeight="1" x14ac:dyDescent="0.2"/>
    <row r="6185" ht="12.75" customHeight="1" x14ac:dyDescent="0.2"/>
    <row r="6186" ht="12.75" customHeight="1" x14ac:dyDescent="0.2"/>
    <row r="6187" ht="12.75" customHeight="1" x14ac:dyDescent="0.2"/>
    <row r="6188" ht="12.75" customHeight="1" x14ac:dyDescent="0.2"/>
    <row r="6189" ht="12.75" customHeight="1" x14ac:dyDescent="0.2"/>
    <row r="6190" ht="12.75" customHeight="1" x14ac:dyDescent="0.2"/>
    <row r="6191" ht="12.75" customHeight="1" x14ac:dyDescent="0.2"/>
    <row r="6192" ht="12.75" customHeight="1" x14ac:dyDescent="0.2"/>
    <row r="6193" ht="12.75" customHeight="1" x14ac:dyDescent="0.2"/>
    <row r="6194" ht="12.75" customHeight="1" x14ac:dyDescent="0.2"/>
    <row r="6195" ht="12.75" customHeight="1" x14ac:dyDescent="0.2"/>
    <row r="6196" ht="12.75" customHeight="1" x14ac:dyDescent="0.2"/>
    <row r="6197" ht="12.75" customHeight="1" x14ac:dyDescent="0.2"/>
    <row r="6198" ht="12.75" customHeight="1" x14ac:dyDescent="0.2"/>
    <row r="6199" ht="12.75" customHeight="1" x14ac:dyDescent="0.2"/>
    <row r="6200" ht="12.75" customHeight="1" x14ac:dyDescent="0.2"/>
    <row r="6201" ht="12.75" customHeight="1" x14ac:dyDescent="0.2"/>
    <row r="6202" ht="12.75" customHeight="1" x14ac:dyDescent="0.2"/>
    <row r="6203" ht="12.75" customHeight="1" x14ac:dyDescent="0.2"/>
    <row r="6204" ht="12.75" customHeight="1" x14ac:dyDescent="0.2"/>
    <row r="6205" ht="12.75" customHeight="1" x14ac:dyDescent="0.2"/>
    <row r="6206" ht="12.75" customHeight="1" x14ac:dyDescent="0.2"/>
    <row r="6207" ht="12.75" customHeight="1" x14ac:dyDescent="0.2"/>
    <row r="6208" ht="12.75" customHeight="1" x14ac:dyDescent="0.2"/>
    <row r="6209" ht="12.75" customHeight="1" x14ac:dyDescent="0.2"/>
    <row r="6210" ht="12.75" customHeight="1" x14ac:dyDescent="0.2"/>
    <row r="6211" ht="12.75" customHeight="1" x14ac:dyDescent="0.2"/>
    <row r="6212" ht="12.75" customHeight="1" x14ac:dyDescent="0.2"/>
    <row r="6213" ht="12.75" customHeight="1" x14ac:dyDescent="0.2"/>
    <row r="6214" ht="12.75" customHeight="1" x14ac:dyDescent="0.2"/>
    <row r="6215" ht="12.75" customHeight="1" x14ac:dyDescent="0.2"/>
    <row r="6216" ht="12.75" customHeight="1" x14ac:dyDescent="0.2"/>
    <row r="6217" ht="12.75" customHeight="1" x14ac:dyDescent="0.2"/>
    <row r="6218" ht="12.75" customHeight="1" x14ac:dyDescent="0.2"/>
    <row r="6219" ht="12.75" customHeight="1" x14ac:dyDescent="0.2"/>
    <row r="6220" ht="12.75" customHeight="1" x14ac:dyDescent="0.2"/>
    <row r="6221" ht="12.75" customHeight="1" x14ac:dyDescent="0.2"/>
    <row r="6222" ht="12.75" customHeight="1" x14ac:dyDescent="0.2"/>
    <row r="6223" ht="12.75" customHeight="1" x14ac:dyDescent="0.2"/>
    <row r="6224" ht="12.75" customHeight="1" x14ac:dyDescent="0.2"/>
    <row r="6225" ht="12.75" customHeight="1" x14ac:dyDescent="0.2"/>
    <row r="6226" ht="12.75" customHeight="1" x14ac:dyDescent="0.2"/>
    <row r="6227" ht="12.75" customHeight="1" x14ac:dyDescent="0.2"/>
    <row r="6228" ht="12.75" customHeight="1" x14ac:dyDescent="0.2"/>
    <row r="6229" ht="12.75" customHeight="1" x14ac:dyDescent="0.2"/>
    <row r="6230" ht="12.75" customHeight="1" x14ac:dyDescent="0.2"/>
    <row r="6231" ht="12.75" customHeight="1" x14ac:dyDescent="0.2"/>
    <row r="6232" ht="12.75" customHeight="1" x14ac:dyDescent="0.2"/>
    <row r="6233" ht="12.75" customHeight="1" x14ac:dyDescent="0.2"/>
    <row r="6234" ht="12.75" customHeight="1" x14ac:dyDescent="0.2"/>
    <row r="6235" ht="12.75" customHeight="1" x14ac:dyDescent="0.2"/>
    <row r="6236" ht="12.75" customHeight="1" x14ac:dyDescent="0.2"/>
    <row r="6237" ht="12.75" customHeight="1" x14ac:dyDescent="0.2"/>
    <row r="6238" ht="12.75" customHeight="1" x14ac:dyDescent="0.2"/>
    <row r="6239" ht="12.75" customHeight="1" x14ac:dyDescent="0.2"/>
    <row r="6240" ht="12.75" customHeight="1" x14ac:dyDescent="0.2"/>
    <row r="6241" ht="12.75" customHeight="1" x14ac:dyDescent="0.2"/>
    <row r="6242" ht="12.75" customHeight="1" x14ac:dyDescent="0.2"/>
    <row r="6243" ht="12.75" customHeight="1" x14ac:dyDescent="0.2"/>
    <row r="6244" ht="12.75" customHeight="1" x14ac:dyDescent="0.2"/>
    <row r="6245" ht="12.75" customHeight="1" x14ac:dyDescent="0.2"/>
    <row r="6246" ht="12.75" customHeight="1" x14ac:dyDescent="0.2"/>
    <row r="6247" ht="12.75" customHeight="1" x14ac:dyDescent="0.2"/>
    <row r="6248" ht="12.75" customHeight="1" x14ac:dyDescent="0.2"/>
    <row r="6249" ht="12.75" customHeight="1" x14ac:dyDescent="0.2"/>
    <row r="6250" ht="12.75" customHeight="1" x14ac:dyDescent="0.2"/>
    <row r="6251" ht="12.75" customHeight="1" x14ac:dyDescent="0.2"/>
    <row r="6252" ht="12.75" customHeight="1" x14ac:dyDescent="0.2"/>
    <row r="6253" ht="12.75" customHeight="1" x14ac:dyDescent="0.2"/>
    <row r="6254" ht="12.75" customHeight="1" x14ac:dyDescent="0.2"/>
    <row r="6255" ht="12.75" customHeight="1" x14ac:dyDescent="0.2"/>
    <row r="6256" ht="12.75" customHeight="1" x14ac:dyDescent="0.2"/>
    <row r="6257" ht="12.75" customHeight="1" x14ac:dyDescent="0.2"/>
    <row r="6258" ht="12.75" customHeight="1" x14ac:dyDescent="0.2"/>
    <row r="6259" ht="12.75" customHeight="1" x14ac:dyDescent="0.2"/>
    <row r="6260" ht="12.75" customHeight="1" x14ac:dyDescent="0.2"/>
    <row r="6261" ht="12.75" customHeight="1" x14ac:dyDescent="0.2"/>
    <row r="6262" ht="12.75" customHeight="1" x14ac:dyDescent="0.2"/>
    <row r="6263" ht="12.75" customHeight="1" x14ac:dyDescent="0.2"/>
    <row r="6264" ht="12.75" customHeight="1" x14ac:dyDescent="0.2"/>
    <row r="6265" ht="12.75" customHeight="1" x14ac:dyDescent="0.2"/>
    <row r="6266" ht="12.75" customHeight="1" x14ac:dyDescent="0.2"/>
    <row r="6267" ht="12.75" customHeight="1" x14ac:dyDescent="0.2"/>
    <row r="6268" ht="12.75" customHeight="1" x14ac:dyDescent="0.2"/>
    <row r="6269" ht="12.75" customHeight="1" x14ac:dyDescent="0.2"/>
    <row r="6270" ht="12.75" customHeight="1" x14ac:dyDescent="0.2"/>
    <row r="6271" ht="12.75" customHeight="1" x14ac:dyDescent="0.2"/>
    <row r="6272" ht="12.75" customHeight="1" x14ac:dyDescent="0.2"/>
    <row r="6273" ht="12.75" customHeight="1" x14ac:dyDescent="0.2"/>
    <row r="6274" ht="12.75" customHeight="1" x14ac:dyDescent="0.2"/>
    <row r="6275" ht="12.75" customHeight="1" x14ac:dyDescent="0.2"/>
    <row r="6276" ht="12.75" customHeight="1" x14ac:dyDescent="0.2"/>
    <row r="6277" ht="12.75" customHeight="1" x14ac:dyDescent="0.2"/>
    <row r="6278" ht="12.75" customHeight="1" x14ac:dyDescent="0.2"/>
    <row r="6279" ht="12.75" customHeight="1" x14ac:dyDescent="0.2"/>
    <row r="6280" ht="12.75" customHeight="1" x14ac:dyDescent="0.2"/>
    <row r="6281" ht="12.75" customHeight="1" x14ac:dyDescent="0.2"/>
    <row r="6282" ht="12.75" customHeight="1" x14ac:dyDescent="0.2"/>
    <row r="6283" ht="12.75" customHeight="1" x14ac:dyDescent="0.2"/>
    <row r="6284" ht="12.75" customHeight="1" x14ac:dyDescent="0.2"/>
    <row r="6285" ht="12.75" customHeight="1" x14ac:dyDescent="0.2"/>
    <row r="6286" ht="12.75" customHeight="1" x14ac:dyDescent="0.2"/>
    <row r="6287" ht="12.75" customHeight="1" x14ac:dyDescent="0.2"/>
    <row r="6288" ht="12.75" customHeight="1" x14ac:dyDescent="0.2"/>
    <row r="6289" ht="12.75" customHeight="1" x14ac:dyDescent="0.2"/>
    <row r="6290" ht="12.75" customHeight="1" x14ac:dyDescent="0.2"/>
    <row r="6291" ht="12.75" customHeight="1" x14ac:dyDescent="0.2"/>
    <row r="6292" ht="12.75" customHeight="1" x14ac:dyDescent="0.2"/>
    <row r="6293" ht="12.75" customHeight="1" x14ac:dyDescent="0.2"/>
    <row r="6294" ht="12.75" customHeight="1" x14ac:dyDescent="0.2"/>
    <row r="6295" ht="12.75" customHeight="1" x14ac:dyDescent="0.2"/>
    <row r="6296" ht="12.75" customHeight="1" x14ac:dyDescent="0.2"/>
    <row r="6297" ht="12.75" customHeight="1" x14ac:dyDescent="0.2"/>
    <row r="6298" ht="12.75" customHeight="1" x14ac:dyDescent="0.2"/>
    <row r="6299" ht="12.75" customHeight="1" x14ac:dyDescent="0.2"/>
    <row r="6300" ht="12.75" customHeight="1" x14ac:dyDescent="0.2"/>
    <row r="6301" ht="12.75" customHeight="1" x14ac:dyDescent="0.2"/>
    <row r="6302" ht="12.75" customHeight="1" x14ac:dyDescent="0.2"/>
    <row r="6303" ht="12.75" customHeight="1" x14ac:dyDescent="0.2"/>
    <row r="6304" ht="12.75" customHeight="1" x14ac:dyDescent="0.2"/>
    <row r="6305" ht="12.75" customHeight="1" x14ac:dyDescent="0.2"/>
    <row r="6306" ht="12.75" customHeight="1" x14ac:dyDescent="0.2"/>
    <row r="6307" ht="12.75" customHeight="1" x14ac:dyDescent="0.2"/>
    <row r="6308" ht="12.75" customHeight="1" x14ac:dyDescent="0.2"/>
    <row r="6309" ht="12.75" customHeight="1" x14ac:dyDescent="0.2"/>
    <row r="6310" ht="12.75" customHeight="1" x14ac:dyDescent="0.2"/>
    <row r="6311" ht="12.75" customHeight="1" x14ac:dyDescent="0.2"/>
    <row r="6312" ht="12.75" customHeight="1" x14ac:dyDescent="0.2"/>
    <row r="6313" ht="12.75" customHeight="1" x14ac:dyDescent="0.2"/>
    <row r="6314" ht="12.75" customHeight="1" x14ac:dyDescent="0.2"/>
    <row r="6315" ht="12.75" customHeight="1" x14ac:dyDescent="0.2"/>
    <row r="6316" ht="12.75" customHeight="1" x14ac:dyDescent="0.2"/>
    <row r="6317" ht="12.75" customHeight="1" x14ac:dyDescent="0.2"/>
    <row r="6318" ht="12.75" customHeight="1" x14ac:dyDescent="0.2"/>
    <row r="6319" ht="12.75" customHeight="1" x14ac:dyDescent="0.2"/>
    <row r="6320" ht="12.75" customHeight="1" x14ac:dyDescent="0.2"/>
    <row r="6321" ht="12.75" customHeight="1" x14ac:dyDescent="0.2"/>
    <row r="6322" ht="12.75" customHeight="1" x14ac:dyDescent="0.2"/>
    <row r="6323" ht="12.75" customHeight="1" x14ac:dyDescent="0.2"/>
    <row r="6324" ht="12.75" customHeight="1" x14ac:dyDescent="0.2"/>
    <row r="6325" ht="12.75" customHeight="1" x14ac:dyDescent="0.2"/>
    <row r="6326" ht="12.75" customHeight="1" x14ac:dyDescent="0.2"/>
    <row r="6327" ht="12.75" customHeight="1" x14ac:dyDescent="0.2"/>
    <row r="6328" ht="12.75" customHeight="1" x14ac:dyDescent="0.2"/>
    <row r="6329" ht="12.75" customHeight="1" x14ac:dyDescent="0.2"/>
    <row r="6330" ht="12.75" customHeight="1" x14ac:dyDescent="0.2"/>
    <row r="6331" ht="12.75" customHeight="1" x14ac:dyDescent="0.2"/>
    <row r="6332" ht="12.75" customHeight="1" x14ac:dyDescent="0.2"/>
    <row r="6333" ht="12.75" customHeight="1" x14ac:dyDescent="0.2"/>
    <row r="6334" ht="12.75" customHeight="1" x14ac:dyDescent="0.2"/>
    <row r="6335" ht="12.75" customHeight="1" x14ac:dyDescent="0.2"/>
    <row r="6336" ht="12.75" customHeight="1" x14ac:dyDescent="0.2"/>
    <row r="6337" ht="12.75" customHeight="1" x14ac:dyDescent="0.2"/>
    <row r="6338" ht="12.75" customHeight="1" x14ac:dyDescent="0.2"/>
    <row r="6339" ht="12.75" customHeight="1" x14ac:dyDescent="0.2"/>
    <row r="6340" ht="12.75" customHeight="1" x14ac:dyDescent="0.2"/>
    <row r="6341" ht="12.75" customHeight="1" x14ac:dyDescent="0.2"/>
    <row r="6342" ht="12.75" customHeight="1" x14ac:dyDescent="0.2"/>
    <row r="6343" ht="12.75" customHeight="1" x14ac:dyDescent="0.2"/>
    <row r="6344" ht="12.75" customHeight="1" x14ac:dyDescent="0.2"/>
    <row r="6345" ht="12.75" customHeight="1" x14ac:dyDescent="0.2"/>
    <row r="6346" ht="12.75" customHeight="1" x14ac:dyDescent="0.2"/>
    <row r="6347" ht="12.75" customHeight="1" x14ac:dyDescent="0.2"/>
    <row r="6348" ht="12.75" customHeight="1" x14ac:dyDescent="0.2"/>
    <row r="6349" ht="12.75" customHeight="1" x14ac:dyDescent="0.2"/>
    <row r="6350" ht="12.75" customHeight="1" x14ac:dyDescent="0.2"/>
    <row r="6351" ht="12.75" customHeight="1" x14ac:dyDescent="0.2"/>
    <row r="6352" ht="12.75" customHeight="1" x14ac:dyDescent="0.2"/>
    <row r="6353" ht="12.75" customHeight="1" x14ac:dyDescent="0.2"/>
    <row r="6354" ht="12.75" customHeight="1" x14ac:dyDescent="0.2"/>
    <row r="6355" ht="12.75" customHeight="1" x14ac:dyDescent="0.2"/>
    <row r="6356" ht="12.75" customHeight="1" x14ac:dyDescent="0.2"/>
    <row r="6357" ht="12.75" customHeight="1" x14ac:dyDescent="0.2"/>
    <row r="6358" ht="12.75" customHeight="1" x14ac:dyDescent="0.2"/>
    <row r="6359" ht="12.75" customHeight="1" x14ac:dyDescent="0.2"/>
    <row r="6360" ht="12.75" customHeight="1" x14ac:dyDescent="0.2"/>
    <row r="6361" ht="12.75" customHeight="1" x14ac:dyDescent="0.2"/>
    <row r="6362" ht="12.75" customHeight="1" x14ac:dyDescent="0.2"/>
    <row r="6363" ht="12.75" customHeight="1" x14ac:dyDescent="0.2"/>
    <row r="6364" ht="12.75" customHeight="1" x14ac:dyDescent="0.2"/>
    <row r="6365" ht="12.75" customHeight="1" x14ac:dyDescent="0.2"/>
    <row r="6366" ht="12.75" customHeight="1" x14ac:dyDescent="0.2"/>
    <row r="6367" ht="12.75" customHeight="1" x14ac:dyDescent="0.2"/>
    <row r="6368" ht="12.75" customHeight="1" x14ac:dyDescent="0.2"/>
    <row r="6369" ht="12.75" customHeight="1" x14ac:dyDescent="0.2"/>
    <row r="6370" ht="12.75" customHeight="1" x14ac:dyDescent="0.2"/>
    <row r="6371" ht="12.75" customHeight="1" x14ac:dyDescent="0.2"/>
    <row r="6372" ht="12.75" customHeight="1" x14ac:dyDescent="0.2"/>
    <row r="6373" ht="12.75" customHeight="1" x14ac:dyDescent="0.2"/>
    <row r="6374" ht="12.75" customHeight="1" x14ac:dyDescent="0.2"/>
    <row r="6375" ht="12.75" customHeight="1" x14ac:dyDescent="0.2"/>
    <row r="6376" ht="12.75" customHeight="1" x14ac:dyDescent="0.2"/>
    <row r="6377" ht="12.75" customHeight="1" x14ac:dyDescent="0.2"/>
    <row r="6378" ht="12.75" customHeight="1" x14ac:dyDescent="0.2"/>
    <row r="6379" ht="12.75" customHeight="1" x14ac:dyDescent="0.2"/>
    <row r="6380" ht="12.75" customHeight="1" x14ac:dyDescent="0.2"/>
    <row r="6381" ht="12.75" customHeight="1" x14ac:dyDescent="0.2"/>
    <row r="6382" ht="12.75" customHeight="1" x14ac:dyDescent="0.2"/>
    <row r="6383" ht="12.75" customHeight="1" x14ac:dyDescent="0.2"/>
    <row r="6384" ht="12.75" customHeight="1" x14ac:dyDescent="0.2"/>
    <row r="6385" ht="12.75" customHeight="1" x14ac:dyDescent="0.2"/>
    <row r="6386" ht="12.75" customHeight="1" x14ac:dyDescent="0.2"/>
    <row r="6387" ht="12.75" customHeight="1" x14ac:dyDescent="0.2"/>
    <row r="6388" ht="12.75" customHeight="1" x14ac:dyDescent="0.2"/>
    <row r="6389" ht="12.75" customHeight="1" x14ac:dyDescent="0.2"/>
    <row r="6390" ht="12.75" customHeight="1" x14ac:dyDescent="0.2"/>
    <row r="6391" ht="12.75" customHeight="1" x14ac:dyDescent="0.2"/>
    <row r="6392" ht="12.75" customHeight="1" x14ac:dyDescent="0.2"/>
    <row r="6393" ht="12.75" customHeight="1" x14ac:dyDescent="0.2"/>
    <row r="6394" ht="12.75" customHeight="1" x14ac:dyDescent="0.2"/>
    <row r="6395" ht="12.75" customHeight="1" x14ac:dyDescent="0.2"/>
    <row r="6396" ht="12.75" customHeight="1" x14ac:dyDescent="0.2"/>
    <row r="6397" ht="12.75" customHeight="1" x14ac:dyDescent="0.2"/>
    <row r="6398" ht="12.75" customHeight="1" x14ac:dyDescent="0.2"/>
    <row r="6399" ht="12.75" customHeight="1" x14ac:dyDescent="0.2"/>
    <row r="6400" ht="12.75" customHeight="1" x14ac:dyDescent="0.2"/>
    <row r="6401" ht="12.75" customHeight="1" x14ac:dyDescent="0.2"/>
    <row r="6402" ht="12.75" customHeight="1" x14ac:dyDescent="0.2"/>
    <row r="6403" ht="12.75" customHeight="1" x14ac:dyDescent="0.2"/>
    <row r="6404" ht="12.75" customHeight="1" x14ac:dyDescent="0.2"/>
    <row r="6405" ht="12.75" customHeight="1" x14ac:dyDescent="0.2"/>
    <row r="6406" ht="12.75" customHeight="1" x14ac:dyDescent="0.2"/>
    <row r="6407" ht="12.75" customHeight="1" x14ac:dyDescent="0.2"/>
    <row r="6408" ht="12.75" customHeight="1" x14ac:dyDescent="0.2"/>
    <row r="6409" ht="12.75" customHeight="1" x14ac:dyDescent="0.2"/>
    <row r="6410" ht="12.75" customHeight="1" x14ac:dyDescent="0.2"/>
    <row r="6411" ht="12.75" customHeight="1" x14ac:dyDescent="0.2"/>
    <row r="6412" ht="12.75" customHeight="1" x14ac:dyDescent="0.2"/>
    <row r="6413" ht="12.75" customHeight="1" x14ac:dyDescent="0.2"/>
    <row r="6414" ht="12.75" customHeight="1" x14ac:dyDescent="0.2"/>
    <row r="6415" ht="12.75" customHeight="1" x14ac:dyDescent="0.2"/>
    <row r="6416" ht="12.75" customHeight="1" x14ac:dyDescent="0.2"/>
    <row r="6417" ht="12.75" customHeight="1" x14ac:dyDescent="0.2"/>
    <row r="6418" ht="12.75" customHeight="1" x14ac:dyDescent="0.2"/>
    <row r="6419" ht="12.75" customHeight="1" x14ac:dyDescent="0.2"/>
    <row r="6420" ht="12.75" customHeight="1" x14ac:dyDescent="0.2"/>
    <row r="6421" ht="12.75" customHeight="1" x14ac:dyDescent="0.2"/>
    <row r="6422" ht="12.75" customHeight="1" x14ac:dyDescent="0.2"/>
    <row r="6423" ht="12.75" customHeight="1" x14ac:dyDescent="0.2"/>
    <row r="6424" ht="12.75" customHeight="1" x14ac:dyDescent="0.2"/>
    <row r="6425" ht="12.75" customHeight="1" x14ac:dyDescent="0.2"/>
    <row r="6426" ht="12.75" customHeight="1" x14ac:dyDescent="0.2"/>
    <row r="6427" ht="12.75" customHeight="1" x14ac:dyDescent="0.2"/>
    <row r="6428" ht="12.75" customHeight="1" x14ac:dyDescent="0.2"/>
    <row r="6429" ht="12.75" customHeight="1" x14ac:dyDescent="0.2"/>
    <row r="6430" ht="12.75" customHeight="1" x14ac:dyDescent="0.2"/>
    <row r="6431" ht="12.75" customHeight="1" x14ac:dyDescent="0.2"/>
    <row r="6432" ht="12.75" customHeight="1" x14ac:dyDescent="0.2"/>
    <row r="6433" ht="12.75" customHeight="1" x14ac:dyDescent="0.2"/>
    <row r="6434" ht="12.75" customHeight="1" x14ac:dyDescent="0.2"/>
    <row r="6435" ht="12.75" customHeight="1" x14ac:dyDescent="0.2"/>
    <row r="6436" ht="12.75" customHeight="1" x14ac:dyDescent="0.2"/>
    <row r="6437" ht="12.75" customHeight="1" x14ac:dyDescent="0.2"/>
    <row r="6438" ht="12.75" customHeight="1" x14ac:dyDescent="0.2"/>
    <row r="6439" ht="12.75" customHeight="1" x14ac:dyDescent="0.2"/>
    <row r="6440" ht="12.75" customHeight="1" x14ac:dyDescent="0.2"/>
    <row r="6441" ht="12.75" customHeight="1" x14ac:dyDescent="0.2"/>
    <row r="6442" ht="12.75" customHeight="1" x14ac:dyDescent="0.2"/>
    <row r="6443" ht="12.75" customHeight="1" x14ac:dyDescent="0.2"/>
    <row r="6444" ht="12.75" customHeight="1" x14ac:dyDescent="0.2"/>
    <row r="6445" ht="12.75" customHeight="1" x14ac:dyDescent="0.2"/>
    <row r="6446" ht="12.75" customHeight="1" x14ac:dyDescent="0.2"/>
    <row r="6447" ht="12.75" customHeight="1" x14ac:dyDescent="0.2"/>
    <row r="6448" ht="12.75" customHeight="1" x14ac:dyDescent="0.2"/>
    <row r="6449" ht="12.75" customHeight="1" x14ac:dyDescent="0.2"/>
    <row r="6450" ht="12.75" customHeight="1" x14ac:dyDescent="0.2"/>
    <row r="6451" ht="12.75" customHeight="1" x14ac:dyDescent="0.2"/>
    <row r="6452" ht="12.75" customHeight="1" x14ac:dyDescent="0.2"/>
    <row r="6453" ht="12.75" customHeight="1" x14ac:dyDescent="0.2"/>
    <row r="6454" ht="12.75" customHeight="1" x14ac:dyDescent="0.2"/>
    <row r="6455" ht="12.75" customHeight="1" x14ac:dyDescent="0.2"/>
    <row r="6456" ht="12.75" customHeight="1" x14ac:dyDescent="0.2"/>
    <row r="6457" ht="12.75" customHeight="1" x14ac:dyDescent="0.2"/>
    <row r="6458" ht="12.75" customHeight="1" x14ac:dyDescent="0.2"/>
    <row r="6459" ht="12.75" customHeight="1" x14ac:dyDescent="0.2"/>
    <row r="6460" ht="12.75" customHeight="1" x14ac:dyDescent="0.2"/>
    <row r="6461" ht="12.75" customHeight="1" x14ac:dyDescent="0.2"/>
    <row r="6462" ht="12.75" customHeight="1" x14ac:dyDescent="0.2"/>
    <row r="6463" ht="12.75" customHeight="1" x14ac:dyDescent="0.2"/>
    <row r="6464" ht="12.75" customHeight="1" x14ac:dyDescent="0.2"/>
    <row r="6465" ht="12.75" customHeight="1" x14ac:dyDescent="0.2"/>
    <row r="6466" ht="12.75" customHeight="1" x14ac:dyDescent="0.2"/>
    <row r="6467" ht="12.75" customHeight="1" x14ac:dyDescent="0.2"/>
    <row r="6468" ht="12.75" customHeight="1" x14ac:dyDescent="0.2"/>
    <row r="6469" ht="12.75" customHeight="1" x14ac:dyDescent="0.2"/>
    <row r="6470" ht="12.75" customHeight="1" x14ac:dyDescent="0.2"/>
    <row r="6471" ht="12.75" customHeight="1" x14ac:dyDescent="0.2"/>
    <row r="6472" ht="12.75" customHeight="1" x14ac:dyDescent="0.2"/>
    <row r="6473" ht="12.75" customHeight="1" x14ac:dyDescent="0.2"/>
    <row r="6474" ht="12.75" customHeight="1" x14ac:dyDescent="0.2"/>
    <row r="6475" ht="12.75" customHeight="1" x14ac:dyDescent="0.2"/>
    <row r="6476" ht="12.75" customHeight="1" x14ac:dyDescent="0.2"/>
    <row r="6477" ht="12.75" customHeight="1" x14ac:dyDescent="0.2"/>
    <row r="6478" ht="12.75" customHeight="1" x14ac:dyDescent="0.2"/>
    <row r="6479" ht="12.75" customHeight="1" x14ac:dyDescent="0.2"/>
    <row r="6480" ht="12.75" customHeight="1" x14ac:dyDescent="0.2"/>
    <row r="6481" ht="12.75" customHeight="1" x14ac:dyDescent="0.2"/>
    <row r="6482" ht="12.75" customHeight="1" x14ac:dyDescent="0.2"/>
    <row r="6483" ht="12.75" customHeight="1" x14ac:dyDescent="0.2"/>
    <row r="6484" ht="12.75" customHeight="1" x14ac:dyDescent="0.2"/>
    <row r="6485" ht="12.75" customHeight="1" x14ac:dyDescent="0.2"/>
    <row r="6486" ht="12.75" customHeight="1" x14ac:dyDescent="0.2"/>
    <row r="6487" ht="12.75" customHeight="1" x14ac:dyDescent="0.2"/>
    <row r="6488" ht="12.75" customHeight="1" x14ac:dyDescent="0.2"/>
    <row r="6489" ht="12.75" customHeight="1" x14ac:dyDescent="0.2"/>
    <row r="6490" ht="12.75" customHeight="1" x14ac:dyDescent="0.2"/>
    <row r="6491" ht="12.75" customHeight="1" x14ac:dyDescent="0.2"/>
    <row r="6492" ht="12.75" customHeight="1" x14ac:dyDescent="0.2"/>
    <row r="6493" ht="12.75" customHeight="1" x14ac:dyDescent="0.2"/>
    <row r="6494" ht="12.75" customHeight="1" x14ac:dyDescent="0.2"/>
    <row r="6495" ht="12.75" customHeight="1" x14ac:dyDescent="0.2"/>
    <row r="6496" ht="12.75" customHeight="1" x14ac:dyDescent="0.2"/>
    <row r="6497" ht="12.75" customHeight="1" x14ac:dyDescent="0.2"/>
    <row r="6498" ht="12.75" customHeight="1" x14ac:dyDescent="0.2"/>
    <row r="6499" ht="12.75" customHeight="1" x14ac:dyDescent="0.2"/>
    <row r="6500" ht="12.75" customHeight="1" x14ac:dyDescent="0.2"/>
    <row r="6501" ht="12.75" customHeight="1" x14ac:dyDescent="0.2"/>
    <row r="6502" ht="12.75" customHeight="1" x14ac:dyDescent="0.2"/>
    <row r="6503" ht="12.75" customHeight="1" x14ac:dyDescent="0.2"/>
    <row r="6504" ht="12.75" customHeight="1" x14ac:dyDescent="0.2"/>
    <row r="6505" ht="12.75" customHeight="1" x14ac:dyDescent="0.2"/>
    <row r="6506" ht="12.75" customHeight="1" x14ac:dyDescent="0.2"/>
    <row r="6507" ht="12.75" customHeight="1" x14ac:dyDescent="0.2"/>
    <row r="6508" ht="12.75" customHeight="1" x14ac:dyDescent="0.2"/>
    <row r="6509" ht="12.75" customHeight="1" x14ac:dyDescent="0.2"/>
    <row r="6510" ht="12.75" customHeight="1" x14ac:dyDescent="0.2"/>
    <row r="6511" ht="12.75" customHeight="1" x14ac:dyDescent="0.2"/>
    <row r="6512" ht="12.75" customHeight="1" x14ac:dyDescent="0.2"/>
    <row r="6513" ht="12.75" customHeight="1" x14ac:dyDescent="0.2"/>
    <row r="6514" ht="12.75" customHeight="1" x14ac:dyDescent="0.2"/>
    <row r="6515" ht="12.75" customHeight="1" x14ac:dyDescent="0.2"/>
    <row r="6516" ht="12.75" customHeight="1" x14ac:dyDescent="0.2"/>
    <row r="6517" ht="12.75" customHeight="1" x14ac:dyDescent="0.2"/>
    <row r="6518" ht="12.75" customHeight="1" x14ac:dyDescent="0.2"/>
    <row r="6519" ht="12.75" customHeight="1" x14ac:dyDescent="0.2"/>
    <row r="6520" ht="12.75" customHeight="1" x14ac:dyDescent="0.2"/>
    <row r="6521" ht="12.75" customHeight="1" x14ac:dyDescent="0.2"/>
    <row r="6522" ht="12.75" customHeight="1" x14ac:dyDescent="0.2"/>
    <row r="6523" ht="12.75" customHeight="1" x14ac:dyDescent="0.2"/>
    <row r="6524" ht="12.75" customHeight="1" x14ac:dyDescent="0.2"/>
    <row r="6525" ht="12.75" customHeight="1" x14ac:dyDescent="0.2"/>
    <row r="6526" ht="12.75" customHeight="1" x14ac:dyDescent="0.2"/>
    <row r="6527" ht="12.75" customHeight="1" x14ac:dyDescent="0.2"/>
    <row r="6528" ht="12.75" customHeight="1" x14ac:dyDescent="0.2"/>
    <row r="6529" ht="12.75" customHeight="1" x14ac:dyDescent="0.2"/>
    <row r="6530" ht="12.75" customHeight="1" x14ac:dyDescent="0.2"/>
    <row r="6531" ht="12.75" customHeight="1" x14ac:dyDescent="0.2"/>
    <row r="6532" ht="12.75" customHeight="1" x14ac:dyDescent="0.2"/>
    <row r="6533" ht="12.75" customHeight="1" x14ac:dyDescent="0.2"/>
    <row r="6534" ht="12.75" customHeight="1" x14ac:dyDescent="0.2"/>
    <row r="6535" ht="12.75" customHeight="1" x14ac:dyDescent="0.2"/>
    <row r="6536" ht="12.75" customHeight="1" x14ac:dyDescent="0.2"/>
    <row r="6537" ht="12.75" customHeight="1" x14ac:dyDescent="0.2"/>
    <row r="6538" ht="12.75" customHeight="1" x14ac:dyDescent="0.2"/>
    <row r="6539" ht="12.75" customHeight="1" x14ac:dyDescent="0.2"/>
    <row r="6540" ht="12.75" customHeight="1" x14ac:dyDescent="0.2"/>
    <row r="6541" ht="12.75" customHeight="1" x14ac:dyDescent="0.2"/>
    <row r="6542" ht="12.75" customHeight="1" x14ac:dyDescent="0.2"/>
    <row r="6543" ht="12.75" customHeight="1" x14ac:dyDescent="0.2"/>
    <row r="6544" ht="12.75" customHeight="1" x14ac:dyDescent="0.2"/>
    <row r="6545" ht="12.75" customHeight="1" x14ac:dyDescent="0.2"/>
    <row r="6546" ht="12.75" customHeight="1" x14ac:dyDescent="0.2"/>
    <row r="6547" ht="12.75" customHeight="1" x14ac:dyDescent="0.2"/>
    <row r="6548" ht="12.75" customHeight="1" x14ac:dyDescent="0.2"/>
    <row r="6549" ht="12.75" customHeight="1" x14ac:dyDescent="0.2"/>
    <row r="6550" ht="12.75" customHeight="1" x14ac:dyDescent="0.2"/>
    <row r="6551" ht="12.75" customHeight="1" x14ac:dyDescent="0.2"/>
    <row r="6552" ht="12.75" customHeight="1" x14ac:dyDescent="0.2"/>
    <row r="6553" ht="12.75" customHeight="1" x14ac:dyDescent="0.2"/>
    <row r="6554" ht="12.75" customHeight="1" x14ac:dyDescent="0.2"/>
    <row r="6555" ht="12.75" customHeight="1" x14ac:dyDescent="0.2"/>
    <row r="6556" ht="12.75" customHeight="1" x14ac:dyDescent="0.2"/>
    <row r="6557" ht="12.75" customHeight="1" x14ac:dyDescent="0.2"/>
    <row r="6558" ht="12.75" customHeight="1" x14ac:dyDescent="0.2"/>
    <row r="6559" ht="12.75" customHeight="1" x14ac:dyDescent="0.2"/>
    <row r="6560" ht="12.75" customHeight="1" x14ac:dyDescent="0.2"/>
    <row r="6561" ht="12.75" customHeight="1" x14ac:dyDescent="0.2"/>
    <row r="6562" ht="12.75" customHeight="1" x14ac:dyDescent="0.2"/>
    <row r="6563" ht="12.75" customHeight="1" x14ac:dyDescent="0.2"/>
    <row r="6564" ht="12.75" customHeight="1" x14ac:dyDescent="0.2"/>
    <row r="6565" ht="12.75" customHeight="1" x14ac:dyDescent="0.2"/>
    <row r="6566" ht="12.75" customHeight="1" x14ac:dyDescent="0.2"/>
    <row r="6567" ht="12.75" customHeight="1" x14ac:dyDescent="0.2"/>
    <row r="6568" ht="12.75" customHeight="1" x14ac:dyDescent="0.2"/>
    <row r="6569" ht="12.75" customHeight="1" x14ac:dyDescent="0.2"/>
    <row r="6570" ht="12.75" customHeight="1" x14ac:dyDescent="0.2"/>
    <row r="6571" ht="12.75" customHeight="1" x14ac:dyDescent="0.2"/>
    <row r="6572" ht="12.75" customHeight="1" x14ac:dyDescent="0.2"/>
    <row r="6573" ht="12.75" customHeight="1" x14ac:dyDescent="0.2"/>
    <row r="6574" ht="12.75" customHeight="1" x14ac:dyDescent="0.2"/>
    <row r="6575" ht="12.75" customHeight="1" x14ac:dyDescent="0.2"/>
    <row r="6576" ht="12.75" customHeight="1" x14ac:dyDescent="0.2"/>
    <row r="6577" ht="12.75" customHeight="1" x14ac:dyDescent="0.2"/>
    <row r="6578" ht="12.75" customHeight="1" x14ac:dyDescent="0.2"/>
    <row r="6579" ht="12.75" customHeight="1" x14ac:dyDescent="0.2"/>
    <row r="6580" ht="12.75" customHeight="1" x14ac:dyDescent="0.2"/>
    <row r="6581" ht="12.75" customHeight="1" x14ac:dyDescent="0.2"/>
    <row r="6582" ht="12.75" customHeight="1" x14ac:dyDescent="0.2"/>
    <row r="6583" ht="12.75" customHeight="1" x14ac:dyDescent="0.2"/>
    <row r="6584" ht="12.75" customHeight="1" x14ac:dyDescent="0.2"/>
    <row r="6585" ht="12.75" customHeight="1" x14ac:dyDescent="0.2"/>
    <row r="6586" ht="12.75" customHeight="1" x14ac:dyDescent="0.2"/>
    <row r="6587" ht="12.75" customHeight="1" x14ac:dyDescent="0.2"/>
    <row r="6588" ht="12.75" customHeight="1" x14ac:dyDescent="0.2"/>
    <row r="6589" ht="12.75" customHeight="1" x14ac:dyDescent="0.2"/>
    <row r="6590" ht="12.75" customHeight="1" x14ac:dyDescent="0.2"/>
    <row r="6591" ht="12.75" customHeight="1" x14ac:dyDescent="0.2"/>
    <row r="6592" ht="12.75" customHeight="1" x14ac:dyDescent="0.2"/>
    <row r="6593" ht="12.75" customHeight="1" x14ac:dyDescent="0.2"/>
    <row r="6594" ht="12.75" customHeight="1" x14ac:dyDescent="0.2"/>
    <row r="6595" ht="12.75" customHeight="1" x14ac:dyDescent="0.2"/>
    <row r="6596" ht="12.75" customHeight="1" x14ac:dyDescent="0.2"/>
    <row r="6597" ht="12.75" customHeight="1" x14ac:dyDescent="0.2"/>
    <row r="6598" ht="12.75" customHeight="1" x14ac:dyDescent="0.2"/>
    <row r="6599" ht="12.75" customHeight="1" x14ac:dyDescent="0.2"/>
    <row r="6600" ht="12.75" customHeight="1" x14ac:dyDescent="0.2"/>
    <row r="6601" ht="12.75" customHeight="1" x14ac:dyDescent="0.2"/>
    <row r="6602" ht="12.75" customHeight="1" x14ac:dyDescent="0.2"/>
    <row r="6603" ht="12.75" customHeight="1" x14ac:dyDescent="0.2"/>
    <row r="6604" ht="12.75" customHeight="1" x14ac:dyDescent="0.2"/>
    <row r="6605" ht="12.75" customHeight="1" x14ac:dyDescent="0.2"/>
    <row r="6606" ht="12.75" customHeight="1" x14ac:dyDescent="0.2"/>
    <row r="6607" ht="12.75" customHeight="1" x14ac:dyDescent="0.2"/>
    <row r="6608" ht="12.75" customHeight="1" x14ac:dyDescent="0.2"/>
    <row r="6609" ht="12.75" customHeight="1" x14ac:dyDescent="0.2"/>
    <row r="6610" ht="12.75" customHeight="1" x14ac:dyDescent="0.2"/>
    <row r="6611" ht="12.75" customHeight="1" x14ac:dyDescent="0.2"/>
    <row r="6612" ht="12.75" customHeight="1" x14ac:dyDescent="0.2"/>
    <row r="6613" ht="12.75" customHeight="1" x14ac:dyDescent="0.2"/>
    <row r="6614" ht="12.75" customHeight="1" x14ac:dyDescent="0.2"/>
    <row r="6615" ht="12.75" customHeight="1" x14ac:dyDescent="0.2"/>
    <row r="6616" ht="12.75" customHeight="1" x14ac:dyDescent="0.2"/>
    <row r="6617" ht="12.75" customHeight="1" x14ac:dyDescent="0.2"/>
    <row r="6618" ht="12.75" customHeight="1" x14ac:dyDescent="0.2"/>
    <row r="6619" ht="12.75" customHeight="1" x14ac:dyDescent="0.2"/>
    <row r="6620" ht="12.75" customHeight="1" x14ac:dyDescent="0.2"/>
    <row r="6621" ht="12.75" customHeight="1" x14ac:dyDescent="0.2"/>
    <row r="6622" ht="12.75" customHeight="1" x14ac:dyDescent="0.2"/>
    <row r="6623" ht="12.75" customHeight="1" x14ac:dyDescent="0.2"/>
    <row r="6624" ht="12.75" customHeight="1" x14ac:dyDescent="0.2"/>
    <row r="6625" ht="12.75" customHeight="1" x14ac:dyDescent="0.2"/>
    <row r="6626" ht="12.75" customHeight="1" x14ac:dyDescent="0.2"/>
    <row r="6627" ht="12.75" customHeight="1" x14ac:dyDescent="0.2"/>
    <row r="6628" ht="12.75" customHeight="1" x14ac:dyDescent="0.2"/>
    <row r="6629" ht="12.75" customHeight="1" x14ac:dyDescent="0.2"/>
    <row r="6630" ht="12.75" customHeight="1" x14ac:dyDescent="0.2"/>
    <row r="6631" ht="12.75" customHeight="1" x14ac:dyDescent="0.2"/>
    <row r="6632" ht="12.75" customHeight="1" x14ac:dyDescent="0.2"/>
    <row r="6633" ht="12.75" customHeight="1" x14ac:dyDescent="0.2"/>
    <row r="6634" ht="12.75" customHeight="1" x14ac:dyDescent="0.2"/>
    <row r="6635" ht="12.75" customHeight="1" x14ac:dyDescent="0.2"/>
    <row r="6636" ht="12.75" customHeight="1" x14ac:dyDescent="0.2"/>
    <row r="6637" ht="12.75" customHeight="1" x14ac:dyDescent="0.2"/>
    <row r="6638" ht="12.75" customHeight="1" x14ac:dyDescent="0.2"/>
    <row r="6639" ht="12.75" customHeight="1" x14ac:dyDescent="0.2"/>
    <row r="6640" ht="12.75" customHeight="1" x14ac:dyDescent="0.2"/>
    <row r="6641" ht="12.75" customHeight="1" x14ac:dyDescent="0.2"/>
    <row r="6642" ht="12.75" customHeight="1" x14ac:dyDescent="0.2"/>
    <row r="6643" ht="12.75" customHeight="1" x14ac:dyDescent="0.2"/>
    <row r="6644" ht="12.75" customHeight="1" x14ac:dyDescent="0.2"/>
    <row r="6645" ht="12.75" customHeight="1" x14ac:dyDescent="0.2"/>
    <row r="6646" ht="12.75" customHeight="1" x14ac:dyDescent="0.2"/>
    <row r="6647" ht="12.75" customHeight="1" x14ac:dyDescent="0.2"/>
    <row r="6648" ht="12.75" customHeight="1" x14ac:dyDescent="0.2"/>
    <row r="6649" ht="12.75" customHeight="1" x14ac:dyDescent="0.2"/>
    <row r="6650" ht="12.75" customHeight="1" x14ac:dyDescent="0.2"/>
    <row r="6651" ht="12.75" customHeight="1" x14ac:dyDescent="0.2"/>
    <row r="6652" ht="12.75" customHeight="1" x14ac:dyDescent="0.2"/>
    <row r="6653" ht="12.75" customHeight="1" x14ac:dyDescent="0.2"/>
    <row r="6654" ht="12.75" customHeight="1" x14ac:dyDescent="0.2"/>
    <row r="6655" ht="12.75" customHeight="1" x14ac:dyDescent="0.2"/>
    <row r="6656" ht="12.75" customHeight="1" x14ac:dyDescent="0.2"/>
    <row r="6657" ht="12.75" customHeight="1" x14ac:dyDescent="0.2"/>
    <row r="6658" ht="12.75" customHeight="1" x14ac:dyDescent="0.2"/>
    <row r="6659" ht="12.75" customHeight="1" x14ac:dyDescent="0.2"/>
    <row r="6660" ht="12.75" customHeight="1" x14ac:dyDescent="0.2"/>
    <row r="6661" ht="12.75" customHeight="1" x14ac:dyDescent="0.2"/>
    <row r="6662" ht="12.75" customHeight="1" x14ac:dyDescent="0.2"/>
    <row r="6663" ht="12.75" customHeight="1" x14ac:dyDescent="0.2"/>
    <row r="6664" ht="12.75" customHeight="1" x14ac:dyDescent="0.2"/>
    <row r="6665" ht="12.75" customHeight="1" x14ac:dyDescent="0.2"/>
    <row r="6666" ht="12.75" customHeight="1" x14ac:dyDescent="0.2"/>
    <row r="6667" ht="12.75" customHeight="1" x14ac:dyDescent="0.2"/>
    <row r="6668" ht="12.75" customHeight="1" x14ac:dyDescent="0.2"/>
    <row r="6669" ht="12.75" customHeight="1" x14ac:dyDescent="0.2"/>
    <row r="6670" ht="12.75" customHeight="1" x14ac:dyDescent="0.2"/>
    <row r="6671" ht="12.75" customHeight="1" x14ac:dyDescent="0.2"/>
    <row r="6672" ht="12.75" customHeight="1" x14ac:dyDescent="0.2"/>
    <row r="6673" ht="12.75" customHeight="1" x14ac:dyDescent="0.2"/>
    <row r="6674" ht="12.75" customHeight="1" x14ac:dyDescent="0.2"/>
    <row r="6675" ht="12.75" customHeight="1" x14ac:dyDescent="0.2"/>
    <row r="6676" ht="12.75" customHeight="1" x14ac:dyDescent="0.2"/>
    <row r="6677" ht="12.75" customHeight="1" x14ac:dyDescent="0.2"/>
    <row r="6678" ht="12.75" customHeight="1" x14ac:dyDescent="0.2"/>
    <row r="6679" ht="12.75" customHeight="1" x14ac:dyDescent="0.2"/>
    <row r="6680" ht="12.75" customHeight="1" x14ac:dyDescent="0.2"/>
    <row r="6681" ht="12.75" customHeight="1" x14ac:dyDescent="0.2"/>
    <row r="6682" ht="12.75" customHeight="1" x14ac:dyDescent="0.2"/>
    <row r="6683" ht="12.75" customHeight="1" x14ac:dyDescent="0.2"/>
    <row r="6684" ht="12.75" customHeight="1" x14ac:dyDescent="0.2"/>
    <row r="6685" ht="12.75" customHeight="1" x14ac:dyDescent="0.2"/>
    <row r="6686" ht="12.75" customHeight="1" x14ac:dyDescent="0.2"/>
    <row r="6687" ht="12.75" customHeight="1" x14ac:dyDescent="0.2"/>
    <row r="6688" ht="12.75" customHeight="1" x14ac:dyDescent="0.2"/>
    <row r="6689" ht="12.75" customHeight="1" x14ac:dyDescent="0.2"/>
    <row r="6690" ht="12.75" customHeight="1" x14ac:dyDescent="0.2"/>
    <row r="6691" ht="12.75" customHeight="1" x14ac:dyDescent="0.2"/>
    <row r="6692" ht="12.75" customHeight="1" x14ac:dyDescent="0.2"/>
    <row r="6693" ht="12.75" customHeight="1" x14ac:dyDescent="0.2"/>
    <row r="6694" ht="12.75" customHeight="1" x14ac:dyDescent="0.2"/>
    <row r="6695" ht="12.75" customHeight="1" x14ac:dyDescent="0.2"/>
    <row r="6696" ht="12.75" customHeight="1" x14ac:dyDescent="0.2"/>
    <row r="6697" ht="12.75" customHeight="1" x14ac:dyDescent="0.2"/>
    <row r="6698" ht="12.75" customHeight="1" x14ac:dyDescent="0.2"/>
    <row r="6699" ht="12.75" customHeight="1" x14ac:dyDescent="0.2"/>
    <row r="6700" ht="12.75" customHeight="1" x14ac:dyDescent="0.2"/>
    <row r="6701" ht="12.75" customHeight="1" x14ac:dyDescent="0.2"/>
    <row r="6702" ht="12.75" customHeight="1" x14ac:dyDescent="0.2"/>
    <row r="6703" ht="12.75" customHeight="1" x14ac:dyDescent="0.2"/>
    <row r="6704" ht="12.75" customHeight="1" x14ac:dyDescent="0.2"/>
    <row r="6705" ht="12.75" customHeight="1" x14ac:dyDescent="0.2"/>
    <row r="6706" ht="12.75" customHeight="1" x14ac:dyDescent="0.2"/>
    <row r="6707" ht="12.75" customHeight="1" x14ac:dyDescent="0.2"/>
    <row r="6708" ht="12.75" customHeight="1" x14ac:dyDescent="0.2"/>
    <row r="6709" ht="12.75" customHeight="1" x14ac:dyDescent="0.2"/>
    <row r="6710" ht="12.75" customHeight="1" x14ac:dyDescent="0.2"/>
    <row r="6711" ht="12.75" customHeight="1" x14ac:dyDescent="0.2"/>
    <row r="6712" ht="12.75" customHeight="1" x14ac:dyDescent="0.2"/>
    <row r="6713" ht="12.75" customHeight="1" x14ac:dyDescent="0.2"/>
    <row r="6714" ht="12.75" customHeight="1" x14ac:dyDescent="0.2"/>
    <row r="6715" ht="12.75" customHeight="1" x14ac:dyDescent="0.2"/>
    <row r="6716" ht="12.75" customHeight="1" x14ac:dyDescent="0.2"/>
    <row r="6717" ht="12.75" customHeight="1" x14ac:dyDescent="0.2"/>
    <row r="6718" ht="12.75" customHeight="1" x14ac:dyDescent="0.2"/>
    <row r="6719" ht="12.75" customHeight="1" x14ac:dyDescent="0.2"/>
    <row r="6720" ht="12.75" customHeight="1" x14ac:dyDescent="0.2"/>
    <row r="6721" ht="12.75" customHeight="1" x14ac:dyDescent="0.2"/>
    <row r="6722" ht="12.75" customHeight="1" x14ac:dyDescent="0.2"/>
    <row r="6723" ht="12.75" customHeight="1" x14ac:dyDescent="0.2"/>
    <row r="6724" ht="12.75" customHeight="1" x14ac:dyDescent="0.2"/>
    <row r="6725" ht="12.75" customHeight="1" x14ac:dyDescent="0.2"/>
    <row r="6726" ht="12.75" customHeight="1" x14ac:dyDescent="0.2"/>
    <row r="6727" ht="12.75" customHeight="1" x14ac:dyDescent="0.2"/>
    <row r="6728" ht="12.75" customHeight="1" x14ac:dyDescent="0.2"/>
    <row r="6729" ht="12.75" customHeight="1" x14ac:dyDescent="0.2"/>
    <row r="6730" ht="12.75" customHeight="1" x14ac:dyDescent="0.2"/>
    <row r="6731" ht="12.75" customHeight="1" x14ac:dyDescent="0.2"/>
    <row r="6732" ht="12.75" customHeight="1" x14ac:dyDescent="0.2"/>
    <row r="6733" ht="12.75" customHeight="1" x14ac:dyDescent="0.2"/>
    <row r="6734" ht="12.75" customHeight="1" x14ac:dyDescent="0.2"/>
    <row r="6735" ht="12.75" customHeight="1" x14ac:dyDescent="0.2"/>
    <row r="6736" ht="12.75" customHeight="1" x14ac:dyDescent="0.2"/>
    <row r="6737" ht="12.75" customHeight="1" x14ac:dyDescent="0.2"/>
    <row r="6738" ht="12.75" customHeight="1" x14ac:dyDescent="0.2"/>
    <row r="6739" ht="12.75" customHeight="1" x14ac:dyDescent="0.2"/>
    <row r="6740" ht="12.75" customHeight="1" x14ac:dyDescent="0.2"/>
    <row r="6741" ht="12.75" customHeight="1" x14ac:dyDescent="0.2"/>
    <row r="6742" ht="12.75" customHeight="1" x14ac:dyDescent="0.2"/>
    <row r="6743" ht="12.75" customHeight="1" x14ac:dyDescent="0.2"/>
    <row r="6744" ht="12.75" customHeight="1" x14ac:dyDescent="0.2"/>
    <row r="6745" ht="12.75" customHeight="1" x14ac:dyDescent="0.2"/>
    <row r="6746" ht="12.75" customHeight="1" x14ac:dyDescent="0.2"/>
    <row r="6747" ht="12.75" customHeight="1" x14ac:dyDescent="0.2"/>
    <row r="6748" ht="12.75" customHeight="1" x14ac:dyDescent="0.2"/>
    <row r="6749" ht="12.75" customHeight="1" x14ac:dyDescent="0.2"/>
    <row r="6750" ht="12.75" customHeight="1" x14ac:dyDescent="0.2"/>
    <row r="6751" ht="12.75" customHeight="1" x14ac:dyDescent="0.2"/>
    <row r="6752" ht="12.75" customHeight="1" x14ac:dyDescent="0.2"/>
    <row r="6753" ht="12.75" customHeight="1" x14ac:dyDescent="0.2"/>
    <row r="6754" ht="12.75" customHeight="1" x14ac:dyDescent="0.2"/>
    <row r="6755" ht="12.75" customHeight="1" x14ac:dyDescent="0.2"/>
    <row r="6756" ht="12.75" customHeight="1" x14ac:dyDescent="0.2"/>
    <row r="6757" ht="12.75" customHeight="1" x14ac:dyDescent="0.2"/>
    <row r="6758" ht="12.75" customHeight="1" x14ac:dyDescent="0.2"/>
    <row r="6759" ht="12.75" customHeight="1" x14ac:dyDescent="0.2"/>
    <row r="6760" ht="12.75" customHeight="1" x14ac:dyDescent="0.2"/>
    <row r="6761" ht="12.75" customHeight="1" x14ac:dyDescent="0.2"/>
    <row r="6762" ht="12.75" customHeight="1" x14ac:dyDescent="0.2"/>
    <row r="6763" ht="12.75" customHeight="1" x14ac:dyDescent="0.2"/>
    <row r="6764" ht="12.75" customHeight="1" x14ac:dyDescent="0.2"/>
    <row r="6765" ht="12.75" customHeight="1" x14ac:dyDescent="0.2"/>
    <row r="6766" ht="12.75" customHeight="1" x14ac:dyDescent="0.2"/>
    <row r="6767" ht="12.75" customHeight="1" x14ac:dyDescent="0.2"/>
    <row r="6768" ht="12.75" customHeight="1" x14ac:dyDescent="0.2"/>
    <row r="6769" ht="12.75" customHeight="1" x14ac:dyDescent="0.2"/>
    <row r="6770" ht="12.75" customHeight="1" x14ac:dyDescent="0.2"/>
    <row r="6771" ht="12.75" customHeight="1" x14ac:dyDescent="0.2"/>
    <row r="6772" ht="12.75" customHeight="1" x14ac:dyDescent="0.2"/>
    <row r="6773" ht="12.75" customHeight="1" x14ac:dyDescent="0.2"/>
    <row r="6774" ht="12.75" customHeight="1" x14ac:dyDescent="0.2"/>
    <row r="6775" ht="12.75" customHeight="1" x14ac:dyDescent="0.2"/>
    <row r="6776" ht="12.75" customHeight="1" x14ac:dyDescent="0.2"/>
    <row r="6777" ht="12.75" customHeight="1" x14ac:dyDescent="0.2"/>
    <row r="6778" ht="12.75" customHeight="1" x14ac:dyDescent="0.2"/>
    <row r="6779" ht="12.75" customHeight="1" x14ac:dyDescent="0.2"/>
    <row r="6780" ht="12.75" customHeight="1" x14ac:dyDescent="0.2"/>
    <row r="6781" ht="12.75" customHeight="1" x14ac:dyDescent="0.2"/>
    <row r="6782" ht="12.75" customHeight="1" x14ac:dyDescent="0.2"/>
    <row r="6783" ht="12.75" customHeight="1" x14ac:dyDescent="0.2"/>
    <row r="6784" ht="12.75" customHeight="1" x14ac:dyDescent="0.2"/>
    <row r="6785" ht="12.75" customHeight="1" x14ac:dyDescent="0.2"/>
    <row r="6786" ht="12.75" customHeight="1" x14ac:dyDescent="0.2"/>
    <row r="6787" ht="12.75" customHeight="1" x14ac:dyDescent="0.2"/>
    <row r="6788" ht="12.75" customHeight="1" x14ac:dyDescent="0.2"/>
    <row r="6789" ht="12.75" customHeight="1" x14ac:dyDescent="0.2"/>
    <row r="6790" ht="12.75" customHeight="1" x14ac:dyDescent="0.2"/>
    <row r="6791" ht="12.75" customHeight="1" x14ac:dyDescent="0.2"/>
    <row r="6792" ht="12.75" customHeight="1" x14ac:dyDescent="0.2"/>
    <row r="6793" ht="12.75" customHeight="1" x14ac:dyDescent="0.2"/>
    <row r="6794" ht="12.75" customHeight="1" x14ac:dyDescent="0.2"/>
    <row r="6795" ht="12.75" customHeight="1" x14ac:dyDescent="0.2"/>
    <row r="6796" ht="12.75" customHeight="1" x14ac:dyDescent="0.2"/>
    <row r="6797" ht="12.75" customHeight="1" x14ac:dyDescent="0.2"/>
    <row r="6798" ht="12.75" customHeight="1" x14ac:dyDescent="0.2"/>
    <row r="6799" ht="12.75" customHeight="1" x14ac:dyDescent="0.2"/>
    <row r="6800" ht="12.75" customHeight="1" x14ac:dyDescent="0.2"/>
    <row r="6801" ht="12.75" customHeight="1" x14ac:dyDescent="0.2"/>
    <row r="6802" ht="12.75" customHeight="1" x14ac:dyDescent="0.2"/>
    <row r="6803" ht="12.75" customHeight="1" x14ac:dyDescent="0.2"/>
    <row r="6804" ht="12.75" customHeight="1" x14ac:dyDescent="0.2"/>
    <row r="6805" ht="12.75" customHeight="1" x14ac:dyDescent="0.2"/>
    <row r="6806" ht="12.75" customHeight="1" x14ac:dyDescent="0.2"/>
    <row r="6807" ht="12.75" customHeight="1" x14ac:dyDescent="0.2"/>
    <row r="6808" ht="12.75" customHeight="1" x14ac:dyDescent="0.2"/>
    <row r="6809" ht="12.75" customHeight="1" x14ac:dyDescent="0.2"/>
    <row r="6810" ht="12.75" customHeight="1" x14ac:dyDescent="0.2"/>
    <row r="6811" ht="12.75" customHeight="1" x14ac:dyDescent="0.2"/>
    <row r="6812" ht="12.75" customHeight="1" x14ac:dyDescent="0.2"/>
    <row r="6813" ht="12.75" customHeight="1" x14ac:dyDescent="0.2"/>
    <row r="6814" ht="12.75" customHeight="1" x14ac:dyDescent="0.2"/>
    <row r="6815" ht="12.75" customHeight="1" x14ac:dyDescent="0.2"/>
    <row r="6816" ht="12.75" customHeight="1" x14ac:dyDescent="0.2"/>
    <row r="6817" ht="12.75" customHeight="1" x14ac:dyDescent="0.2"/>
    <row r="6818" ht="12.75" customHeight="1" x14ac:dyDescent="0.2"/>
    <row r="6819" ht="12.75" customHeight="1" x14ac:dyDescent="0.2"/>
    <row r="6820" ht="12.75" customHeight="1" x14ac:dyDescent="0.2"/>
    <row r="6821" ht="12.75" customHeight="1" x14ac:dyDescent="0.2"/>
    <row r="6822" ht="12.75" customHeight="1" x14ac:dyDescent="0.2"/>
    <row r="6823" ht="12.75" customHeight="1" x14ac:dyDescent="0.2"/>
    <row r="6824" ht="12.75" customHeight="1" x14ac:dyDescent="0.2"/>
    <row r="6825" ht="12.75" customHeight="1" x14ac:dyDescent="0.2"/>
    <row r="6826" ht="12.75" customHeight="1" x14ac:dyDescent="0.2"/>
    <row r="6827" ht="12.75" customHeight="1" x14ac:dyDescent="0.2"/>
    <row r="6828" ht="12.75" customHeight="1" x14ac:dyDescent="0.2"/>
    <row r="6829" ht="12.75" customHeight="1" x14ac:dyDescent="0.2"/>
    <row r="6830" ht="12.75" customHeight="1" x14ac:dyDescent="0.2"/>
    <row r="6831" ht="12.75" customHeight="1" x14ac:dyDescent="0.2"/>
    <row r="6832" ht="12.75" customHeight="1" x14ac:dyDescent="0.2"/>
    <row r="6833" ht="12.75" customHeight="1" x14ac:dyDescent="0.2"/>
    <row r="6834" ht="12.75" customHeight="1" x14ac:dyDescent="0.2"/>
    <row r="6835" ht="12.75" customHeight="1" x14ac:dyDescent="0.2"/>
    <row r="6836" ht="12.75" customHeight="1" x14ac:dyDescent="0.2"/>
    <row r="6837" ht="12.75" customHeight="1" x14ac:dyDescent="0.2"/>
    <row r="6838" ht="12.75" customHeight="1" x14ac:dyDescent="0.2"/>
    <row r="6839" ht="12.75" customHeight="1" x14ac:dyDescent="0.2"/>
    <row r="6840" ht="12.75" customHeight="1" x14ac:dyDescent="0.2"/>
    <row r="6841" ht="12.75" customHeight="1" x14ac:dyDescent="0.2"/>
    <row r="6842" ht="12.75" customHeight="1" x14ac:dyDescent="0.2"/>
    <row r="6843" ht="12.75" customHeight="1" x14ac:dyDescent="0.2"/>
    <row r="6844" ht="12.75" customHeight="1" x14ac:dyDescent="0.2"/>
    <row r="6845" ht="12.75" customHeight="1" x14ac:dyDescent="0.2"/>
    <row r="6846" ht="12.75" customHeight="1" x14ac:dyDescent="0.2"/>
    <row r="6847" ht="12.75" customHeight="1" x14ac:dyDescent="0.2"/>
    <row r="6848" ht="12.75" customHeight="1" x14ac:dyDescent="0.2"/>
    <row r="6849" ht="12.75" customHeight="1" x14ac:dyDescent="0.2"/>
    <row r="6850" ht="12.75" customHeight="1" x14ac:dyDescent="0.2"/>
    <row r="6851" ht="12.75" customHeight="1" x14ac:dyDescent="0.2"/>
    <row r="6852" ht="12.75" customHeight="1" x14ac:dyDescent="0.2"/>
    <row r="6853" ht="12.75" customHeight="1" x14ac:dyDescent="0.2"/>
    <row r="6854" ht="12.75" customHeight="1" x14ac:dyDescent="0.2"/>
    <row r="6855" ht="12.75" customHeight="1" x14ac:dyDescent="0.2"/>
    <row r="6856" ht="12.75" customHeight="1" x14ac:dyDescent="0.2"/>
    <row r="6857" ht="12.75" customHeight="1" x14ac:dyDescent="0.2"/>
    <row r="6858" ht="12.75" customHeight="1" x14ac:dyDescent="0.2"/>
    <row r="6859" ht="12.75" customHeight="1" x14ac:dyDescent="0.2"/>
    <row r="6860" ht="12.75" customHeight="1" x14ac:dyDescent="0.2"/>
    <row r="6861" ht="12.75" customHeight="1" x14ac:dyDescent="0.2"/>
    <row r="6862" ht="12.75" customHeight="1" x14ac:dyDescent="0.2"/>
    <row r="6863" ht="12.75" customHeight="1" x14ac:dyDescent="0.2"/>
    <row r="6864" ht="12.75" customHeight="1" x14ac:dyDescent="0.2"/>
    <row r="6865" ht="12.75" customHeight="1" x14ac:dyDescent="0.2"/>
    <row r="6866" ht="12.75" customHeight="1" x14ac:dyDescent="0.2"/>
    <row r="6867" ht="12.75" customHeight="1" x14ac:dyDescent="0.2"/>
    <row r="6868" ht="12.75" customHeight="1" x14ac:dyDescent="0.2"/>
    <row r="6869" ht="12.75" customHeight="1" x14ac:dyDescent="0.2"/>
    <row r="6870" ht="12.75" customHeight="1" x14ac:dyDescent="0.2"/>
    <row r="6871" ht="12.75" customHeight="1" x14ac:dyDescent="0.2"/>
    <row r="6872" ht="12.75" customHeight="1" x14ac:dyDescent="0.2"/>
    <row r="6873" ht="12.75" customHeight="1" x14ac:dyDescent="0.2"/>
    <row r="6874" ht="12.75" customHeight="1" x14ac:dyDescent="0.2"/>
    <row r="6875" ht="12.75" customHeight="1" x14ac:dyDescent="0.2"/>
    <row r="6876" ht="12.75" customHeight="1" x14ac:dyDescent="0.2"/>
    <row r="6877" ht="12.75" customHeight="1" x14ac:dyDescent="0.2"/>
    <row r="6878" ht="12.75" customHeight="1" x14ac:dyDescent="0.2"/>
    <row r="6879" ht="12.75" customHeight="1" x14ac:dyDescent="0.2"/>
    <row r="6880" ht="12.75" customHeight="1" x14ac:dyDescent="0.2"/>
    <row r="6881" ht="12.75" customHeight="1" x14ac:dyDescent="0.2"/>
    <row r="6882" ht="12.75" customHeight="1" x14ac:dyDescent="0.2"/>
    <row r="6883" ht="12.75" customHeight="1" x14ac:dyDescent="0.2"/>
    <row r="6884" ht="12.75" customHeight="1" x14ac:dyDescent="0.2"/>
    <row r="6885" ht="12.75" customHeight="1" x14ac:dyDescent="0.2"/>
    <row r="6886" ht="12.75" customHeight="1" x14ac:dyDescent="0.2"/>
    <row r="6887" ht="12.75" customHeight="1" x14ac:dyDescent="0.2"/>
    <row r="6888" ht="12.75" customHeight="1" x14ac:dyDescent="0.2"/>
    <row r="6889" ht="12.75" customHeight="1" x14ac:dyDescent="0.2"/>
    <row r="6890" ht="12.75" customHeight="1" x14ac:dyDescent="0.2"/>
    <row r="6891" ht="12.75" customHeight="1" x14ac:dyDescent="0.2"/>
    <row r="6892" ht="12.75" customHeight="1" x14ac:dyDescent="0.2"/>
    <row r="6893" ht="12.75" customHeight="1" x14ac:dyDescent="0.2"/>
    <row r="6894" ht="12.75" customHeight="1" x14ac:dyDescent="0.2"/>
    <row r="6895" ht="12.75" customHeight="1" x14ac:dyDescent="0.2"/>
    <row r="6896" ht="12.75" customHeight="1" x14ac:dyDescent="0.2"/>
    <row r="6897" ht="12.75" customHeight="1" x14ac:dyDescent="0.2"/>
    <row r="6898" ht="12.75" customHeight="1" x14ac:dyDescent="0.2"/>
    <row r="6899" ht="12.75" customHeight="1" x14ac:dyDescent="0.2"/>
    <row r="6900" ht="12.75" customHeight="1" x14ac:dyDescent="0.2"/>
    <row r="6901" ht="12.75" customHeight="1" x14ac:dyDescent="0.2"/>
    <row r="6902" ht="12.75" customHeight="1" x14ac:dyDescent="0.2"/>
    <row r="6903" ht="12.75" customHeight="1" x14ac:dyDescent="0.2"/>
    <row r="6904" ht="12.75" customHeight="1" x14ac:dyDescent="0.2"/>
    <row r="6905" ht="12.75" customHeight="1" x14ac:dyDescent="0.2"/>
    <row r="6906" ht="12.75" customHeight="1" x14ac:dyDescent="0.2"/>
    <row r="6907" ht="12.75" customHeight="1" x14ac:dyDescent="0.2"/>
    <row r="6908" ht="12.75" customHeight="1" x14ac:dyDescent="0.2"/>
    <row r="6909" ht="12.75" customHeight="1" x14ac:dyDescent="0.2"/>
    <row r="6910" ht="12.75" customHeight="1" x14ac:dyDescent="0.2"/>
    <row r="6911" ht="12.75" customHeight="1" x14ac:dyDescent="0.2"/>
    <row r="6912" ht="12.75" customHeight="1" x14ac:dyDescent="0.2"/>
    <row r="6913" ht="12.75" customHeight="1" x14ac:dyDescent="0.2"/>
    <row r="6914" ht="12.75" customHeight="1" x14ac:dyDescent="0.2"/>
    <row r="6915" ht="12.75" customHeight="1" x14ac:dyDescent="0.2"/>
    <row r="6916" ht="12.75" customHeight="1" x14ac:dyDescent="0.2"/>
    <row r="6917" ht="12.75" customHeight="1" x14ac:dyDescent="0.2"/>
    <row r="6918" ht="12.75" customHeight="1" x14ac:dyDescent="0.2"/>
    <row r="6919" ht="12.75" customHeight="1" x14ac:dyDescent="0.2"/>
    <row r="6920" ht="12.75" customHeight="1" x14ac:dyDescent="0.2"/>
    <row r="6921" ht="12.75" customHeight="1" x14ac:dyDescent="0.2"/>
    <row r="6922" ht="12.75" customHeight="1" x14ac:dyDescent="0.2"/>
    <row r="6923" ht="12.75" customHeight="1" x14ac:dyDescent="0.2"/>
    <row r="6924" ht="12.75" customHeight="1" x14ac:dyDescent="0.2"/>
    <row r="6925" ht="12.75" customHeight="1" x14ac:dyDescent="0.2"/>
    <row r="6926" ht="12.75" customHeight="1" x14ac:dyDescent="0.2"/>
    <row r="6927" ht="12.75" customHeight="1" x14ac:dyDescent="0.2"/>
    <row r="6928" ht="12.75" customHeight="1" x14ac:dyDescent="0.2"/>
    <row r="6929" ht="12.75" customHeight="1" x14ac:dyDescent="0.2"/>
    <row r="6930" ht="12.75" customHeight="1" x14ac:dyDescent="0.2"/>
    <row r="6931" ht="12.75" customHeight="1" x14ac:dyDescent="0.2"/>
    <row r="6932" ht="12.75" customHeight="1" x14ac:dyDescent="0.2"/>
    <row r="6933" ht="12.75" customHeight="1" x14ac:dyDescent="0.2"/>
    <row r="6934" ht="12.75" customHeight="1" x14ac:dyDescent="0.2"/>
    <row r="6935" ht="12.75" customHeight="1" x14ac:dyDescent="0.2"/>
    <row r="6936" ht="12.75" customHeight="1" x14ac:dyDescent="0.2"/>
    <row r="6937" ht="12.75" customHeight="1" x14ac:dyDescent="0.2"/>
    <row r="6938" ht="12.75" customHeight="1" x14ac:dyDescent="0.2"/>
    <row r="6939" ht="12.75" customHeight="1" x14ac:dyDescent="0.2"/>
    <row r="6940" ht="12.75" customHeight="1" x14ac:dyDescent="0.2"/>
    <row r="6941" ht="12.75" customHeight="1" x14ac:dyDescent="0.2"/>
    <row r="6942" ht="12.75" customHeight="1" x14ac:dyDescent="0.2"/>
    <row r="6943" ht="12.75" customHeight="1" x14ac:dyDescent="0.2"/>
    <row r="6944" ht="12.75" customHeight="1" x14ac:dyDescent="0.2"/>
    <row r="6945" ht="12.75" customHeight="1" x14ac:dyDescent="0.2"/>
    <row r="6946" ht="12.75" customHeight="1" x14ac:dyDescent="0.2"/>
    <row r="6947" ht="12.75" customHeight="1" x14ac:dyDescent="0.2"/>
    <row r="6948" ht="12.75" customHeight="1" x14ac:dyDescent="0.2"/>
    <row r="6949" ht="12.75" customHeight="1" x14ac:dyDescent="0.2"/>
    <row r="6950" ht="12.75" customHeight="1" x14ac:dyDescent="0.2"/>
    <row r="6951" ht="12.75" customHeight="1" x14ac:dyDescent="0.2"/>
    <row r="6952" ht="12.75" customHeight="1" x14ac:dyDescent="0.2"/>
    <row r="6953" ht="12.75" customHeight="1" x14ac:dyDescent="0.2"/>
    <row r="6954" ht="12.75" customHeight="1" x14ac:dyDescent="0.2"/>
    <row r="6955" ht="12.75" customHeight="1" x14ac:dyDescent="0.2"/>
    <row r="6956" ht="12.75" customHeight="1" x14ac:dyDescent="0.2"/>
    <row r="6957" ht="12.75" customHeight="1" x14ac:dyDescent="0.2"/>
    <row r="6958" ht="12.75" customHeight="1" x14ac:dyDescent="0.2"/>
    <row r="6959" ht="12.75" customHeight="1" x14ac:dyDescent="0.2"/>
    <row r="6960" ht="12.75" customHeight="1" x14ac:dyDescent="0.2"/>
    <row r="6961" ht="12.75" customHeight="1" x14ac:dyDescent="0.2"/>
    <row r="6962" ht="12.75" customHeight="1" x14ac:dyDescent="0.2"/>
    <row r="6963" ht="12.75" customHeight="1" x14ac:dyDescent="0.2"/>
    <row r="6964" ht="12.75" customHeight="1" x14ac:dyDescent="0.2"/>
    <row r="6965" ht="12.75" customHeight="1" x14ac:dyDescent="0.2"/>
    <row r="6966" ht="12.75" customHeight="1" x14ac:dyDescent="0.2"/>
    <row r="6967" ht="12.75" customHeight="1" x14ac:dyDescent="0.2"/>
    <row r="6968" ht="12.75" customHeight="1" x14ac:dyDescent="0.2"/>
    <row r="6969" ht="12.75" customHeight="1" x14ac:dyDescent="0.2"/>
    <row r="6970" ht="12.75" customHeight="1" x14ac:dyDescent="0.2"/>
    <row r="6971" ht="12.75" customHeight="1" x14ac:dyDescent="0.2"/>
    <row r="6972" ht="12.75" customHeight="1" x14ac:dyDescent="0.2"/>
    <row r="6973" ht="12.75" customHeight="1" x14ac:dyDescent="0.2"/>
    <row r="6974" ht="12.75" customHeight="1" x14ac:dyDescent="0.2"/>
    <row r="6975" ht="12.75" customHeight="1" x14ac:dyDescent="0.2"/>
    <row r="6976" ht="12.75" customHeight="1" x14ac:dyDescent="0.2"/>
    <row r="6977" ht="12.75" customHeight="1" x14ac:dyDescent="0.2"/>
    <row r="6978" ht="12.75" customHeight="1" x14ac:dyDescent="0.2"/>
    <row r="6979" ht="12.75" customHeight="1" x14ac:dyDescent="0.2"/>
    <row r="6980" ht="12.75" customHeight="1" x14ac:dyDescent="0.2"/>
    <row r="6981" ht="12.75" customHeight="1" x14ac:dyDescent="0.2"/>
    <row r="6982" ht="12.75" customHeight="1" x14ac:dyDescent="0.2"/>
    <row r="6983" ht="12.75" customHeight="1" x14ac:dyDescent="0.2"/>
    <row r="6984" ht="12.75" customHeight="1" x14ac:dyDescent="0.2"/>
    <row r="6985" ht="12.75" customHeight="1" x14ac:dyDescent="0.2"/>
    <row r="6986" ht="12.75" customHeight="1" x14ac:dyDescent="0.2"/>
    <row r="6987" ht="12.75" customHeight="1" x14ac:dyDescent="0.2"/>
    <row r="6988" ht="12.75" customHeight="1" x14ac:dyDescent="0.2"/>
    <row r="6989" ht="12.75" customHeight="1" x14ac:dyDescent="0.2"/>
    <row r="6990" ht="12.75" customHeight="1" x14ac:dyDescent="0.2"/>
    <row r="6991" ht="12.75" customHeight="1" x14ac:dyDescent="0.2"/>
    <row r="6992" ht="12.75" customHeight="1" x14ac:dyDescent="0.2"/>
    <row r="6993" ht="12.75" customHeight="1" x14ac:dyDescent="0.2"/>
    <row r="6994" ht="12.75" customHeight="1" x14ac:dyDescent="0.2"/>
    <row r="6995" ht="12.75" customHeight="1" x14ac:dyDescent="0.2"/>
    <row r="6996" ht="12.75" customHeight="1" x14ac:dyDescent="0.2"/>
    <row r="6997" ht="12.75" customHeight="1" x14ac:dyDescent="0.2"/>
    <row r="6998" ht="12.75" customHeight="1" x14ac:dyDescent="0.2"/>
    <row r="6999" ht="12.75" customHeight="1" x14ac:dyDescent="0.2"/>
    <row r="7000" ht="12.75" customHeight="1" x14ac:dyDescent="0.2"/>
    <row r="7001" ht="12.75" customHeight="1" x14ac:dyDescent="0.2"/>
    <row r="7002" ht="12.75" customHeight="1" x14ac:dyDescent="0.2"/>
    <row r="7003" ht="12.75" customHeight="1" x14ac:dyDescent="0.2"/>
    <row r="7004" ht="12.75" customHeight="1" x14ac:dyDescent="0.2"/>
    <row r="7005" ht="12.75" customHeight="1" x14ac:dyDescent="0.2"/>
    <row r="7006" ht="12.75" customHeight="1" x14ac:dyDescent="0.2"/>
    <row r="7007" ht="12.75" customHeight="1" x14ac:dyDescent="0.2"/>
    <row r="7008" ht="12.75" customHeight="1" x14ac:dyDescent="0.2"/>
    <row r="7009" ht="12.75" customHeight="1" x14ac:dyDescent="0.2"/>
    <row r="7010" ht="12.75" customHeight="1" x14ac:dyDescent="0.2"/>
    <row r="7011" ht="12.75" customHeight="1" x14ac:dyDescent="0.2"/>
    <row r="7012" ht="12.75" customHeight="1" x14ac:dyDescent="0.2"/>
    <row r="7013" ht="12.75" customHeight="1" x14ac:dyDescent="0.2"/>
    <row r="7014" ht="12.75" customHeight="1" x14ac:dyDescent="0.2"/>
    <row r="7015" ht="12.75" customHeight="1" x14ac:dyDescent="0.2"/>
    <row r="7016" ht="12.75" customHeight="1" x14ac:dyDescent="0.2"/>
    <row r="7017" ht="12.75" customHeight="1" x14ac:dyDescent="0.2"/>
    <row r="7018" ht="12.75" customHeight="1" x14ac:dyDescent="0.2"/>
    <row r="7019" ht="12.75" customHeight="1" x14ac:dyDescent="0.2"/>
    <row r="7020" ht="12.75" customHeight="1" x14ac:dyDescent="0.2"/>
    <row r="7021" ht="12.75" customHeight="1" x14ac:dyDescent="0.2"/>
    <row r="7022" ht="12.75" customHeight="1" x14ac:dyDescent="0.2"/>
    <row r="7023" ht="12.75" customHeight="1" x14ac:dyDescent="0.2"/>
    <row r="7024" ht="12.75" customHeight="1" x14ac:dyDescent="0.2"/>
    <row r="7025" ht="12.75" customHeight="1" x14ac:dyDescent="0.2"/>
    <row r="7026" ht="12.75" customHeight="1" x14ac:dyDescent="0.2"/>
    <row r="7027" ht="12.75" customHeight="1" x14ac:dyDescent="0.2"/>
    <row r="7028" ht="12.75" customHeight="1" x14ac:dyDescent="0.2"/>
    <row r="7029" ht="12.75" customHeight="1" x14ac:dyDescent="0.2"/>
    <row r="7030" ht="12.75" customHeight="1" x14ac:dyDescent="0.2"/>
    <row r="7031" ht="12.75" customHeight="1" x14ac:dyDescent="0.2"/>
    <row r="7032" ht="12.75" customHeight="1" x14ac:dyDescent="0.2"/>
    <row r="7033" ht="12.75" customHeight="1" x14ac:dyDescent="0.2"/>
    <row r="7034" ht="12.75" customHeight="1" x14ac:dyDescent="0.2"/>
    <row r="7035" ht="12.75" customHeight="1" x14ac:dyDescent="0.2"/>
    <row r="7036" ht="12.75" customHeight="1" x14ac:dyDescent="0.2"/>
    <row r="7037" ht="12.75" customHeight="1" x14ac:dyDescent="0.2"/>
    <row r="7038" ht="12.75" customHeight="1" x14ac:dyDescent="0.2"/>
    <row r="7039" ht="12.75" customHeight="1" x14ac:dyDescent="0.2"/>
    <row r="7040" ht="12.75" customHeight="1" x14ac:dyDescent="0.2"/>
    <row r="7041" ht="12.75" customHeight="1" x14ac:dyDescent="0.2"/>
    <row r="7042" ht="12.75" customHeight="1" x14ac:dyDescent="0.2"/>
    <row r="7043" ht="12.75" customHeight="1" x14ac:dyDescent="0.2"/>
    <row r="7044" ht="12.75" customHeight="1" x14ac:dyDescent="0.2"/>
    <row r="7045" ht="12.75" customHeight="1" x14ac:dyDescent="0.2"/>
    <row r="7046" ht="12.75" customHeight="1" x14ac:dyDescent="0.2"/>
    <row r="7047" ht="12.75" customHeight="1" x14ac:dyDescent="0.2"/>
    <row r="7048" ht="12.75" customHeight="1" x14ac:dyDescent="0.2"/>
    <row r="7049" ht="12.75" customHeight="1" x14ac:dyDescent="0.2"/>
    <row r="7050" ht="12.75" customHeight="1" x14ac:dyDescent="0.2"/>
    <row r="7051" ht="12.75" customHeight="1" x14ac:dyDescent="0.2"/>
    <row r="7052" ht="12.75" customHeight="1" x14ac:dyDescent="0.2"/>
    <row r="7053" ht="12.75" customHeight="1" x14ac:dyDescent="0.2"/>
    <row r="7054" ht="12.75" customHeight="1" x14ac:dyDescent="0.2"/>
    <row r="7055" ht="12.75" customHeight="1" x14ac:dyDescent="0.2"/>
    <row r="7056" ht="12.75" customHeight="1" x14ac:dyDescent="0.2"/>
    <row r="7057" ht="12.75" customHeight="1" x14ac:dyDescent="0.2"/>
    <row r="7058" ht="12.75" customHeight="1" x14ac:dyDescent="0.2"/>
    <row r="7059" ht="12.75" customHeight="1" x14ac:dyDescent="0.2"/>
    <row r="7060" ht="12.75" customHeight="1" x14ac:dyDescent="0.2"/>
    <row r="7061" ht="12.75" customHeight="1" x14ac:dyDescent="0.2"/>
    <row r="7062" ht="12.75" customHeight="1" x14ac:dyDescent="0.2"/>
    <row r="7063" ht="12.75" customHeight="1" x14ac:dyDescent="0.2"/>
    <row r="7064" ht="12.75" customHeight="1" x14ac:dyDescent="0.2"/>
    <row r="7065" ht="12.75" customHeight="1" x14ac:dyDescent="0.2"/>
    <row r="7066" ht="12.75" customHeight="1" x14ac:dyDescent="0.2"/>
    <row r="7067" ht="12.75" customHeight="1" x14ac:dyDescent="0.2"/>
    <row r="7068" ht="12.75" customHeight="1" x14ac:dyDescent="0.2"/>
    <row r="7069" ht="12.75" customHeight="1" x14ac:dyDescent="0.2"/>
    <row r="7070" ht="12.75" customHeight="1" x14ac:dyDescent="0.2"/>
    <row r="7071" ht="12.75" customHeight="1" x14ac:dyDescent="0.2"/>
    <row r="7072" ht="12.75" customHeight="1" x14ac:dyDescent="0.2"/>
    <row r="7073" ht="12.75" customHeight="1" x14ac:dyDescent="0.2"/>
    <row r="7074" ht="12.75" customHeight="1" x14ac:dyDescent="0.2"/>
    <row r="7075" ht="12.75" customHeight="1" x14ac:dyDescent="0.2"/>
    <row r="7076" ht="12.75" customHeight="1" x14ac:dyDescent="0.2"/>
    <row r="7077" ht="12.75" customHeight="1" x14ac:dyDescent="0.2"/>
    <row r="7078" ht="12.75" customHeight="1" x14ac:dyDescent="0.2"/>
    <row r="7079" ht="12.75" customHeight="1" x14ac:dyDescent="0.2"/>
    <row r="7080" ht="12.75" customHeight="1" x14ac:dyDescent="0.2"/>
    <row r="7081" ht="12.75" customHeight="1" x14ac:dyDescent="0.2"/>
    <row r="7082" ht="12.75" customHeight="1" x14ac:dyDescent="0.2"/>
    <row r="7083" ht="12.75" customHeight="1" x14ac:dyDescent="0.2"/>
    <row r="7084" ht="12.75" customHeight="1" x14ac:dyDescent="0.2"/>
    <row r="7085" ht="12.75" customHeight="1" x14ac:dyDescent="0.2"/>
    <row r="7086" ht="12.75" customHeight="1" x14ac:dyDescent="0.2"/>
    <row r="7087" ht="12.75" customHeight="1" x14ac:dyDescent="0.2"/>
    <row r="7088" ht="12.75" customHeight="1" x14ac:dyDescent="0.2"/>
    <row r="7089" ht="12.75" customHeight="1" x14ac:dyDescent="0.2"/>
    <row r="7090" ht="12.75" customHeight="1" x14ac:dyDescent="0.2"/>
    <row r="7091" ht="12.75" customHeight="1" x14ac:dyDescent="0.2"/>
    <row r="7092" ht="12.75" customHeight="1" x14ac:dyDescent="0.2"/>
    <row r="7093" ht="12.75" customHeight="1" x14ac:dyDescent="0.2"/>
    <row r="7094" ht="12.75" customHeight="1" x14ac:dyDescent="0.2"/>
    <row r="7095" ht="12.75" customHeight="1" x14ac:dyDescent="0.2"/>
    <row r="7096" ht="12.75" customHeight="1" x14ac:dyDescent="0.2"/>
    <row r="7097" ht="12.75" customHeight="1" x14ac:dyDescent="0.2"/>
    <row r="7098" ht="12.75" customHeight="1" x14ac:dyDescent="0.2"/>
    <row r="7099" ht="12.75" customHeight="1" x14ac:dyDescent="0.2"/>
    <row r="7100" ht="12.75" customHeight="1" x14ac:dyDescent="0.2"/>
    <row r="7101" ht="12.75" customHeight="1" x14ac:dyDescent="0.2"/>
    <row r="7102" ht="12.75" customHeight="1" x14ac:dyDescent="0.2"/>
    <row r="7103" ht="12.75" customHeight="1" x14ac:dyDescent="0.2"/>
    <row r="7104" ht="12.75" customHeight="1" x14ac:dyDescent="0.2"/>
    <row r="7105" ht="12.75" customHeight="1" x14ac:dyDescent="0.2"/>
    <row r="7106" ht="12.75" customHeight="1" x14ac:dyDescent="0.2"/>
    <row r="7107" ht="12.75" customHeight="1" x14ac:dyDescent="0.2"/>
    <row r="7108" ht="12.75" customHeight="1" x14ac:dyDescent="0.2"/>
    <row r="7109" ht="12.75" customHeight="1" x14ac:dyDescent="0.2"/>
    <row r="7110" ht="12.75" customHeight="1" x14ac:dyDescent="0.2"/>
    <row r="7111" ht="12.75" customHeight="1" x14ac:dyDescent="0.2"/>
    <row r="7112" ht="12.75" customHeight="1" x14ac:dyDescent="0.2"/>
    <row r="7113" ht="12.75" customHeight="1" x14ac:dyDescent="0.2"/>
    <row r="7114" ht="12.75" customHeight="1" x14ac:dyDescent="0.2"/>
    <row r="7115" ht="12.75" customHeight="1" x14ac:dyDescent="0.2"/>
    <row r="7116" ht="12.75" customHeight="1" x14ac:dyDescent="0.2"/>
    <row r="7117" ht="12.75" customHeight="1" x14ac:dyDescent="0.2"/>
    <row r="7118" ht="12.75" customHeight="1" x14ac:dyDescent="0.2"/>
    <row r="7119" ht="12.75" customHeight="1" x14ac:dyDescent="0.2"/>
    <row r="7120" ht="12.75" customHeight="1" x14ac:dyDescent="0.2"/>
    <row r="7121" ht="12.75" customHeight="1" x14ac:dyDescent="0.2"/>
    <row r="7122" ht="12.75" customHeight="1" x14ac:dyDescent="0.2"/>
    <row r="7123" ht="12.75" customHeight="1" x14ac:dyDescent="0.2"/>
    <row r="7124" ht="12.75" customHeight="1" x14ac:dyDescent="0.2"/>
    <row r="7125" ht="12.75" customHeight="1" x14ac:dyDescent="0.2"/>
    <row r="7126" ht="12.75" customHeight="1" x14ac:dyDescent="0.2"/>
    <row r="7127" ht="12.75" customHeight="1" x14ac:dyDescent="0.2"/>
    <row r="7128" ht="12.75" customHeight="1" x14ac:dyDescent="0.2"/>
    <row r="7129" ht="12.75" customHeight="1" x14ac:dyDescent="0.2"/>
    <row r="7130" ht="12.75" customHeight="1" x14ac:dyDescent="0.2"/>
    <row r="7131" ht="12.75" customHeight="1" x14ac:dyDescent="0.2"/>
    <row r="7132" ht="12.75" customHeight="1" x14ac:dyDescent="0.2"/>
    <row r="7133" ht="12.75" customHeight="1" x14ac:dyDescent="0.2"/>
    <row r="7134" ht="12.75" customHeight="1" x14ac:dyDescent="0.2"/>
    <row r="7135" ht="12.75" customHeight="1" x14ac:dyDescent="0.2"/>
    <row r="7136" ht="12.75" customHeight="1" x14ac:dyDescent="0.2"/>
    <row r="7137" ht="12.75" customHeight="1" x14ac:dyDescent="0.2"/>
    <row r="7138" ht="12.75" customHeight="1" x14ac:dyDescent="0.2"/>
    <row r="7139" ht="12.75" customHeight="1" x14ac:dyDescent="0.2"/>
    <row r="7140" ht="12.75" customHeight="1" x14ac:dyDescent="0.2"/>
    <row r="7141" ht="12.75" customHeight="1" x14ac:dyDescent="0.2"/>
    <row r="7142" ht="12.75" customHeight="1" x14ac:dyDescent="0.2"/>
    <row r="7143" ht="12.75" customHeight="1" x14ac:dyDescent="0.2"/>
    <row r="7144" ht="12.75" customHeight="1" x14ac:dyDescent="0.2"/>
    <row r="7145" ht="12.75" customHeight="1" x14ac:dyDescent="0.2"/>
    <row r="7146" ht="12.75" customHeight="1" x14ac:dyDescent="0.2"/>
    <row r="7147" ht="12.75" customHeight="1" x14ac:dyDescent="0.2"/>
    <row r="7148" ht="12.75" customHeight="1" x14ac:dyDescent="0.2"/>
    <row r="7149" ht="12.75" customHeight="1" x14ac:dyDescent="0.2"/>
    <row r="7150" ht="12.75" customHeight="1" x14ac:dyDescent="0.2"/>
    <row r="7151" ht="12.75" customHeight="1" x14ac:dyDescent="0.2"/>
    <row r="7152" ht="12.75" customHeight="1" x14ac:dyDescent="0.2"/>
    <row r="7153" ht="12.75" customHeight="1" x14ac:dyDescent="0.2"/>
    <row r="7154" ht="12.75" customHeight="1" x14ac:dyDescent="0.2"/>
    <row r="7155" ht="12.75" customHeight="1" x14ac:dyDescent="0.2"/>
    <row r="7156" ht="12.75" customHeight="1" x14ac:dyDescent="0.2"/>
    <row r="7157" ht="12.75" customHeight="1" x14ac:dyDescent="0.2"/>
    <row r="7158" ht="12.75" customHeight="1" x14ac:dyDescent="0.2"/>
    <row r="7159" ht="12.75" customHeight="1" x14ac:dyDescent="0.2"/>
    <row r="7160" ht="12.75" customHeight="1" x14ac:dyDescent="0.2"/>
    <row r="7161" ht="12.75" customHeight="1" x14ac:dyDescent="0.2"/>
    <row r="7162" ht="12.75" customHeight="1" x14ac:dyDescent="0.2"/>
    <row r="7163" ht="12.75" customHeight="1" x14ac:dyDescent="0.2"/>
    <row r="7164" ht="12.75" customHeight="1" x14ac:dyDescent="0.2"/>
    <row r="7165" ht="12.75" customHeight="1" x14ac:dyDescent="0.2"/>
    <row r="7166" ht="12.75" customHeight="1" x14ac:dyDescent="0.2"/>
    <row r="7167" ht="12.75" customHeight="1" x14ac:dyDescent="0.2"/>
    <row r="7168" ht="12.75" customHeight="1" x14ac:dyDescent="0.2"/>
    <row r="7169" ht="12.75" customHeight="1" x14ac:dyDescent="0.2"/>
    <row r="7170" ht="12.75" customHeight="1" x14ac:dyDescent="0.2"/>
    <row r="7171" ht="12.75" customHeight="1" x14ac:dyDescent="0.2"/>
    <row r="7172" ht="12.75" customHeight="1" x14ac:dyDescent="0.2"/>
    <row r="7173" ht="12.75" customHeight="1" x14ac:dyDescent="0.2"/>
    <row r="7174" ht="12.75" customHeight="1" x14ac:dyDescent="0.2"/>
    <row r="7175" ht="12.75" customHeight="1" x14ac:dyDescent="0.2"/>
    <row r="7176" ht="12.75" customHeight="1" x14ac:dyDescent="0.2"/>
    <row r="7177" ht="12.75" customHeight="1" x14ac:dyDescent="0.2"/>
    <row r="7178" ht="12.75" customHeight="1" x14ac:dyDescent="0.2"/>
    <row r="7179" ht="12.75" customHeight="1" x14ac:dyDescent="0.2"/>
    <row r="7180" ht="12.75" customHeight="1" x14ac:dyDescent="0.2"/>
    <row r="7181" ht="12.75" customHeight="1" x14ac:dyDescent="0.2"/>
    <row r="7182" ht="12.75" customHeight="1" x14ac:dyDescent="0.2"/>
    <row r="7183" ht="12.75" customHeight="1" x14ac:dyDescent="0.2"/>
    <row r="7184" ht="12.75" customHeight="1" x14ac:dyDescent="0.2"/>
    <row r="7185" ht="12.75" customHeight="1" x14ac:dyDescent="0.2"/>
    <row r="7186" ht="12.75" customHeight="1" x14ac:dyDescent="0.2"/>
    <row r="7187" ht="12.75" customHeight="1" x14ac:dyDescent="0.2"/>
    <row r="7188" ht="12.75" customHeight="1" x14ac:dyDescent="0.2"/>
    <row r="7189" ht="12.75" customHeight="1" x14ac:dyDescent="0.2"/>
    <row r="7190" ht="12.75" customHeight="1" x14ac:dyDescent="0.2"/>
    <row r="7191" ht="12.75" customHeight="1" x14ac:dyDescent="0.2"/>
    <row r="7192" ht="12.75" customHeight="1" x14ac:dyDescent="0.2"/>
    <row r="7193" ht="12.75" customHeight="1" x14ac:dyDescent="0.2"/>
    <row r="7194" ht="12.75" customHeight="1" x14ac:dyDescent="0.2"/>
    <row r="7195" ht="12.75" customHeight="1" x14ac:dyDescent="0.2"/>
    <row r="7196" ht="12.75" customHeight="1" x14ac:dyDescent="0.2"/>
    <row r="7197" ht="12.75" customHeight="1" x14ac:dyDescent="0.2"/>
    <row r="7198" ht="12.75" customHeight="1" x14ac:dyDescent="0.2"/>
    <row r="7199" ht="12.75" customHeight="1" x14ac:dyDescent="0.2"/>
    <row r="7200" ht="12.75" customHeight="1" x14ac:dyDescent="0.2"/>
    <row r="7201" ht="12.75" customHeight="1" x14ac:dyDescent="0.2"/>
    <row r="7202" ht="12.75" customHeight="1" x14ac:dyDescent="0.2"/>
    <row r="7203" ht="12.75" customHeight="1" x14ac:dyDescent="0.2"/>
    <row r="7204" ht="12.75" customHeight="1" x14ac:dyDescent="0.2"/>
    <row r="7205" ht="12.75" customHeight="1" x14ac:dyDescent="0.2"/>
    <row r="7206" ht="12.75" customHeight="1" x14ac:dyDescent="0.2"/>
    <row r="7207" ht="12.75" customHeight="1" x14ac:dyDescent="0.2"/>
    <row r="7208" ht="12.75" customHeight="1" x14ac:dyDescent="0.2"/>
    <row r="7209" ht="12.75" customHeight="1" x14ac:dyDescent="0.2"/>
    <row r="7210" ht="12.75" customHeight="1" x14ac:dyDescent="0.2"/>
    <row r="7211" ht="12.75" customHeight="1" x14ac:dyDescent="0.2"/>
    <row r="7212" ht="12.75" customHeight="1" x14ac:dyDescent="0.2"/>
    <row r="7213" ht="12.75" customHeight="1" x14ac:dyDescent="0.2"/>
    <row r="7214" ht="12.75" customHeight="1" x14ac:dyDescent="0.2"/>
    <row r="7215" ht="12.75" customHeight="1" x14ac:dyDescent="0.2"/>
    <row r="7216" ht="12.75" customHeight="1" x14ac:dyDescent="0.2"/>
    <row r="7217" ht="12.75" customHeight="1" x14ac:dyDescent="0.2"/>
    <row r="7218" ht="12.75" customHeight="1" x14ac:dyDescent="0.2"/>
    <row r="7219" ht="12.75" customHeight="1" x14ac:dyDescent="0.2"/>
    <row r="7220" ht="12.75" customHeight="1" x14ac:dyDescent="0.2"/>
    <row r="7221" ht="12.75" customHeight="1" x14ac:dyDescent="0.2"/>
    <row r="7222" ht="12.75" customHeight="1" x14ac:dyDescent="0.2"/>
    <row r="7223" ht="12.75" customHeight="1" x14ac:dyDescent="0.2"/>
    <row r="7224" ht="12.75" customHeight="1" x14ac:dyDescent="0.2"/>
    <row r="7225" ht="12.75" customHeight="1" x14ac:dyDescent="0.2"/>
    <row r="7226" ht="12.75" customHeight="1" x14ac:dyDescent="0.2"/>
    <row r="7227" ht="12.75" customHeight="1" x14ac:dyDescent="0.2"/>
    <row r="7228" ht="12.75" customHeight="1" x14ac:dyDescent="0.2"/>
    <row r="7229" ht="12.75" customHeight="1" x14ac:dyDescent="0.2"/>
    <row r="7230" ht="12.75" customHeight="1" x14ac:dyDescent="0.2"/>
    <row r="7231" ht="12.75" customHeight="1" x14ac:dyDescent="0.2"/>
    <row r="7232" ht="12.75" customHeight="1" x14ac:dyDescent="0.2"/>
    <row r="7233" ht="12.75" customHeight="1" x14ac:dyDescent="0.2"/>
    <row r="7234" ht="12.75" customHeight="1" x14ac:dyDescent="0.2"/>
    <row r="7235" ht="12.75" customHeight="1" x14ac:dyDescent="0.2"/>
    <row r="7236" ht="12.75" customHeight="1" x14ac:dyDescent="0.2"/>
    <row r="7237" ht="12.75" customHeight="1" x14ac:dyDescent="0.2"/>
    <row r="7238" ht="12.75" customHeight="1" x14ac:dyDescent="0.2"/>
    <row r="7239" ht="12.75" customHeight="1" x14ac:dyDescent="0.2"/>
    <row r="7240" ht="12.75" customHeight="1" x14ac:dyDescent="0.2"/>
    <row r="7241" ht="12.75" customHeight="1" x14ac:dyDescent="0.2"/>
    <row r="7242" ht="12.75" customHeight="1" x14ac:dyDescent="0.2"/>
    <row r="7243" ht="12.75" customHeight="1" x14ac:dyDescent="0.2"/>
    <row r="7244" ht="12.75" customHeight="1" x14ac:dyDescent="0.2"/>
    <row r="7245" ht="12.75" customHeight="1" x14ac:dyDescent="0.2"/>
    <row r="7246" ht="12.75" customHeight="1" x14ac:dyDescent="0.2"/>
    <row r="7247" ht="12.75" customHeight="1" x14ac:dyDescent="0.2"/>
    <row r="7248" ht="12.75" customHeight="1" x14ac:dyDescent="0.2"/>
    <row r="7249" ht="12.75" customHeight="1" x14ac:dyDescent="0.2"/>
    <row r="7250" ht="12.75" customHeight="1" x14ac:dyDescent="0.2"/>
    <row r="7251" ht="12.75" customHeight="1" x14ac:dyDescent="0.2"/>
    <row r="7252" ht="12.75" customHeight="1" x14ac:dyDescent="0.2"/>
    <row r="7253" ht="12.75" customHeight="1" x14ac:dyDescent="0.2"/>
    <row r="7254" ht="12.75" customHeight="1" x14ac:dyDescent="0.2"/>
    <row r="7255" ht="12.75" customHeight="1" x14ac:dyDescent="0.2"/>
    <row r="7256" ht="12.75" customHeight="1" x14ac:dyDescent="0.2"/>
    <row r="7257" ht="12.75" customHeight="1" x14ac:dyDescent="0.2"/>
    <row r="7258" ht="12.75" customHeight="1" x14ac:dyDescent="0.2"/>
    <row r="7259" ht="12.75" customHeight="1" x14ac:dyDescent="0.2"/>
    <row r="7260" ht="12.75" customHeight="1" x14ac:dyDescent="0.2"/>
    <row r="7261" ht="12.75" customHeight="1" x14ac:dyDescent="0.2"/>
    <row r="7262" ht="12.75" customHeight="1" x14ac:dyDescent="0.2"/>
    <row r="7263" ht="12.75" customHeight="1" x14ac:dyDescent="0.2"/>
    <row r="7264" ht="12.75" customHeight="1" x14ac:dyDescent="0.2"/>
    <row r="7265" ht="12.75" customHeight="1" x14ac:dyDescent="0.2"/>
    <row r="7266" ht="12.75" customHeight="1" x14ac:dyDescent="0.2"/>
    <row r="7267" ht="12.75" customHeight="1" x14ac:dyDescent="0.2"/>
    <row r="7268" ht="12.75" customHeight="1" x14ac:dyDescent="0.2"/>
    <row r="7269" ht="12.75" customHeight="1" x14ac:dyDescent="0.2"/>
    <row r="7270" ht="12.75" customHeight="1" x14ac:dyDescent="0.2"/>
    <row r="7271" ht="12.75" customHeight="1" x14ac:dyDescent="0.2"/>
    <row r="7272" ht="12.75" customHeight="1" x14ac:dyDescent="0.2"/>
    <row r="7273" ht="12.75" customHeight="1" x14ac:dyDescent="0.2"/>
    <row r="7274" ht="12.75" customHeight="1" x14ac:dyDescent="0.2"/>
    <row r="7275" ht="12.75" customHeight="1" x14ac:dyDescent="0.2"/>
    <row r="7276" ht="12.75" customHeight="1" x14ac:dyDescent="0.2"/>
    <row r="7277" ht="12.75" customHeight="1" x14ac:dyDescent="0.2"/>
    <row r="7278" ht="12.75" customHeight="1" x14ac:dyDescent="0.2"/>
    <row r="7279" ht="12.75" customHeight="1" x14ac:dyDescent="0.2"/>
    <row r="7280" ht="12.75" customHeight="1" x14ac:dyDescent="0.2"/>
    <row r="7281" ht="12.75" customHeight="1" x14ac:dyDescent="0.2"/>
    <row r="7282" ht="12.75" customHeight="1" x14ac:dyDescent="0.2"/>
    <row r="7283" ht="12.75" customHeight="1" x14ac:dyDescent="0.2"/>
    <row r="7284" ht="12.75" customHeight="1" x14ac:dyDescent="0.2"/>
    <row r="7285" ht="12.75" customHeight="1" x14ac:dyDescent="0.2"/>
    <row r="7286" ht="12.75" customHeight="1" x14ac:dyDescent="0.2"/>
    <row r="7287" ht="12.75" customHeight="1" x14ac:dyDescent="0.2"/>
    <row r="7288" ht="12.75" customHeight="1" x14ac:dyDescent="0.2"/>
    <row r="7289" ht="12.75" customHeight="1" x14ac:dyDescent="0.2"/>
    <row r="7290" ht="12.75" customHeight="1" x14ac:dyDescent="0.2"/>
    <row r="7291" ht="12.75" customHeight="1" x14ac:dyDescent="0.2"/>
    <row r="7292" ht="12.75" customHeight="1" x14ac:dyDescent="0.2"/>
    <row r="7293" ht="12.75" customHeight="1" x14ac:dyDescent="0.2"/>
    <row r="7294" ht="12.75" customHeight="1" x14ac:dyDescent="0.2"/>
    <row r="7295" ht="12.75" customHeight="1" x14ac:dyDescent="0.2"/>
    <row r="7296" ht="12.75" customHeight="1" x14ac:dyDescent="0.2"/>
    <row r="7297" ht="12.75" customHeight="1" x14ac:dyDescent="0.2"/>
    <row r="7298" ht="12.75" customHeight="1" x14ac:dyDescent="0.2"/>
    <row r="7299" ht="12.75" customHeight="1" x14ac:dyDescent="0.2"/>
    <row r="7300" ht="12.75" customHeight="1" x14ac:dyDescent="0.2"/>
    <row r="7301" ht="12.75" customHeight="1" x14ac:dyDescent="0.2"/>
    <row r="7302" ht="12.75" customHeight="1" x14ac:dyDescent="0.2"/>
    <row r="7303" ht="12.75" customHeight="1" x14ac:dyDescent="0.2"/>
    <row r="7304" ht="12.75" customHeight="1" x14ac:dyDescent="0.2"/>
    <row r="7305" ht="12.75" customHeight="1" x14ac:dyDescent="0.2"/>
    <row r="7306" ht="12.75" customHeight="1" x14ac:dyDescent="0.2"/>
    <row r="7307" ht="12.75" customHeight="1" x14ac:dyDescent="0.2"/>
    <row r="7308" ht="12.75" customHeight="1" x14ac:dyDescent="0.2"/>
    <row r="7309" ht="12.75" customHeight="1" x14ac:dyDescent="0.2"/>
    <row r="7310" ht="12.75" customHeight="1" x14ac:dyDescent="0.2"/>
    <row r="7311" ht="12.75" customHeight="1" x14ac:dyDescent="0.2"/>
    <row r="7312" ht="12.75" customHeight="1" x14ac:dyDescent="0.2"/>
    <row r="7313" ht="12.75" customHeight="1" x14ac:dyDescent="0.2"/>
    <row r="7314" ht="12.75" customHeight="1" x14ac:dyDescent="0.2"/>
    <row r="7315" ht="12.75" customHeight="1" x14ac:dyDescent="0.2"/>
    <row r="7316" ht="12.75" customHeight="1" x14ac:dyDescent="0.2"/>
    <row r="7317" ht="12.75" customHeight="1" x14ac:dyDescent="0.2"/>
    <row r="7318" ht="12.75" customHeight="1" x14ac:dyDescent="0.2"/>
    <row r="7319" ht="12.75" customHeight="1" x14ac:dyDescent="0.2"/>
    <row r="7320" ht="12.75" customHeight="1" x14ac:dyDescent="0.2"/>
    <row r="7321" ht="12.75" customHeight="1" x14ac:dyDescent="0.2"/>
    <row r="7322" ht="12.75" customHeight="1" x14ac:dyDescent="0.2"/>
    <row r="7323" ht="12.75" customHeight="1" x14ac:dyDescent="0.2"/>
    <row r="7324" ht="12.75" customHeight="1" x14ac:dyDescent="0.2"/>
    <row r="7325" ht="12.75" customHeight="1" x14ac:dyDescent="0.2"/>
    <row r="7326" ht="12.75" customHeight="1" x14ac:dyDescent="0.2"/>
    <row r="7327" ht="12.75" customHeight="1" x14ac:dyDescent="0.2"/>
    <row r="7328" ht="12.75" customHeight="1" x14ac:dyDescent="0.2"/>
    <row r="7329" ht="12.75" customHeight="1" x14ac:dyDescent="0.2"/>
    <row r="7330" ht="12.75" customHeight="1" x14ac:dyDescent="0.2"/>
    <row r="7331" ht="12.75" customHeight="1" x14ac:dyDescent="0.2"/>
    <row r="7332" ht="12.75" customHeight="1" x14ac:dyDescent="0.2"/>
    <row r="7333" ht="12.75" customHeight="1" x14ac:dyDescent="0.2"/>
    <row r="7334" ht="12.75" customHeight="1" x14ac:dyDescent="0.2"/>
    <row r="7335" ht="12.75" customHeight="1" x14ac:dyDescent="0.2"/>
    <row r="7336" ht="12.75" customHeight="1" x14ac:dyDescent="0.2"/>
    <row r="7337" ht="12.75" customHeight="1" x14ac:dyDescent="0.2"/>
    <row r="7338" ht="12.75" customHeight="1" x14ac:dyDescent="0.2"/>
    <row r="7339" ht="12.75" customHeight="1" x14ac:dyDescent="0.2"/>
    <row r="7340" ht="12.75" customHeight="1" x14ac:dyDescent="0.2"/>
    <row r="7341" ht="12.75" customHeight="1" x14ac:dyDescent="0.2"/>
    <row r="7342" ht="12.75" customHeight="1" x14ac:dyDescent="0.2"/>
    <row r="7343" ht="12.75" customHeight="1" x14ac:dyDescent="0.2"/>
    <row r="7344" ht="12.75" customHeight="1" x14ac:dyDescent="0.2"/>
    <row r="7345" ht="12.75" customHeight="1" x14ac:dyDescent="0.2"/>
    <row r="7346" ht="12.75" customHeight="1" x14ac:dyDescent="0.2"/>
    <row r="7347" ht="12.75" customHeight="1" x14ac:dyDescent="0.2"/>
    <row r="7348" ht="12.75" customHeight="1" x14ac:dyDescent="0.2"/>
    <row r="7349" ht="12.75" customHeight="1" x14ac:dyDescent="0.2"/>
    <row r="7350" ht="12.75" customHeight="1" x14ac:dyDescent="0.2"/>
    <row r="7351" ht="12.75" customHeight="1" x14ac:dyDescent="0.2"/>
    <row r="7352" ht="12.75" customHeight="1" x14ac:dyDescent="0.2"/>
    <row r="7353" ht="12.75" customHeight="1" x14ac:dyDescent="0.2"/>
    <row r="7354" ht="12.75" customHeight="1" x14ac:dyDescent="0.2"/>
    <row r="7355" ht="12.75" customHeight="1" x14ac:dyDescent="0.2"/>
    <row r="7356" ht="12.75" customHeight="1" x14ac:dyDescent="0.2"/>
    <row r="7357" ht="12.75" customHeight="1" x14ac:dyDescent="0.2"/>
    <row r="7358" ht="12.75" customHeight="1" x14ac:dyDescent="0.2"/>
    <row r="7359" ht="12.75" customHeight="1" x14ac:dyDescent="0.2"/>
    <row r="7360" ht="12.75" customHeight="1" x14ac:dyDescent="0.2"/>
    <row r="7361" ht="12.75" customHeight="1" x14ac:dyDescent="0.2"/>
    <row r="7362" ht="12.75" customHeight="1" x14ac:dyDescent="0.2"/>
    <row r="7363" ht="12.75" customHeight="1" x14ac:dyDescent="0.2"/>
    <row r="7364" ht="12.75" customHeight="1" x14ac:dyDescent="0.2"/>
    <row r="7365" ht="12.75" customHeight="1" x14ac:dyDescent="0.2"/>
    <row r="7366" ht="12.75" customHeight="1" x14ac:dyDescent="0.2"/>
    <row r="7367" ht="12.75" customHeight="1" x14ac:dyDescent="0.2"/>
    <row r="7368" ht="12.75" customHeight="1" x14ac:dyDescent="0.2"/>
    <row r="7369" ht="12.75" customHeight="1" x14ac:dyDescent="0.2"/>
    <row r="7370" ht="12.75" customHeight="1" x14ac:dyDescent="0.2"/>
    <row r="7371" ht="12.75" customHeight="1" x14ac:dyDescent="0.2"/>
    <row r="7372" ht="12.75" customHeight="1" x14ac:dyDescent="0.2"/>
    <row r="7373" ht="12.75" customHeight="1" x14ac:dyDescent="0.2"/>
    <row r="7374" ht="12.75" customHeight="1" x14ac:dyDescent="0.2"/>
    <row r="7375" ht="12.75" customHeight="1" x14ac:dyDescent="0.2"/>
    <row r="7376" ht="12.75" customHeight="1" x14ac:dyDescent="0.2"/>
    <row r="7377" ht="12.75" customHeight="1" x14ac:dyDescent="0.2"/>
    <row r="7378" ht="12.75" customHeight="1" x14ac:dyDescent="0.2"/>
    <row r="7379" ht="12.75" customHeight="1" x14ac:dyDescent="0.2"/>
    <row r="7380" ht="12.75" customHeight="1" x14ac:dyDescent="0.2"/>
    <row r="7381" ht="12.75" customHeight="1" x14ac:dyDescent="0.2"/>
    <row r="7382" ht="12.75" customHeight="1" x14ac:dyDescent="0.2"/>
    <row r="7383" ht="12.75" customHeight="1" x14ac:dyDescent="0.2"/>
    <row r="7384" ht="12.75" customHeight="1" x14ac:dyDescent="0.2"/>
    <row r="7385" ht="12.75" customHeight="1" x14ac:dyDescent="0.2"/>
    <row r="7386" ht="12.75" customHeight="1" x14ac:dyDescent="0.2"/>
    <row r="7387" ht="12.75" customHeight="1" x14ac:dyDescent="0.2"/>
    <row r="7388" ht="12.75" customHeight="1" x14ac:dyDescent="0.2"/>
    <row r="7389" ht="12.75" customHeight="1" x14ac:dyDescent="0.2"/>
    <row r="7390" ht="12.75" customHeight="1" x14ac:dyDescent="0.2"/>
    <row r="7391" ht="12.75" customHeight="1" x14ac:dyDescent="0.2"/>
    <row r="7392" ht="12.75" customHeight="1" x14ac:dyDescent="0.2"/>
    <row r="7393" ht="12.75" customHeight="1" x14ac:dyDescent="0.2"/>
    <row r="7394" ht="12.75" customHeight="1" x14ac:dyDescent="0.2"/>
    <row r="7395" ht="12.75" customHeight="1" x14ac:dyDescent="0.2"/>
    <row r="7396" ht="12.75" customHeight="1" x14ac:dyDescent="0.2"/>
    <row r="7397" ht="12.75" customHeight="1" x14ac:dyDescent="0.2"/>
    <row r="7398" ht="12.75" customHeight="1" x14ac:dyDescent="0.2"/>
    <row r="7399" ht="12.75" customHeight="1" x14ac:dyDescent="0.2"/>
    <row r="7400" ht="12.75" customHeight="1" x14ac:dyDescent="0.2"/>
    <row r="7401" ht="12.75" customHeight="1" x14ac:dyDescent="0.2"/>
    <row r="7402" ht="12.75" customHeight="1" x14ac:dyDescent="0.2"/>
    <row r="7403" ht="12.75" customHeight="1" x14ac:dyDescent="0.2"/>
    <row r="7404" ht="12.75" customHeight="1" x14ac:dyDescent="0.2"/>
    <row r="7405" ht="12.75" customHeight="1" x14ac:dyDescent="0.2"/>
    <row r="7406" ht="12.75" customHeight="1" x14ac:dyDescent="0.2"/>
    <row r="7407" ht="12.75" customHeight="1" x14ac:dyDescent="0.2"/>
    <row r="7408" ht="12.75" customHeight="1" x14ac:dyDescent="0.2"/>
    <row r="7409" ht="12.75" customHeight="1" x14ac:dyDescent="0.2"/>
    <row r="7410" ht="12.75" customHeight="1" x14ac:dyDescent="0.2"/>
    <row r="7411" ht="12.75" customHeight="1" x14ac:dyDescent="0.2"/>
    <row r="7412" ht="12.75" customHeight="1" x14ac:dyDescent="0.2"/>
    <row r="7413" ht="12.75" customHeight="1" x14ac:dyDescent="0.2"/>
    <row r="7414" ht="12.75" customHeight="1" x14ac:dyDescent="0.2"/>
    <row r="7415" ht="12.75" customHeight="1" x14ac:dyDescent="0.2"/>
    <row r="7416" ht="12.75" customHeight="1" x14ac:dyDescent="0.2"/>
    <row r="7417" ht="12.75" customHeight="1" x14ac:dyDescent="0.2"/>
    <row r="7418" ht="12.75" customHeight="1" x14ac:dyDescent="0.2"/>
    <row r="7419" ht="12.75" customHeight="1" x14ac:dyDescent="0.2"/>
    <row r="7420" ht="12.75" customHeight="1" x14ac:dyDescent="0.2"/>
    <row r="7421" ht="12.75" customHeight="1" x14ac:dyDescent="0.2"/>
    <row r="7422" ht="12.75" customHeight="1" x14ac:dyDescent="0.2"/>
    <row r="7423" ht="12.75" customHeight="1" x14ac:dyDescent="0.2"/>
    <row r="7424" ht="12.75" customHeight="1" x14ac:dyDescent="0.2"/>
    <row r="7425" ht="12.75" customHeight="1" x14ac:dyDescent="0.2"/>
    <row r="7426" ht="12.75" customHeight="1" x14ac:dyDescent="0.2"/>
    <row r="7427" ht="12.75" customHeight="1" x14ac:dyDescent="0.2"/>
    <row r="7428" ht="12.75" customHeight="1" x14ac:dyDescent="0.2"/>
    <row r="7429" ht="12.75" customHeight="1" x14ac:dyDescent="0.2"/>
    <row r="7430" ht="12.75" customHeight="1" x14ac:dyDescent="0.2"/>
    <row r="7431" ht="12.75" customHeight="1" x14ac:dyDescent="0.2"/>
    <row r="7432" ht="12.75" customHeight="1" x14ac:dyDescent="0.2"/>
    <row r="7433" ht="12.75" customHeight="1" x14ac:dyDescent="0.2"/>
    <row r="7434" ht="12.75" customHeight="1" x14ac:dyDescent="0.2"/>
    <row r="7435" ht="12.75" customHeight="1" x14ac:dyDescent="0.2"/>
    <row r="7436" ht="12.75" customHeight="1" x14ac:dyDescent="0.2"/>
    <row r="7437" ht="12.75" customHeight="1" x14ac:dyDescent="0.2"/>
    <row r="7438" ht="12.75" customHeight="1" x14ac:dyDescent="0.2"/>
    <row r="7439" ht="12.75" customHeight="1" x14ac:dyDescent="0.2"/>
    <row r="7440" ht="12.75" customHeight="1" x14ac:dyDescent="0.2"/>
    <row r="7441" ht="12.75" customHeight="1" x14ac:dyDescent="0.2"/>
    <row r="7442" ht="12.75" customHeight="1" x14ac:dyDescent="0.2"/>
    <row r="7443" ht="12.75" customHeight="1" x14ac:dyDescent="0.2"/>
    <row r="7444" ht="12.75" customHeight="1" x14ac:dyDescent="0.2"/>
    <row r="7445" ht="12.75" customHeight="1" x14ac:dyDescent="0.2"/>
    <row r="7446" ht="12.75" customHeight="1" x14ac:dyDescent="0.2"/>
    <row r="7447" ht="12.75" customHeight="1" x14ac:dyDescent="0.2"/>
    <row r="7448" ht="12.75" customHeight="1" x14ac:dyDescent="0.2"/>
    <row r="7449" ht="12.75" customHeight="1" x14ac:dyDescent="0.2"/>
    <row r="7450" ht="12.75" customHeight="1" x14ac:dyDescent="0.2"/>
    <row r="7451" ht="12.75" customHeight="1" x14ac:dyDescent="0.2"/>
    <row r="7452" ht="12.75" customHeight="1" x14ac:dyDescent="0.2"/>
    <row r="7453" ht="12.75" customHeight="1" x14ac:dyDescent="0.2"/>
    <row r="7454" ht="12.75" customHeight="1" x14ac:dyDescent="0.2"/>
    <row r="7455" ht="12.75" customHeight="1" x14ac:dyDescent="0.2"/>
    <row r="7456" ht="12.75" customHeight="1" x14ac:dyDescent="0.2"/>
    <row r="7457" ht="12.75" customHeight="1" x14ac:dyDescent="0.2"/>
    <row r="7458" ht="12.75" customHeight="1" x14ac:dyDescent="0.2"/>
    <row r="7459" ht="12.75" customHeight="1" x14ac:dyDescent="0.2"/>
    <row r="7460" ht="12.75" customHeight="1" x14ac:dyDescent="0.2"/>
    <row r="7461" ht="12.75" customHeight="1" x14ac:dyDescent="0.2"/>
    <row r="7462" ht="12.75" customHeight="1" x14ac:dyDescent="0.2"/>
    <row r="7463" ht="12.75" customHeight="1" x14ac:dyDescent="0.2"/>
    <row r="7464" ht="12.75" customHeight="1" x14ac:dyDescent="0.2"/>
    <row r="7465" ht="12.75" customHeight="1" x14ac:dyDescent="0.2"/>
    <row r="7466" ht="12.75" customHeight="1" x14ac:dyDescent="0.2"/>
    <row r="7467" ht="12.75" customHeight="1" x14ac:dyDescent="0.2"/>
    <row r="7468" ht="12.75" customHeight="1" x14ac:dyDescent="0.2"/>
    <row r="7469" ht="12.75" customHeight="1" x14ac:dyDescent="0.2"/>
    <row r="7470" ht="12.75" customHeight="1" x14ac:dyDescent="0.2"/>
    <row r="7471" ht="12.75" customHeight="1" x14ac:dyDescent="0.2"/>
    <row r="7472" ht="12.75" customHeight="1" x14ac:dyDescent="0.2"/>
    <row r="7473" ht="12.75" customHeight="1" x14ac:dyDescent="0.2"/>
    <row r="7474" ht="12.75" customHeight="1" x14ac:dyDescent="0.2"/>
    <row r="7475" ht="12.75" customHeight="1" x14ac:dyDescent="0.2"/>
    <row r="7476" ht="12.75" customHeight="1" x14ac:dyDescent="0.2"/>
    <row r="7477" ht="12.75" customHeight="1" x14ac:dyDescent="0.2"/>
    <row r="7478" ht="12.75" customHeight="1" x14ac:dyDescent="0.2"/>
    <row r="7479" ht="12.75" customHeight="1" x14ac:dyDescent="0.2"/>
    <row r="7480" ht="12.75" customHeight="1" x14ac:dyDescent="0.2"/>
    <row r="7481" ht="12.75" customHeight="1" x14ac:dyDescent="0.2"/>
    <row r="7482" ht="12.75" customHeight="1" x14ac:dyDescent="0.2"/>
    <row r="7483" ht="12.75" customHeight="1" x14ac:dyDescent="0.2"/>
    <row r="7484" ht="12.75" customHeight="1" x14ac:dyDescent="0.2"/>
    <row r="7485" ht="12.75" customHeight="1" x14ac:dyDescent="0.2"/>
    <row r="7486" ht="12.75" customHeight="1" x14ac:dyDescent="0.2"/>
    <row r="7487" ht="12.75" customHeight="1" x14ac:dyDescent="0.2"/>
    <row r="7488" ht="12.75" customHeight="1" x14ac:dyDescent="0.2"/>
    <row r="7489" ht="12.75" customHeight="1" x14ac:dyDescent="0.2"/>
    <row r="7490" ht="12.75" customHeight="1" x14ac:dyDescent="0.2"/>
    <row r="7491" ht="12.75" customHeight="1" x14ac:dyDescent="0.2"/>
    <row r="7492" ht="12.75" customHeight="1" x14ac:dyDescent="0.2"/>
    <row r="7493" ht="12.75" customHeight="1" x14ac:dyDescent="0.2"/>
    <row r="7494" ht="12.75" customHeight="1" x14ac:dyDescent="0.2"/>
    <row r="7495" ht="12.75" customHeight="1" x14ac:dyDescent="0.2"/>
    <row r="7496" ht="12.75" customHeight="1" x14ac:dyDescent="0.2"/>
    <row r="7497" ht="12.75" customHeight="1" x14ac:dyDescent="0.2"/>
    <row r="7498" ht="12.75" customHeight="1" x14ac:dyDescent="0.2"/>
    <row r="7499" ht="12.75" customHeight="1" x14ac:dyDescent="0.2"/>
    <row r="7500" ht="12.75" customHeight="1" x14ac:dyDescent="0.2"/>
    <row r="7501" ht="12.75" customHeight="1" x14ac:dyDescent="0.2"/>
    <row r="7502" ht="12.75" customHeight="1" x14ac:dyDescent="0.2"/>
    <row r="7503" ht="12.75" customHeight="1" x14ac:dyDescent="0.2"/>
    <row r="7504" ht="12.75" customHeight="1" x14ac:dyDescent="0.2"/>
    <row r="7505" ht="12.75" customHeight="1" x14ac:dyDescent="0.2"/>
    <row r="7506" ht="12.75" customHeight="1" x14ac:dyDescent="0.2"/>
    <row r="7507" ht="12.75" customHeight="1" x14ac:dyDescent="0.2"/>
    <row r="7508" ht="12.75" customHeight="1" x14ac:dyDescent="0.2"/>
    <row r="7509" ht="12.75" customHeight="1" x14ac:dyDescent="0.2"/>
    <row r="7510" ht="12.75" customHeight="1" x14ac:dyDescent="0.2"/>
    <row r="7511" ht="12.75" customHeight="1" x14ac:dyDescent="0.2"/>
    <row r="7512" ht="12.75" customHeight="1" x14ac:dyDescent="0.2"/>
    <row r="7513" ht="12.75" customHeight="1" x14ac:dyDescent="0.2"/>
    <row r="7514" ht="12.75" customHeight="1" x14ac:dyDescent="0.2"/>
    <row r="7515" ht="12.75" customHeight="1" x14ac:dyDescent="0.2"/>
    <row r="7516" ht="12.75" customHeight="1" x14ac:dyDescent="0.2"/>
    <row r="7517" ht="12.75" customHeight="1" x14ac:dyDescent="0.2"/>
    <row r="7518" ht="12.75" customHeight="1" x14ac:dyDescent="0.2"/>
    <row r="7519" ht="12.75" customHeight="1" x14ac:dyDescent="0.2"/>
    <row r="7520" ht="12.75" customHeight="1" x14ac:dyDescent="0.2"/>
    <row r="7521" ht="12.75" customHeight="1" x14ac:dyDescent="0.2"/>
    <row r="7522" ht="12.75" customHeight="1" x14ac:dyDescent="0.2"/>
    <row r="7523" ht="12.75" customHeight="1" x14ac:dyDescent="0.2"/>
    <row r="7524" ht="12.75" customHeight="1" x14ac:dyDescent="0.2"/>
    <row r="7525" ht="12.75" customHeight="1" x14ac:dyDescent="0.2"/>
    <row r="7526" ht="12.75" customHeight="1" x14ac:dyDescent="0.2"/>
    <row r="7527" ht="12.75" customHeight="1" x14ac:dyDescent="0.2"/>
    <row r="7528" ht="12.75" customHeight="1" x14ac:dyDescent="0.2"/>
    <row r="7529" ht="12.75" customHeight="1" x14ac:dyDescent="0.2"/>
    <row r="7530" ht="12.75" customHeight="1" x14ac:dyDescent="0.2"/>
    <row r="7531" ht="12.75" customHeight="1" x14ac:dyDescent="0.2"/>
    <row r="7532" ht="12.75" customHeight="1" x14ac:dyDescent="0.2"/>
    <row r="7533" ht="12.75" customHeight="1" x14ac:dyDescent="0.2"/>
    <row r="7534" ht="12.75" customHeight="1" x14ac:dyDescent="0.2"/>
    <row r="7535" ht="12.75" customHeight="1" x14ac:dyDescent="0.2"/>
    <row r="7536" ht="12.75" customHeight="1" x14ac:dyDescent="0.2"/>
    <row r="7537" ht="12.75" customHeight="1" x14ac:dyDescent="0.2"/>
    <row r="7538" ht="12.75" customHeight="1" x14ac:dyDescent="0.2"/>
    <row r="7539" ht="12.75" customHeight="1" x14ac:dyDescent="0.2"/>
    <row r="7540" ht="12.75" customHeight="1" x14ac:dyDescent="0.2"/>
    <row r="7541" ht="12.75" customHeight="1" x14ac:dyDescent="0.2"/>
    <row r="7542" ht="12.75" customHeight="1" x14ac:dyDescent="0.2"/>
    <row r="7543" ht="12.75" customHeight="1" x14ac:dyDescent="0.2"/>
    <row r="7544" ht="12.75" customHeight="1" x14ac:dyDescent="0.2"/>
    <row r="7545" ht="12.75" customHeight="1" x14ac:dyDescent="0.2"/>
    <row r="7546" ht="12.75" customHeight="1" x14ac:dyDescent="0.2"/>
    <row r="7547" ht="12.75" customHeight="1" x14ac:dyDescent="0.2"/>
    <row r="7548" ht="12.75" customHeight="1" x14ac:dyDescent="0.2"/>
    <row r="7549" ht="12.75" customHeight="1" x14ac:dyDescent="0.2"/>
    <row r="7550" ht="12.75" customHeight="1" x14ac:dyDescent="0.2"/>
    <row r="7551" ht="12.75" customHeight="1" x14ac:dyDescent="0.2"/>
    <row r="7552" ht="12.75" customHeight="1" x14ac:dyDescent="0.2"/>
    <row r="7553" ht="12.75" customHeight="1" x14ac:dyDescent="0.2"/>
    <row r="7554" ht="12.75" customHeight="1" x14ac:dyDescent="0.2"/>
    <row r="7555" ht="12.75" customHeight="1" x14ac:dyDescent="0.2"/>
    <row r="7556" ht="12.75" customHeight="1" x14ac:dyDescent="0.2"/>
    <row r="7557" ht="12.75" customHeight="1" x14ac:dyDescent="0.2"/>
    <row r="7558" ht="12.75" customHeight="1" x14ac:dyDescent="0.2"/>
    <row r="7559" ht="12.75" customHeight="1" x14ac:dyDescent="0.2"/>
    <row r="7560" ht="12.75" customHeight="1" x14ac:dyDescent="0.2"/>
    <row r="7561" ht="12.75" customHeight="1" x14ac:dyDescent="0.2"/>
    <row r="7562" ht="12.75" customHeight="1" x14ac:dyDescent="0.2"/>
    <row r="7563" ht="12.75" customHeight="1" x14ac:dyDescent="0.2"/>
    <row r="7564" ht="12.75" customHeight="1" x14ac:dyDescent="0.2"/>
    <row r="7565" ht="12.75" customHeight="1" x14ac:dyDescent="0.2"/>
    <row r="7566" ht="12.75" customHeight="1" x14ac:dyDescent="0.2"/>
    <row r="7567" ht="12.75" customHeight="1" x14ac:dyDescent="0.2"/>
    <row r="7568" ht="12.75" customHeight="1" x14ac:dyDescent="0.2"/>
    <row r="7569" ht="12.75" customHeight="1" x14ac:dyDescent="0.2"/>
    <row r="7570" ht="12.75" customHeight="1" x14ac:dyDescent="0.2"/>
    <row r="7571" ht="12.75" customHeight="1" x14ac:dyDescent="0.2"/>
    <row r="7572" ht="12.75" customHeight="1" x14ac:dyDescent="0.2"/>
    <row r="7573" ht="12.75" customHeight="1" x14ac:dyDescent="0.2"/>
    <row r="7574" ht="12.75" customHeight="1" x14ac:dyDescent="0.2"/>
    <row r="7575" ht="12.75" customHeight="1" x14ac:dyDescent="0.2"/>
    <row r="7576" ht="12.75" customHeight="1" x14ac:dyDescent="0.2"/>
    <row r="7577" ht="12.75" customHeight="1" x14ac:dyDescent="0.2"/>
    <row r="7578" ht="12.75" customHeight="1" x14ac:dyDescent="0.2"/>
    <row r="7579" ht="12.75" customHeight="1" x14ac:dyDescent="0.2"/>
    <row r="7580" ht="12.75" customHeight="1" x14ac:dyDescent="0.2"/>
    <row r="7581" ht="12.75" customHeight="1" x14ac:dyDescent="0.2"/>
    <row r="7582" ht="12.75" customHeight="1" x14ac:dyDescent="0.2"/>
    <row r="7583" ht="12.75" customHeight="1" x14ac:dyDescent="0.2"/>
    <row r="7584" ht="12.75" customHeight="1" x14ac:dyDescent="0.2"/>
    <row r="7585" ht="12.75" customHeight="1" x14ac:dyDescent="0.2"/>
    <row r="7586" ht="12.75" customHeight="1" x14ac:dyDescent="0.2"/>
    <row r="7587" ht="12.75" customHeight="1" x14ac:dyDescent="0.2"/>
    <row r="7588" ht="12.75" customHeight="1" x14ac:dyDescent="0.2"/>
    <row r="7589" ht="12.75" customHeight="1" x14ac:dyDescent="0.2"/>
    <row r="7590" ht="12.75" customHeight="1" x14ac:dyDescent="0.2"/>
    <row r="7591" ht="12.75" customHeight="1" x14ac:dyDescent="0.2"/>
    <row r="7592" ht="12.75" customHeight="1" x14ac:dyDescent="0.2"/>
    <row r="7593" ht="12.75" customHeight="1" x14ac:dyDescent="0.2"/>
    <row r="7594" ht="12.75" customHeight="1" x14ac:dyDescent="0.2"/>
    <row r="7595" ht="12.75" customHeight="1" x14ac:dyDescent="0.2"/>
    <row r="7596" ht="12.75" customHeight="1" x14ac:dyDescent="0.2"/>
    <row r="7597" ht="12.75" customHeight="1" x14ac:dyDescent="0.2"/>
    <row r="7598" ht="12.75" customHeight="1" x14ac:dyDescent="0.2"/>
    <row r="7599" ht="12.75" customHeight="1" x14ac:dyDescent="0.2"/>
    <row r="7600" ht="12.75" customHeight="1" x14ac:dyDescent="0.2"/>
    <row r="7601" ht="12.75" customHeight="1" x14ac:dyDescent="0.2"/>
    <row r="7602" ht="12.75" customHeight="1" x14ac:dyDescent="0.2"/>
    <row r="7603" ht="12.75" customHeight="1" x14ac:dyDescent="0.2"/>
    <row r="7604" ht="12.75" customHeight="1" x14ac:dyDescent="0.2"/>
    <row r="7605" ht="12.75" customHeight="1" x14ac:dyDescent="0.2"/>
    <row r="7606" ht="12.75" customHeight="1" x14ac:dyDescent="0.2"/>
    <row r="7607" ht="12.75" customHeight="1" x14ac:dyDescent="0.2"/>
    <row r="7608" ht="12.75" customHeight="1" x14ac:dyDescent="0.2"/>
    <row r="7609" ht="12.75" customHeight="1" x14ac:dyDescent="0.2"/>
    <row r="7610" ht="12.75" customHeight="1" x14ac:dyDescent="0.2"/>
    <row r="7611" ht="12.75" customHeight="1" x14ac:dyDescent="0.2"/>
    <row r="7612" ht="12.75" customHeight="1" x14ac:dyDescent="0.2"/>
    <row r="7613" ht="12.75" customHeight="1" x14ac:dyDescent="0.2"/>
    <row r="7614" ht="12.75" customHeight="1" x14ac:dyDescent="0.2"/>
    <row r="7615" ht="12.75" customHeight="1" x14ac:dyDescent="0.2"/>
    <row r="7616" ht="12.75" customHeight="1" x14ac:dyDescent="0.2"/>
    <row r="7617" ht="12.75" customHeight="1" x14ac:dyDescent="0.2"/>
    <row r="7618" ht="12.75" customHeight="1" x14ac:dyDescent="0.2"/>
    <row r="7619" ht="12.75" customHeight="1" x14ac:dyDescent="0.2"/>
    <row r="7620" ht="12.75" customHeight="1" x14ac:dyDescent="0.2"/>
    <row r="7621" ht="12.75" customHeight="1" x14ac:dyDescent="0.2"/>
    <row r="7622" ht="12.75" customHeight="1" x14ac:dyDescent="0.2"/>
    <row r="7623" ht="12.75" customHeight="1" x14ac:dyDescent="0.2"/>
    <row r="7624" ht="12.75" customHeight="1" x14ac:dyDescent="0.2"/>
    <row r="7625" ht="12.75" customHeight="1" x14ac:dyDescent="0.2"/>
    <row r="7626" ht="12.75" customHeight="1" x14ac:dyDescent="0.2"/>
    <row r="7627" ht="12.75" customHeight="1" x14ac:dyDescent="0.2"/>
    <row r="7628" ht="12.75" customHeight="1" x14ac:dyDescent="0.2"/>
    <row r="7629" ht="12.75" customHeight="1" x14ac:dyDescent="0.2"/>
    <row r="7630" ht="12.75" customHeight="1" x14ac:dyDescent="0.2"/>
    <row r="7631" ht="12.75" customHeight="1" x14ac:dyDescent="0.2"/>
    <row r="7632" ht="12.75" customHeight="1" x14ac:dyDescent="0.2"/>
    <row r="7633" ht="12.75" customHeight="1" x14ac:dyDescent="0.2"/>
    <row r="7634" ht="12.75" customHeight="1" x14ac:dyDescent="0.2"/>
    <row r="7635" ht="12.75" customHeight="1" x14ac:dyDescent="0.2"/>
    <row r="7636" ht="12.75" customHeight="1" x14ac:dyDescent="0.2"/>
    <row r="7637" ht="12.75" customHeight="1" x14ac:dyDescent="0.2"/>
    <row r="7638" ht="12.75" customHeight="1" x14ac:dyDescent="0.2"/>
    <row r="7639" ht="12.75" customHeight="1" x14ac:dyDescent="0.2"/>
    <row r="7640" ht="12.75" customHeight="1" x14ac:dyDescent="0.2"/>
    <row r="7641" ht="12.75" customHeight="1" x14ac:dyDescent="0.2"/>
    <row r="7642" ht="12.75" customHeight="1" x14ac:dyDescent="0.2"/>
    <row r="7643" ht="12.75" customHeight="1" x14ac:dyDescent="0.2"/>
    <row r="7644" ht="12.75" customHeight="1" x14ac:dyDescent="0.2"/>
    <row r="7645" ht="12.75" customHeight="1" x14ac:dyDescent="0.2"/>
    <row r="7646" ht="12.75" customHeight="1" x14ac:dyDescent="0.2"/>
    <row r="7647" ht="12.75" customHeight="1" x14ac:dyDescent="0.2"/>
    <row r="7648" ht="12.75" customHeight="1" x14ac:dyDescent="0.2"/>
    <row r="7649" ht="12.75" customHeight="1" x14ac:dyDescent="0.2"/>
    <row r="7650" ht="12.75" customHeight="1" x14ac:dyDescent="0.2"/>
    <row r="7651" ht="12.75" customHeight="1" x14ac:dyDescent="0.2"/>
    <row r="7652" ht="12.75" customHeight="1" x14ac:dyDescent="0.2"/>
    <row r="7653" ht="12.75" customHeight="1" x14ac:dyDescent="0.2"/>
    <row r="7654" ht="12.75" customHeight="1" x14ac:dyDescent="0.2"/>
    <row r="7655" ht="12.75" customHeight="1" x14ac:dyDescent="0.2"/>
    <row r="7656" ht="12.75" customHeight="1" x14ac:dyDescent="0.2"/>
    <row r="7657" ht="12.75" customHeight="1" x14ac:dyDescent="0.2"/>
    <row r="7658" ht="12.75" customHeight="1" x14ac:dyDescent="0.2"/>
    <row r="7659" ht="12.75" customHeight="1" x14ac:dyDescent="0.2"/>
    <row r="7660" ht="12.75" customHeight="1" x14ac:dyDescent="0.2"/>
    <row r="7661" ht="12.75" customHeight="1" x14ac:dyDescent="0.2"/>
    <row r="7662" ht="12.75" customHeight="1" x14ac:dyDescent="0.2"/>
    <row r="7663" ht="12.75" customHeight="1" x14ac:dyDescent="0.2"/>
    <row r="7664" ht="12.75" customHeight="1" x14ac:dyDescent="0.2"/>
    <row r="7665" ht="12.75" customHeight="1" x14ac:dyDescent="0.2"/>
    <row r="7666" ht="12.75" customHeight="1" x14ac:dyDescent="0.2"/>
    <row r="7667" ht="12.75" customHeight="1" x14ac:dyDescent="0.2"/>
    <row r="7668" ht="12.75" customHeight="1" x14ac:dyDescent="0.2"/>
    <row r="7669" ht="12.75" customHeight="1" x14ac:dyDescent="0.2"/>
    <row r="7670" ht="12.75" customHeight="1" x14ac:dyDescent="0.2"/>
    <row r="7671" ht="12.75" customHeight="1" x14ac:dyDescent="0.2"/>
    <row r="7672" ht="12.75" customHeight="1" x14ac:dyDescent="0.2"/>
    <row r="7673" ht="12.75" customHeight="1" x14ac:dyDescent="0.2"/>
    <row r="7674" ht="12.75" customHeight="1" x14ac:dyDescent="0.2"/>
    <row r="7675" ht="12.75" customHeight="1" x14ac:dyDescent="0.2"/>
    <row r="7676" ht="12.75" customHeight="1" x14ac:dyDescent="0.2"/>
    <row r="7677" ht="12.75" customHeight="1" x14ac:dyDescent="0.2"/>
    <row r="7678" ht="12.75" customHeight="1" x14ac:dyDescent="0.2"/>
    <row r="7679" ht="12.75" customHeight="1" x14ac:dyDescent="0.2"/>
    <row r="7680" ht="12.75" customHeight="1" x14ac:dyDescent="0.2"/>
    <row r="7681" ht="12.75" customHeight="1" x14ac:dyDescent="0.2"/>
    <row r="7682" ht="12.75" customHeight="1" x14ac:dyDescent="0.2"/>
    <row r="7683" ht="12.75" customHeight="1" x14ac:dyDescent="0.2"/>
    <row r="7684" ht="12.75" customHeight="1" x14ac:dyDescent="0.2"/>
    <row r="7685" ht="12.75" customHeight="1" x14ac:dyDescent="0.2"/>
    <row r="7686" ht="12.75" customHeight="1" x14ac:dyDescent="0.2"/>
    <row r="7687" ht="12.75" customHeight="1" x14ac:dyDescent="0.2"/>
    <row r="7688" ht="12.75" customHeight="1" x14ac:dyDescent="0.2"/>
    <row r="7689" ht="12.75" customHeight="1" x14ac:dyDescent="0.2"/>
    <row r="7690" ht="12.75" customHeight="1" x14ac:dyDescent="0.2"/>
    <row r="7691" ht="12.75" customHeight="1" x14ac:dyDescent="0.2"/>
    <row r="7692" ht="12.75" customHeight="1" x14ac:dyDescent="0.2"/>
    <row r="7693" ht="12.75" customHeight="1" x14ac:dyDescent="0.2"/>
    <row r="7694" ht="12.75" customHeight="1" x14ac:dyDescent="0.2"/>
    <row r="7695" ht="12.75" customHeight="1" x14ac:dyDescent="0.2"/>
    <row r="7696" ht="12.75" customHeight="1" x14ac:dyDescent="0.2"/>
    <row r="7697" ht="12.75" customHeight="1" x14ac:dyDescent="0.2"/>
    <row r="7698" ht="12.75" customHeight="1" x14ac:dyDescent="0.2"/>
    <row r="7699" ht="12.75" customHeight="1" x14ac:dyDescent="0.2"/>
    <row r="7700" ht="12.75" customHeight="1" x14ac:dyDescent="0.2"/>
    <row r="7701" ht="12.75" customHeight="1" x14ac:dyDescent="0.2"/>
    <row r="7702" ht="12.75" customHeight="1" x14ac:dyDescent="0.2"/>
    <row r="7703" ht="12.75" customHeight="1" x14ac:dyDescent="0.2"/>
    <row r="7704" ht="12.75" customHeight="1" x14ac:dyDescent="0.2"/>
    <row r="7705" ht="12.75" customHeight="1" x14ac:dyDescent="0.2"/>
    <row r="7706" ht="12.75" customHeight="1" x14ac:dyDescent="0.2"/>
    <row r="7707" ht="12.75" customHeight="1" x14ac:dyDescent="0.2"/>
    <row r="7708" ht="12.75" customHeight="1" x14ac:dyDescent="0.2"/>
    <row r="7709" ht="12.75" customHeight="1" x14ac:dyDescent="0.2"/>
    <row r="7710" ht="12.75" customHeight="1" x14ac:dyDescent="0.2"/>
    <row r="7711" ht="12.75" customHeight="1" x14ac:dyDescent="0.2"/>
    <row r="7712" ht="12.75" customHeight="1" x14ac:dyDescent="0.2"/>
    <row r="7713" ht="12.75" customHeight="1" x14ac:dyDescent="0.2"/>
    <row r="7714" ht="12.75" customHeight="1" x14ac:dyDescent="0.2"/>
    <row r="7715" ht="12.75" customHeight="1" x14ac:dyDescent="0.2"/>
    <row r="7716" ht="12.75" customHeight="1" x14ac:dyDescent="0.2"/>
    <row r="7717" ht="12.75" customHeight="1" x14ac:dyDescent="0.2"/>
    <row r="7718" ht="12.75" customHeight="1" x14ac:dyDescent="0.2"/>
    <row r="7719" ht="12.75" customHeight="1" x14ac:dyDescent="0.2"/>
    <row r="7720" ht="12.75" customHeight="1" x14ac:dyDescent="0.2"/>
    <row r="7721" ht="12.75" customHeight="1" x14ac:dyDescent="0.2"/>
    <row r="7722" ht="12.75" customHeight="1" x14ac:dyDescent="0.2"/>
    <row r="7723" ht="12.75" customHeight="1" x14ac:dyDescent="0.2"/>
    <row r="7724" ht="12.75" customHeight="1" x14ac:dyDescent="0.2"/>
    <row r="7725" ht="12.75" customHeight="1" x14ac:dyDescent="0.2"/>
    <row r="7726" ht="12.75" customHeight="1" x14ac:dyDescent="0.2"/>
    <row r="7727" ht="12.75" customHeight="1" x14ac:dyDescent="0.2"/>
    <row r="7728" ht="12.75" customHeight="1" x14ac:dyDescent="0.2"/>
    <row r="7729" ht="12.75" customHeight="1" x14ac:dyDescent="0.2"/>
    <row r="7730" ht="12.75" customHeight="1" x14ac:dyDescent="0.2"/>
    <row r="7731" ht="12.75" customHeight="1" x14ac:dyDescent="0.2"/>
    <row r="7732" ht="12.75" customHeight="1" x14ac:dyDescent="0.2"/>
    <row r="7733" ht="12.75" customHeight="1" x14ac:dyDescent="0.2"/>
    <row r="7734" ht="12.75" customHeight="1" x14ac:dyDescent="0.2"/>
    <row r="7735" ht="12.75" customHeight="1" x14ac:dyDescent="0.2"/>
    <row r="7736" ht="12.75" customHeight="1" x14ac:dyDescent="0.2"/>
    <row r="7737" ht="12.75" customHeight="1" x14ac:dyDescent="0.2"/>
    <row r="7738" ht="12.75" customHeight="1" x14ac:dyDescent="0.2"/>
    <row r="7739" ht="12.75" customHeight="1" x14ac:dyDescent="0.2"/>
    <row r="7740" ht="12.75" customHeight="1" x14ac:dyDescent="0.2"/>
    <row r="7741" ht="12.75" customHeight="1" x14ac:dyDescent="0.2"/>
    <row r="7742" ht="12.75" customHeight="1" x14ac:dyDescent="0.2"/>
    <row r="7743" ht="12.75" customHeight="1" x14ac:dyDescent="0.2"/>
    <row r="7744" ht="12.75" customHeight="1" x14ac:dyDescent="0.2"/>
    <row r="7745" ht="12.75" customHeight="1" x14ac:dyDescent="0.2"/>
    <row r="7746" ht="12.75" customHeight="1" x14ac:dyDescent="0.2"/>
    <row r="7747" ht="12.75" customHeight="1" x14ac:dyDescent="0.2"/>
    <row r="7748" ht="12.75" customHeight="1" x14ac:dyDescent="0.2"/>
    <row r="7749" ht="12.75" customHeight="1" x14ac:dyDescent="0.2"/>
    <row r="7750" ht="12.75" customHeight="1" x14ac:dyDescent="0.2"/>
    <row r="7751" ht="12.75" customHeight="1" x14ac:dyDescent="0.2"/>
    <row r="7752" ht="12.75" customHeight="1" x14ac:dyDescent="0.2"/>
    <row r="7753" ht="12.75" customHeight="1" x14ac:dyDescent="0.2"/>
    <row r="7754" ht="12.75" customHeight="1" x14ac:dyDescent="0.2"/>
    <row r="7755" ht="12.75" customHeight="1" x14ac:dyDescent="0.2"/>
    <row r="7756" ht="12.75" customHeight="1" x14ac:dyDescent="0.2"/>
    <row r="7757" ht="12.75" customHeight="1" x14ac:dyDescent="0.2"/>
    <row r="7758" ht="12.75" customHeight="1" x14ac:dyDescent="0.2"/>
    <row r="7759" ht="12.75" customHeight="1" x14ac:dyDescent="0.2"/>
    <row r="7760" ht="12.75" customHeight="1" x14ac:dyDescent="0.2"/>
    <row r="7761" ht="12.75" customHeight="1" x14ac:dyDescent="0.2"/>
    <row r="7762" ht="12.75" customHeight="1" x14ac:dyDescent="0.2"/>
    <row r="7763" ht="12.75" customHeight="1" x14ac:dyDescent="0.2"/>
    <row r="7764" ht="12.75" customHeight="1" x14ac:dyDescent="0.2"/>
    <row r="7765" ht="12.75" customHeight="1" x14ac:dyDescent="0.2"/>
    <row r="7766" ht="12.75" customHeight="1" x14ac:dyDescent="0.2"/>
    <row r="7767" ht="12.75" customHeight="1" x14ac:dyDescent="0.2"/>
    <row r="7768" ht="12.75" customHeight="1" x14ac:dyDescent="0.2"/>
    <row r="7769" ht="12.75" customHeight="1" x14ac:dyDescent="0.2"/>
    <row r="7770" ht="12.75" customHeight="1" x14ac:dyDescent="0.2"/>
    <row r="7771" ht="12.75" customHeight="1" x14ac:dyDescent="0.2"/>
    <row r="7772" ht="12.75" customHeight="1" x14ac:dyDescent="0.2"/>
    <row r="7773" ht="12.75" customHeight="1" x14ac:dyDescent="0.2"/>
    <row r="7774" ht="12.75" customHeight="1" x14ac:dyDescent="0.2"/>
    <row r="7775" ht="12.75" customHeight="1" x14ac:dyDescent="0.2"/>
    <row r="7776" ht="12.75" customHeight="1" x14ac:dyDescent="0.2"/>
    <row r="7777" ht="12.75" customHeight="1" x14ac:dyDescent="0.2"/>
    <row r="7778" ht="12.75" customHeight="1" x14ac:dyDescent="0.2"/>
    <row r="7779" ht="12.75" customHeight="1" x14ac:dyDescent="0.2"/>
    <row r="7780" ht="12.75" customHeight="1" x14ac:dyDescent="0.2"/>
    <row r="7781" ht="12.75" customHeight="1" x14ac:dyDescent="0.2"/>
    <row r="7782" ht="12.75" customHeight="1" x14ac:dyDescent="0.2"/>
    <row r="7783" ht="12.75" customHeight="1" x14ac:dyDescent="0.2"/>
    <row r="7784" ht="12.75" customHeight="1" x14ac:dyDescent="0.2"/>
    <row r="7785" ht="12.75" customHeight="1" x14ac:dyDescent="0.2"/>
    <row r="7786" ht="12.75" customHeight="1" x14ac:dyDescent="0.2"/>
    <row r="7787" ht="12.75" customHeight="1" x14ac:dyDescent="0.2"/>
    <row r="7788" ht="12.75" customHeight="1" x14ac:dyDescent="0.2"/>
    <row r="7789" ht="12.75" customHeight="1" x14ac:dyDescent="0.2"/>
    <row r="7790" ht="12.75" customHeight="1" x14ac:dyDescent="0.2"/>
    <row r="7791" ht="12.75" customHeight="1" x14ac:dyDescent="0.2"/>
    <row r="7792" ht="12.75" customHeight="1" x14ac:dyDescent="0.2"/>
    <row r="7793" ht="12.75" customHeight="1" x14ac:dyDescent="0.2"/>
    <row r="7794" ht="12.75" customHeight="1" x14ac:dyDescent="0.2"/>
    <row r="7795" ht="12.75" customHeight="1" x14ac:dyDescent="0.2"/>
    <row r="7796" ht="12.75" customHeight="1" x14ac:dyDescent="0.2"/>
    <row r="7797" ht="12.75" customHeight="1" x14ac:dyDescent="0.2"/>
    <row r="7798" ht="12.75" customHeight="1" x14ac:dyDescent="0.2"/>
    <row r="7799" ht="12.75" customHeight="1" x14ac:dyDescent="0.2"/>
    <row r="7800" ht="12.75" customHeight="1" x14ac:dyDescent="0.2"/>
    <row r="7801" ht="12.75" customHeight="1" x14ac:dyDescent="0.2"/>
    <row r="7802" ht="12.75" customHeight="1" x14ac:dyDescent="0.2"/>
    <row r="7803" ht="12.75" customHeight="1" x14ac:dyDescent="0.2"/>
    <row r="7804" ht="12.75" customHeight="1" x14ac:dyDescent="0.2"/>
    <row r="7805" ht="12.75" customHeight="1" x14ac:dyDescent="0.2"/>
    <row r="7806" ht="12.75" customHeight="1" x14ac:dyDescent="0.2"/>
    <row r="7807" ht="12.75" customHeight="1" x14ac:dyDescent="0.2"/>
    <row r="7808" ht="12.75" customHeight="1" x14ac:dyDescent="0.2"/>
    <row r="7809" ht="12.75" customHeight="1" x14ac:dyDescent="0.2"/>
    <row r="7810" ht="12.75" customHeight="1" x14ac:dyDescent="0.2"/>
    <row r="7811" ht="12.75" customHeight="1" x14ac:dyDescent="0.2"/>
    <row r="7812" ht="12.75" customHeight="1" x14ac:dyDescent="0.2"/>
    <row r="7813" ht="12.75" customHeight="1" x14ac:dyDescent="0.2"/>
    <row r="7814" ht="12.75" customHeight="1" x14ac:dyDescent="0.2"/>
    <row r="7815" ht="12.75" customHeight="1" x14ac:dyDescent="0.2"/>
    <row r="7816" ht="12.75" customHeight="1" x14ac:dyDescent="0.2"/>
    <row r="7817" ht="12.75" customHeight="1" x14ac:dyDescent="0.2"/>
    <row r="7818" ht="12.75" customHeight="1" x14ac:dyDescent="0.2"/>
    <row r="7819" ht="12.75" customHeight="1" x14ac:dyDescent="0.2"/>
    <row r="7820" ht="12.75" customHeight="1" x14ac:dyDescent="0.2"/>
    <row r="7821" ht="12.75" customHeight="1" x14ac:dyDescent="0.2"/>
    <row r="7822" ht="12.75" customHeight="1" x14ac:dyDescent="0.2"/>
    <row r="7823" ht="12.75" customHeight="1" x14ac:dyDescent="0.2"/>
    <row r="7824" ht="12.75" customHeight="1" x14ac:dyDescent="0.2"/>
    <row r="7825" ht="12.75" customHeight="1" x14ac:dyDescent="0.2"/>
    <row r="7826" ht="12.75" customHeight="1" x14ac:dyDescent="0.2"/>
    <row r="7827" ht="12.75" customHeight="1" x14ac:dyDescent="0.2"/>
    <row r="7828" ht="12.75" customHeight="1" x14ac:dyDescent="0.2"/>
    <row r="7829" ht="12.75" customHeight="1" x14ac:dyDescent="0.2"/>
    <row r="7830" ht="12.75" customHeight="1" x14ac:dyDescent="0.2"/>
    <row r="7831" ht="12.75" customHeight="1" x14ac:dyDescent="0.2"/>
    <row r="7832" ht="12.75" customHeight="1" x14ac:dyDescent="0.2"/>
    <row r="7833" ht="12.75" customHeight="1" x14ac:dyDescent="0.2"/>
    <row r="7834" ht="12.75" customHeight="1" x14ac:dyDescent="0.2"/>
    <row r="7835" ht="12.75" customHeight="1" x14ac:dyDescent="0.2"/>
    <row r="7836" ht="12.75" customHeight="1" x14ac:dyDescent="0.2"/>
    <row r="7837" ht="12.75" customHeight="1" x14ac:dyDescent="0.2"/>
    <row r="7838" ht="12.75" customHeight="1" x14ac:dyDescent="0.2"/>
    <row r="7839" ht="12.75" customHeight="1" x14ac:dyDescent="0.2"/>
    <row r="7840" ht="12.75" customHeight="1" x14ac:dyDescent="0.2"/>
    <row r="7841" ht="12.75" customHeight="1" x14ac:dyDescent="0.2"/>
    <row r="7842" ht="12.75" customHeight="1" x14ac:dyDescent="0.2"/>
    <row r="7843" ht="12.75" customHeight="1" x14ac:dyDescent="0.2"/>
    <row r="7844" ht="12.75" customHeight="1" x14ac:dyDescent="0.2"/>
    <row r="7845" ht="12.75" customHeight="1" x14ac:dyDescent="0.2"/>
    <row r="7846" ht="12.75" customHeight="1" x14ac:dyDescent="0.2"/>
    <row r="7847" ht="12.75" customHeight="1" x14ac:dyDescent="0.2"/>
    <row r="7848" ht="12.75" customHeight="1" x14ac:dyDescent="0.2"/>
    <row r="7849" ht="12.75" customHeight="1" x14ac:dyDescent="0.2"/>
    <row r="7850" ht="12.75" customHeight="1" x14ac:dyDescent="0.2"/>
    <row r="7851" ht="12.75" customHeight="1" x14ac:dyDescent="0.2"/>
    <row r="7852" ht="12.75" customHeight="1" x14ac:dyDescent="0.2"/>
    <row r="7853" ht="12.75" customHeight="1" x14ac:dyDescent="0.2"/>
    <row r="7854" ht="12.75" customHeight="1" x14ac:dyDescent="0.2"/>
    <row r="7855" ht="12.75" customHeight="1" x14ac:dyDescent="0.2"/>
    <row r="7856" ht="12.75" customHeight="1" x14ac:dyDescent="0.2"/>
    <row r="7857" ht="12.75" customHeight="1" x14ac:dyDescent="0.2"/>
    <row r="7858" ht="12.75" customHeight="1" x14ac:dyDescent="0.2"/>
    <row r="7859" ht="12.75" customHeight="1" x14ac:dyDescent="0.2"/>
    <row r="7860" ht="12.75" customHeight="1" x14ac:dyDescent="0.2"/>
    <row r="7861" ht="12.75" customHeight="1" x14ac:dyDescent="0.2"/>
    <row r="7862" ht="12.75" customHeight="1" x14ac:dyDescent="0.2"/>
    <row r="7863" ht="12.75" customHeight="1" x14ac:dyDescent="0.2"/>
    <row r="7864" ht="12.75" customHeight="1" x14ac:dyDescent="0.2"/>
    <row r="7865" ht="12.75" customHeight="1" x14ac:dyDescent="0.2"/>
    <row r="7866" ht="12.75" customHeight="1" x14ac:dyDescent="0.2"/>
    <row r="7867" ht="12.75" customHeight="1" x14ac:dyDescent="0.2"/>
    <row r="7868" ht="12.75" customHeight="1" x14ac:dyDescent="0.2"/>
    <row r="7869" ht="12.75" customHeight="1" x14ac:dyDescent="0.2"/>
    <row r="7870" ht="12.75" customHeight="1" x14ac:dyDescent="0.2"/>
    <row r="7871" ht="12.75" customHeight="1" x14ac:dyDescent="0.2"/>
    <row r="7872" ht="12.75" customHeight="1" x14ac:dyDescent="0.2"/>
    <row r="7873" ht="12.75" customHeight="1" x14ac:dyDescent="0.2"/>
    <row r="7874" ht="12.75" customHeight="1" x14ac:dyDescent="0.2"/>
    <row r="7875" ht="12.75" customHeight="1" x14ac:dyDescent="0.2"/>
    <row r="7876" ht="12.75" customHeight="1" x14ac:dyDescent="0.2"/>
    <row r="7877" ht="12.75" customHeight="1" x14ac:dyDescent="0.2"/>
    <row r="7878" ht="12.75" customHeight="1" x14ac:dyDescent="0.2"/>
    <row r="7879" ht="12.75" customHeight="1" x14ac:dyDescent="0.2"/>
    <row r="7880" ht="12.75" customHeight="1" x14ac:dyDescent="0.2"/>
    <row r="7881" ht="12.75" customHeight="1" x14ac:dyDescent="0.2"/>
    <row r="7882" ht="12.75" customHeight="1" x14ac:dyDescent="0.2"/>
    <row r="7883" ht="12.75" customHeight="1" x14ac:dyDescent="0.2"/>
    <row r="7884" ht="12.75" customHeight="1" x14ac:dyDescent="0.2"/>
    <row r="7885" ht="12.75" customHeight="1" x14ac:dyDescent="0.2"/>
    <row r="7886" ht="12.75" customHeight="1" x14ac:dyDescent="0.2"/>
    <row r="7887" ht="12.75" customHeight="1" x14ac:dyDescent="0.2"/>
    <row r="7888" ht="12.75" customHeight="1" x14ac:dyDescent="0.2"/>
    <row r="7889" ht="12.75" customHeight="1" x14ac:dyDescent="0.2"/>
    <row r="7890" ht="12.75" customHeight="1" x14ac:dyDescent="0.2"/>
    <row r="7891" ht="12.75" customHeight="1" x14ac:dyDescent="0.2"/>
    <row r="7892" ht="12.75" customHeight="1" x14ac:dyDescent="0.2"/>
    <row r="7893" ht="12.75" customHeight="1" x14ac:dyDescent="0.2"/>
    <row r="7894" ht="12.75" customHeight="1" x14ac:dyDescent="0.2"/>
    <row r="7895" ht="12.75" customHeight="1" x14ac:dyDescent="0.2"/>
    <row r="7896" ht="12.75" customHeight="1" x14ac:dyDescent="0.2"/>
    <row r="7897" ht="12.75" customHeight="1" x14ac:dyDescent="0.2"/>
    <row r="7898" ht="12.75" customHeight="1" x14ac:dyDescent="0.2"/>
    <row r="7899" ht="12.75" customHeight="1" x14ac:dyDescent="0.2"/>
    <row r="7900" ht="12.75" customHeight="1" x14ac:dyDescent="0.2"/>
    <row r="7901" ht="12.75" customHeight="1" x14ac:dyDescent="0.2"/>
    <row r="7902" ht="12.75" customHeight="1" x14ac:dyDescent="0.2"/>
    <row r="7903" ht="12.75" customHeight="1" x14ac:dyDescent="0.2"/>
    <row r="7904" ht="12.75" customHeight="1" x14ac:dyDescent="0.2"/>
    <row r="7905" ht="12.75" customHeight="1" x14ac:dyDescent="0.2"/>
    <row r="7906" ht="12.75" customHeight="1" x14ac:dyDescent="0.2"/>
    <row r="7907" ht="12.75" customHeight="1" x14ac:dyDescent="0.2"/>
    <row r="7908" ht="12.75" customHeight="1" x14ac:dyDescent="0.2"/>
    <row r="7909" ht="12.75" customHeight="1" x14ac:dyDescent="0.2"/>
    <row r="7910" ht="12.75" customHeight="1" x14ac:dyDescent="0.2"/>
    <row r="7911" ht="12.75" customHeight="1" x14ac:dyDescent="0.2"/>
    <row r="7912" ht="12.75" customHeight="1" x14ac:dyDescent="0.2"/>
    <row r="7913" ht="12.75" customHeight="1" x14ac:dyDescent="0.2"/>
    <row r="7914" ht="12.75" customHeight="1" x14ac:dyDescent="0.2"/>
    <row r="7915" ht="12.75" customHeight="1" x14ac:dyDescent="0.2"/>
    <row r="7916" ht="12.75" customHeight="1" x14ac:dyDescent="0.2"/>
    <row r="7917" ht="12.75" customHeight="1" x14ac:dyDescent="0.2"/>
    <row r="7918" ht="12.75" customHeight="1" x14ac:dyDescent="0.2"/>
    <row r="7919" ht="12.75" customHeight="1" x14ac:dyDescent="0.2"/>
    <row r="7920" ht="12.75" customHeight="1" x14ac:dyDescent="0.2"/>
    <row r="7921" ht="12.75" customHeight="1" x14ac:dyDescent="0.2"/>
    <row r="7922" ht="12.75" customHeight="1" x14ac:dyDescent="0.2"/>
    <row r="7923" ht="12.75" customHeight="1" x14ac:dyDescent="0.2"/>
    <row r="7924" ht="12.75" customHeight="1" x14ac:dyDescent="0.2"/>
    <row r="7925" ht="12.75" customHeight="1" x14ac:dyDescent="0.2"/>
    <row r="7926" ht="12.75" customHeight="1" x14ac:dyDescent="0.2"/>
    <row r="7927" ht="12.75" customHeight="1" x14ac:dyDescent="0.2"/>
    <row r="7928" ht="12.75" customHeight="1" x14ac:dyDescent="0.2"/>
    <row r="7929" ht="12.75" customHeight="1" x14ac:dyDescent="0.2"/>
    <row r="7930" ht="12.75" customHeight="1" x14ac:dyDescent="0.2"/>
    <row r="7931" ht="12.75" customHeight="1" x14ac:dyDescent="0.2"/>
    <row r="7932" ht="12.75" customHeight="1" x14ac:dyDescent="0.2"/>
    <row r="7933" ht="12.75" customHeight="1" x14ac:dyDescent="0.2"/>
    <row r="7934" ht="12.75" customHeight="1" x14ac:dyDescent="0.2"/>
    <row r="7935" ht="12.75" customHeight="1" x14ac:dyDescent="0.2"/>
    <row r="7936" ht="12.75" customHeight="1" x14ac:dyDescent="0.2"/>
    <row r="7937" ht="12.75" customHeight="1" x14ac:dyDescent="0.2"/>
    <row r="7938" ht="12.75" customHeight="1" x14ac:dyDescent="0.2"/>
    <row r="7939" ht="12.75" customHeight="1" x14ac:dyDescent="0.2"/>
    <row r="7940" ht="12.75" customHeight="1" x14ac:dyDescent="0.2"/>
    <row r="7941" ht="12.75" customHeight="1" x14ac:dyDescent="0.2"/>
    <row r="7942" ht="12.75" customHeight="1" x14ac:dyDescent="0.2"/>
    <row r="7943" ht="12.75" customHeight="1" x14ac:dyDescent="0.2"/>
    <row r="7944" ht="12.75" customHeight="1" x14ac:dyDescent="0.2"/>
    <row r="7945" ht="12.75" customHeight="1" x14ac:dyDescent="0.2"/>
    <row r="7946" ht="12.75" customHeight="1" x14ac:dyDescent="0.2"/>
    <row r="7947" ht="12.75" customHeight="1" x14ac:dyDescent="0.2"/>
    <row r="7948" ht="12.75" customHeight="1" x14ac:dyDescent="0.2"/>
    <row r="7949" ht="12.75" customHeight="1" x14ac:dyDescent="0.2"/>
    <row r="7950" ht="12.75" customHeight="1" x14ac:dyDescent="0.2"/>
    <row r="7951" ht="12.75" customHeight="1" x14ac:dyDescent="0.2"/>
    <row r="7952" ht="12.75" customHeight="1" x14ac:dyDescent="0.2"/>
    <row r="7953" ht="12.75" customHeight="1" x14ac:dyDescent="0.2"/>
    <row r="7954" ht="12.75" customHeight="1" x14ac:dyDescent="0.2"/>
    <row r="7955" ht="12.75" customHeight="1" x14ac:dyDescent="0.2"/>
    <row r="7956" ht="12.75" customHeight="1" x14ac:dyDescent="0.2"/>
    <row r="7957" ht="12.75" customHeight="1" x14ac:dyDescent="0.2"/>
    <row r="7958" ht="12.75" customHeight="1" x14ac:dyDescent="0.2"/>
    <row r="7959" ht="12.75" customHeight="1" x14ac:dyDescent="0.2"/>
    <row r="7960" ht="12.75" customHeight="1" x14ac:dyDescent="0.2"/>
    <row r="7961" ht="12.75" customHeight="1" x14ac:dyDescent="0.2"/>
    <row r="7962" ht="12.75" customHeight="1" x14ac:dyDescent="0.2"/>
    <row r="7963" ht="12.75" customHeight="1" x14ac:dyDescent="0.2"/>
    <row r="7964" ht="12.75" customHeight="1" x14ac:dyDescent="0.2"/>
    <row r="7965" ht="12.75" customHeight="1" x14ac:dyDescent="0.2"/>
    <row r="7966" ht="12.75" customHeight="1" x14ac:dyDescent="0.2"/>
    <row r="7967" ht="12.75" customHeight="1" x14ac:dyDescent="0.2"/>
    <row r="7968" ht="12.75" customHeight="1" x14ac:dyDescent="0.2"/>
    <row r="7969" ht="12.75" customHeight="1" x14ac:dyDescent="0.2"/>
    <row r="7970" ht="12.75" customHeight="1" x14ac:dyDescent="0.2"/>
    <row r="7971" ht="12.75" customHeight="1" x14ac:dyDescent="0.2"/>
    <row r="7972" ht="12.75" customHeight="1" x14ac:dyDescent="0.2"/>
    <row r="7973" ht="12.75" customHeight="1" x14ac:dyDescent="0.2"/>
    <row r="7974" ht="12.75" customHeight="1" x14ac:dyDescent="0.2"/>
    <row r="7975" ht="12.75" customHeight="1" x14ac:dyDescent="0.2"/>
    <row r="7976" ht="12.75" customHeight="1" x14ac:dyDescent="0.2"/>
    <row r="7977" ht="12.75" customHeight="1" x14ac:dyDescent="0.2"/>
    <row r="7978" ht="12.75" customHeight="1" x14ac:dyDescent="0.2"/>
    <row r="7979" ht="12.75" customHeight="1" x14ac:dyDescent="0.2"/>
    <row r="7980" ht="12.75" customHeight="1" x14ac:dyDescent="0.2"/>
    <row r="7981" ht="12.75" customHeight="1" x14ac:dyDescent="0.2"/>
    <row r="7982" ht="12.75" customHeight="1" x14ac:dyDescent="0.2"/>
    <row r="7983" ht="12.75" customHeight="1" x14ac:dyDescent="0.2"/>
    <row r="7984" ht="12.75" customHeight="1" x14ac:dyDescent="0.2"/>
    <row r="7985" ht="12.75" customHeight="1" x14ac:dyDescent="0.2"/>
    <row r="7986" ht="12.75" customHeight="1" x14ac:dyDescent="0.2"/>
    <row r="7987" ht="12.75" customHeight="1" x14ac:dyDescent="0.2"/>
    <row r="7988" ht="12.75" customHeight="1" x14ac:dyDescent="0.2"/>
    <row r="7989" ht="12.75" customHeight="1" x14ac:dyDescent="0.2"/>
    <row r="7990" ht="12.75" customHeight="1" x14ac:dyDescent="0.2"/>
    <row r="7991" ht="12.75" customHeight="1" x14ac:dyDescent="0.2"/>
    <row r="7992" ht="12.75" customHeight="1" x14ac:dyDescent="0.2"/>
    <row r="7993" ht="12.75" customHeight="1" x14ac:dyDescent="0.2"/>
    <row r="7994" ht="12.75" customHeight="1" x14ac:dyDescent="0.2"/>
    <row r="7995" ht="12.75" customHeight="1" x14ac:dyDescent="0.2"/>
    <row r="7996" ht="12.75" customHeight="1" x14ac:dyDescent="0.2"/>
    <row r="7997" ht="12.75" customHeight="1" x14ac:dyDescent="0.2"/>
    <row r="7998" ht="12.75" customHeight="1" x14ac:dyDescent="0.2"/>
    <row r="7999" ht="12.75" customHeight="1" x14ac:dyDescent="0.2"/>
    <row r="8000" ht="12.75" customHeight="1" x14ac:dyDescent="0.2"/>
    <row r="8001" ht="12.75" customHeight="1" x14ac:dyDescent="0.2"/>
    <row r="8002" ht="12.75" customHeight="1" x14ac:dyDescent="0.2"/>
    <row r="8003" ht="12.75" customHeight="1" x14ac:dyDescent="0.2"/>
    <row r="8004" ht="12.75" customHeight="1" x14ac:dyDescent="0.2"/>
    <row r="8005" ht="12.75" customHeight="1" x14ac:dyDescent="0.2"/>
    <row r="8006" ht="12.75" customHeight="1" x14ac:dyDescent="0.2"/>
    <row r="8007" ht="12.75" customHeight="1" x14ac:dyDescent="0.2"/>
    <row r="8008" ht="12.75" customHeight="1" x14ac:dyDescent="0.2"/>
    <row r="8009" ht="12.75" customHeight="1" x14ac:dyDescent="0.2"/>
    <row r="8010" ht="12.75" customHeight="1" x14ac:dyDescent="0.2"/>
    <row r="8011" ht="12.75" customHeight="1" x14ac:dyDescent="0.2"/>
    <row r="8012" ht="12.75" customHeight="1" x14ac:dyDescent="0.2"/>
    <row r="8013" ht="12.75" customHeight="1" x14ac:dyDescent="0.2"/>
    <row r="8014" ht="12.75" customHeight="1" x14ac:dyDescent="0.2"/>
    <row r="8015" ht="12.75" customHeight="1" x14ac:dyDescent="0.2"/>
    <row r="8016" ht="12.75" customHeight="1" x14ac:dyDescent="0.2"/>
    <row r="8017" ht="12.75" customHeight="1" x14ac:dyDescent="0.2"/>
    <row r="8018" ht="12.75" customHeight="1" x14ac:dyDescent="0.2"/>
    <row r="8019" ht="12.75" customHeight="1" x14ac:dyDescent="0.2"/>
    <row r="8020" ht="12.75" customHeight="1" x14ac:dyDescent="0.2"/>
    <row r="8021" ht="12.75" customHeight="1" x14ac:dyDescent="0.2"/>
    <row r="8022" ht="12.75" customHeight="1" x14ac:dyDescent="0.2"/>
    <row r="8023" ht="12.75" customHeight="1" x14ac:dyDescent="0.2"/>
    <row r="8024" ht="12.75" customHeight="1" x14ac:dyDescent="0.2"/>
    <row r="8025" ht="12.75" customHeight="1" x14ac:dyDescent="0.2"/>
    <row r="8026" ht="12.75" customHeight="1" x14ac:dyDescent="0.2"/>
    <row r="8027" ht="12.75" customHeight="1" x14ac:dyDescent="0.2"/>
    <row r="8028" ht="12.75" customHeight="1" x14ac:dyDescent="0.2"/>
    <row r="8029" ht="12.75" customHeight="1" x14ac:dyDescent="0.2"/>
    <row r="8030" ht="12.75" customHeight="1" x14ac:dyDescent="0.2"/>
    <row r="8031" ht="12.75" customHeight="1" x14ac:dyDescent="0.2"/>
    <row r="8032" ht="12.75" customHeight="1" x14ac:dyDescent="0.2"/>
    <row r="8033" ht="12.75" customHeight="1" x14ac:dyDescent="0.2"/>
    <row r="8034" ht="12.75" customHeight="1" x14ac:dyDescent="0.2"/>
    <row r="8035" ht="12.75" customHeight="1" x14ac:dyDescent="0.2"/>
    <row r="8036" ht="12.75" customHeight="1" x14ac:dyDescent="0.2"/>
    <row r="8037" ht="12.75" customHeight="1" x14ac:dyDescent="0.2"/>
    <row r="8038" ht="12.75" customHeight="1" x14ac:dyDescent="0.2"/>
    <row r="8039" ht="12.75" customHeight="1" x14ac:dyDescent="0.2"/>
    <row r="8040" ht="12.75" customHeight="1" x14ac:dyDescent="0.2"/>
    <row r="8041" ht="12.75" customHeight="1" x14ac:dyDescent="0.2"/>
    <row r="8042" ht="12.75" customHeight="1" x14ac:dyDescent="0.2"/>
    <row r="8043" ht="12.75" customHeight="1" x14ac:dyDescent="0.2"/>
    <row r="8044" ht="12.75" customHeight="1" x14ac:dyDescent="0.2"/>
    <row r="8045" ht="12.75" customHeight="1" x14ac:dyDescent="0.2"/>
    <row r="8046" ht="12.75" customHeight="1" x14ac:dyDescent="0.2"/>
    <row r="8047" ht="12.75" customHeight="1" x14ac:dyDescent="0.2"/>
    <row r="8048" ht="12.75" customHeight="1" x14ac:dyDescent="0.2"/>
    <row r="8049" ht="12.75" customHeight="1" x14ac:dyDescent="0.2"/>
    <row r="8050" ht="12.75" customHeight="1" x14ac:dyDescent="0.2"/>
    <row r="8051" ht="12.75" customHeight="1" x14ac:dyDescent="0.2"/>
    <row r="8052" ht="12.75" customHeight="1" x14ac:dyDescent="0.2"/>
    <row r="8053" ht="12.75" customHeight="1" x14ac:dyDescent="0.2"/>
    <row r="8054" ht="12.75" customHeight="1" x14ac:dyDescent="0.2"/>
    <row r="8055" ht="12.75" customHeight="1" x14ac:dyDescent="0.2"/>
    <row r="8056" ht="12.75" customHeight="1" x14ac:dyDescent="0.2"/>
    <row r="8057" ht="12.75" customHeight="1" x14ac:dyDescent="0.2"/>
    <row r="8058" ht="12.75" customHeight="1" x14ac:dyDescent="0.2"/>
    <row r="8059" ht="12.75" customHeight="1" x14ac:dyDescent="0.2"/>
    <row r="8060" ht="12.75" customHeight="1" x14ac:dyDescent="0.2"/>
    <row r="8061" ht="12.75" customHeight="1" x14ac:dyDescent="0.2"/>
    <row r="8062" ht="12.75" customHeight="1" x14ac:dyDescent="0.2"/>
    <row r="8063" ht="12.75" customHeight="1" x14ac:dyDescent="0.2"/>
    <row r="8064" ht="12.75" customHeight="1" x14ac:dyDescent="0.2"/>
    <row r="8065" ht="12.75" customHeight="1" x14ac:dyDescent="0.2"/>
    <row r="8066" ht="12.75" customHeight="1" x14ac:dyDescent="0.2"/>
    <row r="8067" ht="12.75" customHeight="1" x14ac:dyDescent="0.2"/>
    <row r="8068" ht="12.75" customHeight="1" x14ac:dyDescent="0.2"/>
    <row r="8069" ht="12.75" customHeight="1" x14ac:dyDescent="0.2"/>
    <row r="8070" ht="12.75" customHeight="1" x14ac:dyDescent="0.2"/>
    <row r="8071" ht="12.75" customHeight="1" x14ac:dyDescent="0.2"/>
    <row r="8072" ht="12.75" customHeight="1" x14ac:dyDescent="0.2"/>
    <row r="8073" ht="12.75" customHeight="1" x14ac:dyDescent="0.2"/>
    <row r="8074" ht="12.75" customHeight="1" x14ac:dyDescent="0.2"/>
    <row r="8075" ht="12.75" customHeight="1" x14ac:dyDescent="0.2"/>
    <row r="8076" ht="12.75" customHeight="1" x14ac:dyDescent="0.2"/>
    <row r="8077" ht="12.75" customHeight="1" x14ac:dyDescent="0.2"/>
    <row r="8078" ht="12.75" customHeight="1" x14ac:dyDescent="0.2"/>
    <row r="8079" ht="12.75" customHeight="1" x14ac:dyDescent="0.2"/>
    <row r="8080" ht="12.75" customHeight="1" x14ac:dyDescent="0.2"/>
    <row r="8081" ht="12.75" customHeight="1" x14ac:dyDescent="0.2"/>
    <row r="8082" ht="12.75" customHeight="1" x14ac:dyDescent="0.2"/>
    <row r="8083" ht="12.75" customHeight="1" x14ac:dyDescent="0.2"/>
    <row r="8084" ht="12.75" customHeight="1" x14ac:dyDescent="0.2"/>
    <row r="8085" ht="12.75" customHeight="1" x14ac:dyDescent="0.2"/>
    <row r="8086" ht="12.75" customHeight="1" x14ac:dyDescent="0.2"/>
    <row r="8087" ht="12.75" customHeight="1" x14ac:dyDescent="0.2"/>
    <row r="8088" ht="12.75" customHeight="1" x14ac:dyDescent="0.2"/>
    <row r="8089" ht="12.75" customHeight="1" x14ac:dyDescent="0.2"/>
    <row r="8090" ht="12.75" customHeight="1" x14ac:dyDescent="0.2"/>
    <row r="8091" ht="12.75" customHeight="1" x14ac:dyDescent="0.2"/>
    <row r="8092" ht="12.75" customHeight="1" x14ac:dyDescent="0.2"/>
    <row r="8093" ht="12.75" customHeight="1" x14ac:dyDescent="0.2"/>
    <row r="8094" ht="12.75" customHeight="1" x14ac:dyDescent="0.2"/>
    <row r="8095" ht="12.75" customHeight="1" x14ac:dyDescent="0.2"/>
    <row r="8096" ht="12.75" customHeight="1" x14ac:dyDescent="0.2"/>
    <row r="8097" ht="12.75" customHeight="1" x14ac:dyDescent="0.2"/>
    <row r="8098" ht="12.75" customHeight="1" x14ac:dyDescent="0.2"/>
    <row r="8099" ht="12.75" customHeight="1" x14ac:dyDescent="0.2"/>
    <row r="8100" ht="12.75" customHeight="1" x14ac:dyDescent="0.2"/>
    <row r="8101" ht="12.75" customHeight="1" x14ac:dyDescent="0.2"/>
    <row r="8102" ht="12.75" customHeight="1" x14ac:dyDescent="0.2"/>
    <row r="8103" ht="12.75" customHeight="1" x14ac:dyDescent="0.2"/>
    <row r="8104" ht="12.75" customHeight="1" x14ac:dyDescent="0.2"/>
    <row r="8105" ht="12.75" customHeight="1" x14ac:dyDescent="0.2"/>
    <row r="8106" ht="12.75" customHeight="1" x14ac:dyDescent="0.2"/>
    <row r="8107" ht="12.75" customHeight="1" x14ac:dyDescent="0.2"/>
    <row r="8108" ht="12.75" customHeight="1" x14ac:dyDescent="0.2"/>
    <row r="8109" ht="12.75" customHeight="1" x14ac:dyDescent="0.2"/>
    <row r="8110" ht="12.75" customHeight="1" x14ac:dyDescent="0.2"/>
    <row r="8111" ht="12.75" customHeight="1" x14ac:dyDescent="0.2"/>
    <row r="8112" ht="12.75" customHeight="1" x14ac:dyDescent="0.2"/>
    <row r="8113" ht="12.75" customHeight="1" x14ac:dyDescent="0.2"/>
    <row r="8114" ht="12.75" customHeight="1" x14ac:dyDescent="0.2"/>
    <row r="8115" ht="12.75" customHeight="1" x14ac:dyDescent="0.2"/>
    <row r="8116" ht="12.75" customHeight="1" x14ac:dyDescent="0.2"/>
    <row r="8117" ht="12.75" customHeight="1" x14ac:dyDescent="0.2"/>
    <row r="8118" ht="12.75" customHeight="1" x14ac:dyDescent="0.2"/>
    <row r="8119" ht="12.75" customHeight="1" x14ac:dyDescent="0.2"/>
    <row r="8120" ht="12.75" customHeight="1" x14ac:dyDescent="0.2"/>
    <row r="8121" ht="12.75" customHeight="1" x14ac:dyDescent="0.2"/>
    <row r="8122" ht="12.75" customHeight="1" x14ac:dyDescent="0.2"/>
    <row r="8123" ht="12.75" customHeight="1" x14ac:dyDescent="0.2"/>
    <row r="8124" ht="12.75" customHeight="1" x14ac:dyDescent="0.2"/>
    <row r="8125" ht="12.75" customHeight="1" x14ac:dyDescent="0.2"/>
    <row r="8126" ht="12.75" customHeight="1" x14ac:dyDescent="0.2"/>
    <row r="8127" ht="12.75" customHeight="1" x14ac:dyDescent="0.2"/>
    <row r="8128" ht="12.75" customHeight="1" x14ac:dyDescent="0.2"/>
    <row r="8129" ht="12.75" customHeight="1" x14ac:dyDescent="0.2"/>
    <row r="8130" ht="12.75" customHeight="1" x14ac:dyDescent="0.2"/>
    <row r="8131" ht="12.75" customHeight="1" x14ac:dyDescent="0.2"/>
    <row r="8132" ht="12.75" customHeight="1" x14ac:dyDescent="0.2"/>
    <row r="8133" ht="12.75" customHeight="1" x14ac:dyDescent="0.2"/>
    <row r="8134" ht="12.75" customHeight="1" x14ac:dyDescent="0.2"/>
    <row r="8135" ht="12.75" customHeight="1" x14ac:dyDescent="0.2"/>
    <row r="8136" ht="12.75" customHeight="1" x14ac:dyDescent="0.2"/>
    <row r="8137" ht="12.75" customHeight="1" x14ac:dyDescent="0.2"/>
    <row r="8138" ht="12.75" customHeight="1" x14ac:dyDescent="0.2"/>
    <row r="8139" ht="12.75" customHeight="1" x14ac:dyDescent="0.2"/>
    <row r="8140" ht="12.75" customHeight="1" x14ac:dyDescent="0.2"/>
    <row r="8141" ht="12.75" customHeight="1" x14ac:dyDescent="0.2"/>
    <row r="8142" ht="12.75" customHeight="1" x14ac:dyDescent="0.2"/>
    <row r="8143" ht="12.75" customHeight="1" x14ac:dyDescent="0.2"/>
    <row r="8144" ht="12.75" customHeight="1" x14ac:dyDescent="0.2"/>
    <row r="8145" ht="12.75" customHeight="1" x14ac:dyDescent="0.2"/>
    <row r="8146" ht="12.75" customHeight="1" x14ac:dyDescent="0.2"/>
    <row r="8147" ht="12.75" customHeight="1" x14ac:dyDescent="0.2"/>
    <row r="8148" ht="12.75" customHeight="1" x14ac:dyDescent="0.2"/>
    <row r="8149" ht="12.75" customHeight="1" x14ac:dyDescent="0.2"/>
    <row r="8150" ht="12.75" customHeight="1" x14ac:dyDescent="0.2"/>
    <row r="8151" ht="12.75" customHeight="1" x14ac:dyDescent="0.2"/>
    <row r="8152" ht="12.75" customHeight="1" x14ac:dyDescent="0.2"/>
    <row r="8153" ht="12.75" customHeight="1" x14ac:dyDescent="0.2"/>
    <row r="8154" ht="12.75" customHeight="1" x14ac:dyDescent="0.2"/>
    <row r="8155" ht="12.75" customHeight="1" x14ac:dyDescent="0.2"/>
    <row r="8156" ht="12.75" customHeight="1" x14ac:dyDescent="0.2"/>
    <row r="8157" ht="12.75" customHeight="1" x14ac:dyDescent="0.2"/>
    <row r="8158" ht="12.75" customHeight="1" x14ac:dyDescent="0.2"/>
    <row r="8159" ht="12.75" customHeight="1" x14ac:dyDescent="0.2"/>
    <row r="8160" ht="12.75" customHeight="1" x14ac:dyDescent="0.2"/>
    <row r="8161" ht="12.75" customHeight="1" x14ac:dyDescent="0.2"/>
    <row r="8162" ht="12.75" customHeight="1" x14ac:dyDescent="0.2"/>
    <row r="8163" ht="12.75" customHeight="1" x14ac:dyDescent="0.2"/>
    <row r="8164" ht="12.75" customHeight="1" x14ac:dyDescent="0.2"/>
    <row r="8165" ht="12.75" customHeight="1" x14ac:dyDescent="0.2"/>
    <row r="8166" ht="12.75" customHeight="1" x14ac:dyDescent="0.2"/>
    <row r="8167" ht="12.75" customHeight="1" x14ac:dyDescent="0.2"/>
    <row r="8168" ht="12.75" customHeight="1" x14ac:dyDescent="0.2"/>
    <row r="8169" ht="12.75" customHeight="1" x14ac:dyDescent="0.2"/>
    <row r="8170" ht="12.75" customHeight="1" x14ac:dyDescent="0.2"/>
    <row r="8171" ht="12.75" customHeight="1" x14ac:dyDescent="0.2"/>
    <row r="8172" ht="12.75" customHeight="1" x14ac:dyDescent="0.2"/>
    <row r="8173" ht="12.75" customHeight="1" x14ac:dyDescent="0.2"/>
    <row r="8174" ht="12.75" customHeight="1" x14ac:dyDescent="0.2"/>
    <row r="8175" ht="12.75" customHeight="1" x14ac:dyDescent="0.2"/>
    <row r="8176" ht="12.75" customHeight="1" x14ac:dyDescent="0.2"/>
    <row r="8177" ht="12.75" customHeight="1" x14ac:dyDescent="0.2"/>
    <row r="8178" ht="12.75" customHeight="1" x14ac:dyDescent="0.2"/>
    <row r="8179" ht="12.75" customHeight="1" x14ac:dyDescent="0.2"/>
    <row r="8180" ht="12.75" customHeight="1" x14ac:dyDescent="0.2"/>
    <row r="8181" ht="12.75" customHeight="1" x14ac:dyDescent="0.2"/>
    <row r="8182" ht="12.75" customHeight="1" x14ac:dyDescent="0.2"/>
    <row r="8183" ht="12.75" customHeight="1" x14ac:dyDescent="0.2"/>
    <row r="8184" ht="12.75" customHeight="1" x14ac:dyDescent="0.2"/>
    <row r="8185" ht="12.75" customHeight="1" x14ac:dyDescent="0.2"/>
    <row r="8186" ht="12.75" customHeight="1" x14ac:dyDescent="0.2"/>
    <row r="8187" ht="12.75" customHeight="1" x14ac:dyDescent="0.2"/>
    <row r="8188" ht="12.75" customHeight="1" x14ac:dyDescent="0.2"/>
    <row r="8189" ht="12.75" customHeight="1" x14ac:dyDescent="0.2"/>
    <row r="8190" ht="12.75" customHeight="1" x14ac:dyDescent="0.2"/>
    <row r="8191" ht="12.75" customHeight="1" x14ac:dyDescent="0.2"/>
    <row r="8192" ht="12.75" customHeight="1" x14ac:dyDescent="0.2"/>
    <row r="8193" ht="12.75" customHeight="1" x14ac:dyDescent="0.2"/>
    <row r="8194" ht="12.75" customHeight="1" x14ac:dyDescent="0.2"/>
    <row r="8195" ht="12.75" customHeight="1" x14ac:dyDescent="0.2"/>
    <row r="8196" ht="12.75" customHeight="1" x14ac:dyDescent="0.2"/>
    <row r="8197" ht="12.75" customHeight="1" x14ac:dyDescent="0.2"/>
    <row r="8198" ht="12.75" customHeight="1" x14ac:dyDescent="0.2"/>
    <row r="8199" ht="12.75" customHeight="1" x14ac:dyDescent="0.2"/>
    <row r="8200" ht="12.75" customHeight="1" x14ac:dyDescent="0.2"/>
    <row r="8201" ht="12.75" customHeight="1" x14ac:dyDescent="0.2"/>
    <row r="8202" ht="12.75" customHeight="1" x14ac:dyDescent="0.2"/>
    <row r="8203" ht="12.75" customHeight="1" x14ac:dyDescent="0.2"/>
    <row r="8204" ht="12.75" customHeight="1" x14ac:dyDescent="0.2"/>
    <row r="8205" ht="12.75" customHeight="1" x14ac:dyDescent="0.2"/>
    <row r="8206" ht="12.75" customHeight="1" x14ac:dyDescent="0.2"/>
    <row r="8207" ht="12.75" customHeight="1" x14ac:dyDescent="0.2"/>
    <row r="8208" ht="12.75" customHeight="1" x14ac:dyDescent="0.2"/>
    <row r="8209" ht="12.75" customHeight="1" x14ac:dyDescent="0.2"/>
    <row r="8210" ht="12.75" customHeight="1" x14ac:dyDescent="0.2"/>
    <row r="8211" ht="12.75" customHeight="1" x14ac:dyDescent="0.2"/>
    <row r="8212" ht="12.75" customHeight="1" x14ac:dyDescent="0.2"/>
    <row r="8213" ht="12.75" customHeight="1" x14ac:dyDescent="0.2"/>
    <row r="8214" ht="12.75" customHeight="1" x14ac:dyDescent="0.2"/>
    <row r="8215" ht="12.75" customHeight="1" x14ac:dyDescent="0.2"/>
    <row r="8216" ht="12.75" customHeight="1" x14ac:dyDescent="0.2"/>
    <row r="8217" ht="12.75" customHeight="1" x14ac:dyDescent="0.2"/>
    <row r="8218" ht="12.75" customHeight="1" x14ac:dyDescent="0.2"/>
    <row r="8219" ht="12.75" customHeight="1" x14ac:dyDescent="0.2"/>
    <row r="8220" ht="12.75" customHeight="1" x14ac:dyDescent="0.2"/>
    <row r="8221" ht="12.75" customHeight="1" x14ac:dyDescent="0.2"/>
    <row r="8222" ht="12.75" customHeight="1" x14ac:dyDescent="0.2"/>
    <row r="8223" ht="12.75" customHeight="1" x14ac:dyDescent="0.2"/>
    <row r="8224" ht="12.75" customHeight="1" x14ac:dyDescent="0.2"/>
    <row r="8225" ht="12.75" customHeight="1" x14ac:dyDescent="0.2"/>
    <row r="8226" ht="12.75" customHeight="1" x14ac:dyDescent="0.2"/>
    <row r="8227" ht="12.75" customHeight="1" x14ac:dyDescent="0.2"/>
    <row r="8228" ht="12.75" customHeight="1" x14ac:dyDescent="0.2"/>
    <row r="8229" ht="12.75" customHeight="1" x14ac:dyDescent="0.2"/>
    <row r="8230" ht="12.75" customHeight="1" x14ac:dyDescent="0.2"/>
    <row r="8231" ht="12.75" customHeight="1" x14ac:dyDescent="0.2"/>
    <row r="8232" ht="12.75" customHeight="1" x14ac:dyDescent="0.2"/>
    <row r="8233" ht="12.75" customHeight="1" x14ac:dyDescent="0.2"/>
    <row r="8234" ht="12.75" customHeight="1" x14ac:dyDescent="0.2"/>
    <row r="8235" ht="12.75" customHeight="1" x14ac:dyDescent="0.2"/>
    <row r="8236" ht="12.75" customHeight="1" x14ac:dyDescent="0.2"/>
    <row r="8237" ht="12.75" customHeight="1" x14ac:dyDescent="0.2"/>
    <row r="8238" ht="12.75" customHeight="1" x14ac:dyDescent="0.2"/>
    <row r="8239" ht="12.75" customHeight="1" x14ac:dyDescent="0.2"/>
    <row r="8240" ht="12.75" customHeight="1" x14ac:dyDescent="0.2"/>
    <row r="8241" ht="12.75" customHeight="1" x14ac:dyDescent="0.2"/>
    <row r="8242" ht="12.75" customHeight="1" x14ac:dyDescent="0.2"/>
    <row r="8243" ht="12.75" customHeight="1" x14ac:dyDescent="0.2"/>
    <row r="8244" ht="12.75" customHeight="1" x14ac:dyDescent="0.2"/>
    <row r="8245" ht="12.75" customHeight="1" x14ac:dyDescent="0.2"/>
    <row r="8246" ht="12.75" customHeight="1" x14ac:dyDescent="0.2"/>
    <row r="8247" ht="12.75" customHeight="1" x14ac:dyDescent="0.2"/>
    <row r="8248" ht="12.75" customHeight="1" x14ac:dyDescent="0.2"/>
    <row r="8249" ht="12.75" customHeight="1" x14ac:dyDescent="0.2"/>
    <row r="8250" ht="12.75" customHeight="1" x14ac:dyDescent="0.2"/>
    <row r="8251" ht="12.75" customHeight="1" x14ac:dyDescent="0.2"/>
    <row r="8252" ht="12.75" customHeight="1" x14ac:dyDescent="0.2"/>
    <row r="8253" ht="12.75" customHeight="1" x14ac:dyDescent="0.2"/>
    <row r="8254" ht="12.75" customHeight="1" x14ac:dyDescent="0.2"/>
    <row r="8255" ht="12.75" customHeight="1" x14ac:dyDescent="0.2"/>
    <row r="8256" ht="12.75" customHeight="1" x14ac:dyDescent="0.2"/>
    <row r="8257" ht="12.75" customHeight="1" x14ac:dyDescent="0.2"/>
    <row r="8258" ht="12.75" customHeight="1" x14ac:dyDescent="0.2"/>
    <row r="8259" ht="12.75" customHeight="1" x14ac:dyDescent="0.2"/>
    <row r="8260" ht="12.75" customHeight="1" x14ac:dyDescent="0.2"/>
    <row r="8261" ht="12.75" customHeight="1" x14ac:dyDescent="0.2"/>
    <row r="8262" ht="12.75" customHeight="1" x14ac:dyDescent="0.2"/>
    <row r="8263" ht="12.75" customHeight="1" x14ac:dyDescent="0.2"/>
    <row r="8264" ht="12.75" customHeight="1" x14ac:dyDescent="0.2"/>
    <row r="8265" ht="12.75" customHeight="1" x14ac:dyDescent="0.2"/>
    <row r="8266" ht="12.75" customHeight="1" x14ac:dyDescent="0.2"/>
    <row r="8267" ht="12.75" customHeight="1" x14ac:dyDescent="0.2"/>
    <row r="8268" ht="12.75" customHeight="1" x14ac:dyDescent="0.2"/>
    <row r="8269" ht="12.75" customHeight="1" x14ac:dyDescent="0.2"/>
    <row r="8270" ht="12.75" customHeight="1" x14ac:dyDescent="0.2"/>
    <row r="8271" ht="12.75" customHeight="1" x14ac:dyDescent="0.2"/>
    <row r="8272" ht="12.75" customHeight="1" x14ac:dyDescent="0.2"/>
    <row r="8273" ht="12.75" customHeight="1" x14ac:dyDescent="0.2"/>
    <row r="8274" ht="12.75" customHeight="1" x14ac:dyDescent="0.2"/>
    <row r="8275" ht="12.75" customHeight="1" x14ac:dyDescent="0.2"/>
    <row r="8276" ht="12.75" customHeight="1" x14ac:dyDescent="0.2"/>
    <row r="8277" ht="12.75" customHeight="1" x14ac:dyDescent="0.2"/>
    <row r="8278" ht="12.75" customHeight="1" x14ac:dyDescent="0.2"/>
    <row r="8279" ht="12.75" customHeight="1" x14ac:dyDescent="0.2"/>
    <row r="8280" ht="12.75" customHeight="1" x14ac:dyDescent="0.2"/>
    <row r="8281" ht="12.75" customHeight="1" x14ac:dyDescent="0.2"/>
    <row r="8282" ht="12.75" customHeight="1" x14ac:dyDescent="0.2"/>
    <row r="8283" ht="12.75" customHeight="1" x14ac:dyDescent="0.2"/>
    <row r="8284" ht="12.75" customHeight="1" x14ac:dyDescent="0.2"/>
    <row r="8285" ht="12.75" customHeight="1" x14ac:dyDescent="0.2"/>
    <row r="8286" ht="12.75" customHeight="1" x14ac:dyDescent="0.2"/>
    <row r="8287" ht="12.75" customHeight="1" x14ac:dyDescent="0.2"/>
    <row r="8288" ht="12.75" customHeight="1" x14ac:dyDescent="0.2"/>
    <row r="8289" ht="12.75" customHeight="1" x14ac:dyDescent="0.2"/>
    <row r="8290" ht="12.75" customHeight="1" x14ac:dyDescent="0.2"/>
    <row r="8291" ht="12.75" customHeight="1" x14ac:dyDescent="0.2"/>
    <row r="8292" ht="12.75" customHeight="1" x14ac:dyDescent="0.2"/>
    <row r="8293" ht="12.75" customHeight="1" x14ac:dyDescent="0.2"/>
    <row r="8294" ht="12.75" customHeight="1" x14ac:dyDescent="0.2"/>
    <row r="8295" ht="12.75" customHeight="1" x14ac:dyDescent="0.2"/>
    <row r="8296" ht="12.75" customHeight="1" x14ac:dyDescent="0.2"/>
    <row r="8297" ht="12.75" customHeight="1" x14ac:dyDescent="0.2"/>
    <row r="8298" ht="12.75" customHeight="1" x14ac:dyDescent="0.2"/>
    <row r="8299" ht="12.75" customHeight="1" x14ac:dyDescent="0.2"/>
    <row r="8300" ht="12.75" customHeight="1" x14ac:dyDescent="0.2"/>
    <row r="8301" ht="12.75" customHeight="1" x14ac:dyDescent="0.2"/>
    <row r="8302" ht="12.75" customHeight="1" x14ac:dyDescent="0.2"/>
    <row r="8303" ht="12.75" customHeight="1" x14ac:dyDescent="0.2"/>
    <row r="8304" ht="12.75" customHeight="1" x14ac:dyDescent="0.2"/>
    <row r="8305" ht="12.75" customHeight="1" x14ac:dyDescent="0.2"/>
    <row r="8306" ht="12.75" customHeight="1" x14ac:dyDescent="0.2"/>
    <row r="8307" ht="12.75" customHeight="1" x14ac:dyDescent="0.2"/>
    <row r="8308" ht="12.75" customHeight="1" x14ac:dyDescent="0.2"/>
    <row r="8309" ht="12.75" customHeight="1" x14ac:dyDescent="0.2"/>
    <row r="8310" ht="12.75" customHeight="1" x14ac:dyDescent="0.2"/>
    <row r="8311" ht="12.75" customHeight="1" x14ac:dyDescent="0.2"/>
    <row r="8312" ht="12.75" customHeight="1" x14ac:dyDescent="0.2"/>
    <row r="8313" ht="12.75" customHeight="1" x14ac:dyDescent="0.2"/>
    <row r="8314" ht="12.75" customHeight="1" x14ac:dyDescent="0.2"/>
    <row r="8315" ht="12.75" customHeight="1" x14ac:dyDescent="0.2"/>
    <row r="8316" ht="12.75" customHeight="1" x14ac:dyDescent="0.2"/>
    <row r="8317" ht="12.75" customHeight="1" x14ac:dyDescent="0.2"/>
    <row r="8318" ht="12.75" customHeight="1" x14ac:dyDescent="0.2"/>
    <row r="8319" ht="12.75" customHeight="1" x14ac:dyDescent="0.2"/>
    <row r="8320" ht="12.75" customHeight="1" x14ac:dyDescent="0.2"/>
    <row r="8321" ht="12.75" customHeight="1" x14ac:dyDescent="0.2"/>
    <row r="8322" ht="12.75" customHeight="1" x14ac:dyDescent="0.2"/>
    <row r="8323" ht="12.75" customHeight="1" x14ac:dyDescent="0.2"/>
    <row r="8324" ht="12.75" customHeight="1" x14ac:dyDescent="0.2"/>
    <row r="8325" ht="12.75" customHeight="1" x14ac:dyDescent="0.2"/>
    <row r="8326" ht="12.75" customHeight="1" x14ac:dyDescent="0.2"/>
    <row r="8327" ht="12.75" customHeight="1" x14ac:dyDescent="0.2"/>
    <row r="8328" ht="12.75" customHeight="1" x14ac:dyDescent="0.2"/>
    <row r="8329" ht="12.75" customHeight="1" x14ac:dyDescent="0.2"/>
    <row r="8330" ht="12.75" customHeight="1" x14ac:dyDescent="0.2"/>
    <row r="8331" ht="12.75" customHeight="1" x14ac:dyDescent="0.2"/>
    <row r="8332" ht="12.75" customHeight="1" x14ac:dyDescent="0.2"/>
    <row r="8333" ht="12.75" customHeight="1" x14ac:dyDescent="0.2"/>
    <row r="8334" ht="12.75" customHeight="1" x14ac:dyDescent="0.2"/>
    <row r="8335" ht="12.75" customHeight="1" x14ac:dyDescent="0.2"/>
    <row r="8336" ht="12.75" customHeight="1" x14ac:dyDescent="0.2"/>
    <row r="8337" ht="12.75" customHeight="1" x14ac:dyDescent="0.2"/>
    <row r="8338" ht="12.75" customHeight="1" x14ac:dyDescent="0.2"/>
    <row r="8339" ht="12.75" customHeight="1" x14ac:dyDescent="0.2"/>
    <row r="8340" ht="12.75" customHeight="1" x14ac:dyDescent="0.2"/>
    <row r="8341" ht="12.75" customHeight="1" x14ac:dyDescent="0.2"/>
    <row r="8342" ht="12.75" customHeight="1" x14ac:dyDescent="0.2"/>
    <row r="8343" ht="12.75" customHeight="1" x14ac:dyDescent="0.2"/>
    <row r="8344" ht="12.75" customHeight="1" x14ac:dyDescent="0.2"/>
    <row r="8345" ht="12.75" customHeight="1" x14ac:dyDescent="0.2"/>
    <row r="8346" ht="12.75" customHeight="1" x14ac:dyDescent="0.2"/>
    <row r="8347" ht="12.75" customHeight="1" x14ac:dyDescent="0.2"/>
    <row r="8348" ht="12.75" customHeight="1" x14ac:dyDescent="0.2"/>
    <row r="8349" ht="12.75" customHeight="1" x14ac:dyDescent="0.2"/>
    <row r="8350" ht="12.75" customHeight="1" x14ac:dyDescent="0.2"/>
    <row r="8351" ht="12.75" customHeight="1" x14ac:dyDescent="0.2"/>
    <row r="8352" ht="12.75" customHeight="1" x14ac:dyDescent="0.2"/>
    <row r="8353" ht="12.75" customHeight="1" x14ac:dyDescent="0.2"/>
    <row r="8354" ht="12.75" customHeight="1" x14ac:dyDescent="0.2"/>
    <row r="8355" ht="12.75" customHeight="1" x14ac:dyDescent="0.2"/>
    <row r="8356" ht="12.75" customHeight="1" x14ac:dyDescent="0.2"/>
    <row r="8357" ht="12.75" customHeight="1" x14ac:dyDescent="0.2"/>
    <row r="8358" ht="12.75" customHeight="1" x14ac:dyDescent="0.2"/>
    <row r="8359" ht="12.75" customHeight="1" x14ac:dyDescent="0.2"/>
    <row r="8360" ht="12.75" customHeight="1" x14ac:dyDescent="0.2"/>
    <row r="8361" ht="12.75" customHeight="1" x14ac:dyDescent="0.2"/>
    <row r="8362" ht="12.75" customHeight="1" x14ac:dyDescent="0.2"/>
    <row r="8363" ht="12.75" customHeight="1" x14ac:dyDescent="0.2"/>
    <row r="8364" ht="12.75" customHeight="1" x14ac:dyDescent="0.2"/>
    <row r="8365" ht="12.75" customHeight="1" x14ac:dyDescent="0.2"/>
    <row r="8366" ht="12.75" customHeight="1" x14ac:dyDescent="0.2"/>
    <row r="8367" ht="12.75" customHeight="1" x14ac:dyDescent="0.2"/>
    <row r="8368" ht="12.75" customHeight="1" x14ac:dyDescent="0.2"/>
    <row r="8369" ht="12.75" customHeight="1" x14ac:dyDescent="0.2"/>
    <row r="8370" ht="12.75" customHeight="1" x14ac:dyDescent="0.2"/>
    <row r="8371" ht="12.75" customHeight="1" x14ac:dyDescent="0.2"/>
    <row r="8372" ht="12.75" customHeight="1" x14ac:dyDescent="0.2"/>
    <row r="8373" ht="12.75" customHeight="1" x14ac:dyDescent="0.2"/>
    <row r="8374" ht="12.75" customHeight="1" x14ac:dyDescent="0.2"/>
    <row r="8375" ht="12.75" customHeight="1" x14ac:dyDescent="0.2"/>
    <row r="8376" ht="12.75" customHeight="1" x14ac:dyDescent="0.2"/>
    <row r="8377" ht="12.75" customHeight="1" x14ac:dyDescent="0.2"/>
    <row r="8378" ht="12.75" customHeight="1" x14ac:dyDescent="0.2"/>
    <row r="8379" ht="12.75" customHeight="1" x14ac:dyDescent="0.2"/>
    <row r="8380" ht="12.75" customHeight="1" x14ac:dyDescent="0.2"/>
    <row r="8381" ht="12.75" customHeight="1" x14ac:dyDescent="0.2"/>
    <row r="8382" ht="12.75" customHeight="1" x14ac:dyDescent="0.2"/>
    <row r="8383" ht="12.75" customHeight="1" x14ac:dyDescent="0.2"/>
    <row r="8384" ht="12.75" customHeight="1" x14ac:dyDescent="0.2"/>
    <row r="8385" ht="12.75" customHeight="1" x14ac:dyDescent="0.2"/>
    <row r="8386" ht="12.75" customHeight="1" x14ac:dyDescent="0.2"/>
    <row r="8387" ht="12.75" customHeight="1" x14ac:dyDescent="0.2"/>
    <row r="8388" ht="12.75" customHeight="1" x14ac:dyDescent="0.2"/>
    <row r="8389" ht="12.75" customHeight="1" x14ac:dyDescent="0.2"/>
    <row r="8390" ht="12.75" customHeight="1" x14ac:dyDescent="0.2"/>
    <row r="8391" ht="12.75" customHeight="1" x14ac:dyDescent="0.2"/>
    <row r="8392" ht="12.75" customHeight="1" x14ac:dyDescent="0.2"/>
    <row r="8393" ht="12.75" customHeight="1" x14ac:dyDescent="0.2"/>
    <row r="8394" ht="12.75" customHeight="1" x14ac:dyDescent="0.2"/>
    <row r="8395" ht="12.75" customHeight="1" x14ac:dyDescent="0.2"/>
    <row r="8396" ht="12.75" customHeight="1" x14ac:dyDescent="0.2"/>
    <row r="8397" ht="12.75" customHeight="1" x14ac:dyDescent="0.2"/>
    <row r="8398" ht="12.75" customHeight="1" x14ac:dyDescent="0.2"/>
    <row r="8399" ht="12.75" customHeight="1" x14ac:dyDescent="0.2"/>
    <row r="8400" ht="12.75" customHeight="1" x14ac:dyDescent="0.2"/>
    <row r="8401" ht="12.75" customHeight="1" x14ac:dyDescent="0.2"/>
    <row r="8402" ht="12.75" customHeight="1" x14ac:dyDescent="0.2"/>
    <row r="8403" ht="12.75" customHeight="1" x14ac:dyDescent="0.2"/>
    <row r="8404" ht="12.75" customHeight="1" x14ac:dyDescent="0.2"/>
    <row r="8405" ht="12.75" customHeight="1" x14ac:dyDescent="0.2"/>
    <row r="8406" ht="12.75" customHeight="1" x14ac:dyDescent="0.2"/>
    <row r="8407" ht="12.75" customHeight="1" x14ac:dyDescent="0.2"/>
    <row r="8408" ht="12.75" customHeight="1" x14ac:dyDescent="0.2"/>
    <row r="8409" ht="12.75" customHeight="1" x14ac:dyDescent="0.2"/>
    <row r="8410" ht="12.75" customHeight="1" x14ac:dyDescent="0.2"/>
    <row r="8411" ht="12.75" customHeight="1" x14ac:dyDescent="0.2"/>
    <row r="8412" ht="12.75" customHeight="1" x14ac:dyDescent="0.2"/>
    <row r="8413" ht="12.75" customHeight="1" x14ac:dyDescent="0.2"/>
    <row r="8414" ht="12.75" customHeight="1" x14ac:dyDescent="0.2"/>
    <row r="8415" ht="12.75" customHeight="1" x14ac:dyDescent="0.2"/>
    <row r="8416" ht="12.75" customHeight="1" x14ac:dyDescent="0.2"/>
    <row r="8417" ht="12.75" customHeight="1" x14ac:dyDescent="0.2"/>
    <row r="8418" ht="12.75" customHeight="1" x14ac:dyDescent="0.2"/>
    <row r="8419" ht="12.75" customHeight="1" x14ac:dyDescent="0.2"/>
    <row r="8420" ht="12.75" customHeight="1" x14ac:dyDescent="0.2"/>
    <row r="8421" ht="12.75" customHeight="1" x14ac:dyDescent="0.2"/>
    <row r="8422" ht="12.75" customHeight="1" x14ac:dyDescent="0.2"/>
    <row r="8423" ht="12.75" customHeight="1" x14ac:dyDescent="0.2"/>
    <row r="8424" ht="12.75" customHeight="1" x14ac:dyDescent="0.2"/>
    <row r="8425" ht="12.75" customHeight="1" x14ac:dyDescent="0.2"/>
    <row r="8426" ht="12.75" customHeight="1" x14ac:dyDescent="0.2"/>
    <row r="8427" ht="12.75" customHeight="1" x14ac:dyDescent="0.2"/>
    <row r="8428" ht="12.75" customHeight="1" x14ac:dyDescent="0.2"/>
    <row r="8429" ht="12.75" customHeight="1" x14ac:dyDescent="0.2"/>
    <row r="8430" ht="12.75" customHeight="1" x14ac:dyDescent="0.2"/>
    <row r="8431" ht="12.75" customHeight="1" x14ac:dyDescent="0.2"/>
    <row r="8432" ht="12.75" customHeight="1" x14ac:dyDescent="0.2"/>
    <row r="8433" ht="12.75" customHeight="1" x14ac:dyDescent="0.2"/>
    <row r="8434" ht="12.75" customHeight="1" x14ac:dyDescent="0.2"/>
    <row r="8435" ht="12.75" customHeight="1" x14ac:dyDescent="0.2"/>
    <row r="8436" ht="12.75" customHeight="1" x14ac:dyDescent="0.2"/>
    <row r="8437" ht="12.75" customHeight="1" x14ac:dyDescent="0.2"/>
    <row r="8438" ht="12.75" customHeight="1" x14ac:dyDescent="0.2"/>
    <row r="8439" ht="12.75" customHeight="1" x14ac:dyDescent="0.2"/>
    <row r="8440" ht="12.75" customHeight="1" x14ac:dyDescent="0.2"/>
    <row r="8441" ht="12.75" customHeight="1" x14ac:dyDescent="0.2"/>
    <row r="8442" ht="12.75" customHeight="1" x14ac:dyDescent="0.2"/>
    <row r="8443" ht="12.75" customHeight="1" x14ac:dyDescent="0.2"/>
    <row r="8444" ht="12.75" customHeight="1" x14ac:dyDescent="0.2"/>
    <row r="8445" ht="12.75" customHeight="1" x14ac:dyDescent="0.2"/>
    <row r="8446" ht="12.75" customHeight="1" x14ac:dyDescent="0.2"/>
    <row r="8447" ht="12.75" customHeight="1" x14ac:dyDescent="0.2"/>
    <row r="8448" ht="12.75" customHeight="1" x14ac:dyDescent="0.2"/>
    <row r="8449" ht="12.75" customHeight="1" x14ac:dyDescent="0.2"/>
    <row r="8450" ht="12.75" customHeight="1" x14ac:dyDescent="0.2"/>
    <row r="8451" ht="12.75" customHeight="1" x14ac:dyDescent="0.2"/>
    <row r="8452" ht="12.75" customHeight="1" x14ac:dyDescent="0.2"/>
    <row r="8453" ht="12.75" customHeight="1" x14ac:dyDescent="0.2"/>
    <row r="8454" ht="12.75" customHeight="1" x14ac:dyDescent="0.2"/>
    <row r="8455" ht="12.75" customHeight="1" x14ac:dyDescent="0.2"/>
    <row r="8456" ht="12.75" customHeight="1" x14ac:dyDescent="0.2"/>
    <row r="8457" ht="12.75" customHeight="1" x14ac:dyDescent="0.2"/>
    <row r="8458" ht="12.75" customHeight="1" x14ac:dyDescent="0.2"/>
    <row r="8459" ht="12.75" customHeight="1" x14ac:dyDescent="0.2"/>
    <row r="8460" ht="12.75" customHeight="1" x14ac:dyDescent="0.2"/>
    <row r="8461" ht="12.75" customHeight="1" x14ac:dyDescent="0.2"/>
    <row r="8462" ht="12.75" customHeight="1" x14ac:dyDescent="0.2"/>
    <row r="8463" ht="12.75" customHeight="1" x14ac:dyDescent="0.2"/>
    <row r="8464" ht="12.75" customHeight="1" x14ac:dyDescent="0.2"/>
    <row r="8465" ht="12.75" customHeight="1" x14ac:dyDescent="0.2"/>
    <row r="8466" ht="12.75" customHeight="1" x14ac:dyDescent="0.2"/>
    <row r="8467" ht="12.75" customHeight="1" x14ac:dyDescent="0.2"/>
    <row r="8468" ht="12.75" customHeight="1" x14ac:dyDescent="0.2"/>
    <row r="8469" ht="12.75" customHeight="1" x14ac:dyDescent="0.2"/>
    <row r="8470" ht="12.75" customHeight="1" x14ac:dyDescent="0.2"/>
    <row r="8471" ht="12.75" customHeight="1" x14ac:dyDescent="0.2"/>
    <row r="8472" ht="12.75" customHeight="1" x14ac:dyDescent="0.2"/>
    <row r="8473" ht="12.75" customHeight="1" x14ac:dyDescent="0.2"/>
    <row r="8474" ht="12.75" customHeight="1" x14ac:dyDescent="0.2"/>
    <row r="8475" ht="12.75" customHeight="1" x14ac:dyDescent="0.2"/>
    <row r="8476" ht="12.75" customHeight="1" x14ac:dyDescent="0.2"/>
    <row r="8477" ht="12.75" customHeight="1" x14ac:dyDescent="0.2"/>
    <row r="8478" ht="12.75" customHeight="1" x14ac:dyDescent="0.2"/>
    <row r="8479" ht="12.75" customHeight="1" x14ac:dyDescent="0.2"/>
    <row r="8480" ht="12.75" customHeight="1" x14ac:dyDescent="0.2"/>
    <row r="8481" ht="12.75" customHeight="1" x14ac:dyDescent="0.2"/>
    <row r="8482" ht="12.75" customHeight="1" x14ac:dyDescent="0.2"/>
    <row r="8483" ht="12.75" customHeight="1" x14ac:dyDescent="0.2"/>
    <row r="8484" ht="12.75" customHeight="1" x14ac:dyDescent="0.2"/>
    <row r="8485" ht="12.75" customHeight="1" x14ac:dyDescent="0.2"/>
    <row r="8486" ht="12.75" customHeight="1" x14ac:dyDescent="0.2"/>
    <row r="8487" ht="12.75" customHeight="1" x14ac:dyDescent="0.2"/>
    <row r="8488" ht="12.75" customHeight="1" x14ac:dyDescent="0.2"/>
    <row r="8489" ht="12.75" customHeight="1" x14ac:dyDescent="0.2"/>
    <row r="8490" ht="12.75" customHeight="1" x14ac:dyDescent="0.2"/>
    <row r="8491" ht="12.75" customHeight="1" x14ac:dyDescent="0.2"/>
    <row r="8492" ht="12.75" customHeight="1" x14ac:dyDescent="0.2"/>
    <row r="8493" ht="12.75" customHeight="1" x14ac:dyDescent="0.2"/>
    <row r="8494" ht="12.75" customHeight="1" x14ac:dyDescent="0.2"/>
    <row r="8495" ht="12.75" customHeight="1" x14ac:dyDescent="0.2"/>
    <row r="8496" ht="12.75" customHeight="1" x14ac:dyDescent="0.2"/>
    <row r="8497" ht="12.75" customHeight="1" x14ac:dyDescent="0.2"/>
    <row r="8498" ht="12.75" customHeight="1" x14ac:dyDescent="0.2"/>
    <row r="8499" ht="12.75" customHeight="1" x14ac:dyDescent="0.2"/>
    <row r="8500" ht="12.75" customHeight="1" x14ac:dyDescent="0.2"/>
    <row r="8501" ht="12.75" customHeight="1" x14ac:dyDescent="0.2"/>
    <row r="8502" ht="12.75" customHeight="1" x14ac:dyDescent="0.2"/>
    <row r="8503" ht="12.75" customHeight="1" x14ac:dyDescent="0.2"/>
    <row r="8504" ht="12.75" customHeight="1" x14ac:dyDescent="0.2"/>
    <row r="8505" ht="12.75" customHeight="1" x14ac:dyDescent="0.2"/>
    <row r="8506" ht="12.75" customHeight="1" x14ac:dyDescent="0.2"/>
    <row r="8507" ht="12.75" customHeight="1" x14ac:dyDescent="0.2"/>
    <row r="8508" ht="12.75" customHeight="1" x14ac:dyDescent="0.2"/>
    <row r="8509" ht="12.75" customHeight="1" x14ac:dyDescent="0.2"/>
    <row r="8510" ht="12.75" customHeight="1" x14ac:dyDescent="0.2"/>
    <row r="8511" ht="12.75" customHeight="1" x14ac:dyDescent="0.2"/>
    <row r="8512" ht="12.75" customHeight="1" x14ac:dyDescent="0.2"/>
    <row r="8513" ht="12.75" customHeight="1" x14ac:dyDescent="0.2"/>
    <row r="8514" ht="12.75" customHeight="1" x14ac:dyDescent="0.2"/>
    <row r="8515" ht="12.75" customHeight="1" x14ac:dyDescent="0.2"/>
    <row r="8516" ht="12.75" customHeight="1" x14ac:dyDescent="0.2"/>
    <row r="8517" ht="12.75" customHeight="1" x14ac:dyDescent="0.2"/>
    <row r="8518" ht="12.75" customHeight="1" x14ac:dyDescent="0.2"/>
    <row r="8519" ht="12.75" customHeight="1" x14ac:dyDescent="0.2"/>
    <row r="8520" ht="12.75" customHeight="1" x14ac:dyDescent="0.2"/>
    <row r="8521" ht="12.75" customHeight="1" x14ac:dyDescent="0.2"/>
    <row r="8522" ht="12.75" customHeight="1" x14ac:dyDescent="0.2"/>
    <row r="8523" ht="12.75" customHeight="1" x14ac:dyDescent="0.2"/>
    <row r="8524" ht="12.75" customHeight="1" x14ac:dyDescent="0.2"/>
    <row r="8525" ht="12.75" customHeight="1" x14ac:dyDescent="0.2"/>
    <row r="8526" ht="12.75" customHeight="1" x14ac:dyDescent="0.2"/>
    <row r="8527" ht="12.75" customHeight="1" x14ac:dyDescent="0.2"/>
    <row r="8528" ht="12.75" customHeight="1" x14ac:dyDescent="0.2"/>
    <row r="8529" ht="12.75" customHeight="1" x14ac:dyDescent="0.2"/>
    <row r="8530" ht="12.75" customHeight="1" x14ac:dyDescent="0.2"/>
    <row r="8531" ht="12.75" customHeight="1" x14ac:dyDescent="0.2"/>
    <row r="8532" ht="12.75" customHeight="1" x14ac:dyDescent="0.2"/>
    <row r="8533" ht="12.75" customHeight="1" x14ac:dyDescent="0.2"/>
    <row r="8534" ht="12.75" customHeight="1" x14ac:dyDescent="0.2"/>
    <row r="8535" ht="12.75" customHeight="1" x14ac:dyDescent="0.2"/>
    <row r="8536" ht="12.75" customHeight="1" x14ac:dyDescent="0.2"/>
    <row r="8537" ht="12.75" customHeight="1" x14ac:dyDescent="0.2"/>
    <row r="8538" ht="12.75" customHeight="1" x14ac:dyDescent="0.2"/>
    <row r="8539" ht="12.75" customHeight="1" x14ac:dyDescent="0.2"/>
    <row r="8540" ht="12.75" customHeight="1" x14ac:dyDescent="0.2"/>
    <row r="8541" ht="12.75" customHeight="1" x14ac:dyDescent="0.2"/>
    <row r="8542" ht="12.75" customHeight="1" x14ac:dyDescent="0.2"/>
    <row r="8543" ht="12.75" customHeight="1" x14ac:dyDescent="0.2"/>
    <row r="8544" ht="12.75" customHeight="1" x14ac:dyDescent="0.2"/>
    <row r="8545" ht="12.75" customHeight="1" x14ac:dyDescent="0.2"/>
    <row r="8546" ht="12.75" customHeight="1" x14ac:dyDescent="0.2"/>
    <row r="8547" ht="12.75" customHeight="1" x14ac:dyDescent="0.2"/>
    <row r="8548" ht="12.75" customHeight="1" x14ac:dyDescent="0.2"/>
    <row r="8549" ht="12.75" customHeight="1" x14ac:dyDescent="0.2"/>
    <row r="8550" ht="12.75" customHeight="1" x14ac:dyDescent="0.2"/>
    <row r="8551" ht="12.75" customHeight="1" x14ac:dyDescent="0.2"/>
    <row r="8552" ht="12.75" customHeight="1" x14ac:dyDescent="0.2"/>
    <row r="8553" ht="12.75" customHeight="1" x14ac:dyDescent="0.2"/>
    <row r="8554" ht="12.75" customHeight="1" x14ac:dyDescent="0.2"/>
    <row r="8555" ht="12.75" customHeight="1" x14ac:dyDescent="0.2"/>
    <row r="8556" ht="12.75" customHeight="1" x14ac:dyDescent="0.2"/>
    <row r="8557" ht="12.75" customHeight="1" x14ac:dyDescent="0.2"/>
    <row r="8558" ht="12.75" customHeight="1" x14ac:dyDescent="0.2"/>
    <row r="8559" ht="12.75" customHeight="1" x14ac:dyDescent="0.2"/>
    <row r="8560" ht="12.75" customHeight="1" x14ac:dyDescent="0.2"/>
    <row r="8561" ht="12.75" customHeight="1" x14ac:dyDescent="0.2"/>
    <row r="8562" ht="12.75" customHeight="1" x14ac:dyDescent="0.2"/>
    <row r="8563" ht="12.75" customHeight="1" x14ac:dyDescent="0.2"/>
    <row r="8564" ht="12.75" customHeight="1" x14ac:dyDescent="0.2"/>
    <row r="8565" ht="12.75" customHeight="1" x14ac:dyDescent="0.2"/>
    <row r="8566" ht="12.75" customHeight="1" x14ac:dyDescent="0.2"/>
    <row r="8567" ht="12.75" customHeight="1" x14ac:dyDescent="0.2"/>
    <row r="8568" ht="12.75" customHeight="1" x14ac:dyDescent="0.2"/>
    <row r="8569" ht="12.75" customHeight="1" x14ac:dyDescent="0.2"/>
    <row r="8570" ht="12.75" customHeight="1" x14ac:dyDescent="0.2"/>
    <row r="8571" ht="12.75" customHeight="1" x14ac:dyDescent="0.2"/>
    <row r="8572" ht="12.75" customHeight="1" x14ac:dyDescent="0.2"/>
    <row r="8573" ht="12.75" customHeight="1" x14ac:dyDescent="0.2"/>
    <row r="8574" ht="12.75" customHeight="1" x14ac:dyDescent="0.2"/>
    <row r="8575" ht="12.75" customHeight="1" x14ac:dyDescent="0.2"/>
    <row r="8576" ht="12.75" customHeight="1" x14ac:dyDescent="0.2"/>
    <row r="8577" ht="12.75" customHeight="1" x14ac:dyDescent="0.2"/>
    <row r="8578" ht="12.75" customHeight="1" x14ac:dyDescent="0.2"/>
    <row r="8579" ht="12.75" customHeight="1" x14ac:dyDescent="0.2"/>
    <row r="8580" ht="12.75" customHeight="1" x14ac:dyDescent="0.2"/>
    <row r="8581" ht="12.75" customHeight="1" x14ac:dyDescent="0.2"/>
    <row r="8582" ht="12.75" customHeight="1" x14ac:dyDescent="0.2"/>
    <row r="8583" ht="12.75" customHeight="1" x14ac:dyDescent="0.2"/>
    <row r="8584" ht="12.75" customHeight="1" x14ac:dyDescent="0.2"/>
    <row r="8585" ht="12.75" customHeight="1" x14ac:dyDescent="0.2"/>
    <row r="8586" ht="12.75" customHeight="1" x14ac:dyDescent="0.2"/>
    <row r="8587" ht="12.75" customHeight="1" x14ac:dyDescent="0.2"/>
    <row r="8588" ht="12.75" customHeight="1" x14ac:dyDescent="0.2"/>
    <row r="8589" ht="12.75" customHeight="1" x14ac:dyDescent="0.2"/>
    <row r="8590" ht="12.75" customHeight="1" x14ac:dyDescent="0.2"/>
    <row r="8591" ht="12.75" customHeight="1" x14ac:dyDescent="0.2"/>
    <row r="8592" ht="12.75" customHeight="1" x14ac:dyDescent="0.2"/>
    <row r="8593" ht="12.75" customHeight="1" x14ac:dyDescent="0.2"/>
    <row r="8594" ht="12.75" customHeight="1" x14ac:dyDescent="0.2"/>
    <row r="8595" ht="12.75" customHeight="1" x14ac:dyDescent="0.2"/>
    <row r="8596" ht="12.75" customHeight="1" x14ac:dyDescent="0.2"/>
    <row r="8597" ht="12.75" customHeight="1" x14ac:dyDescent="0.2"/>
    <row r="8598" ht="12.75" customHeight="1" x14ac:dyDescent="0.2"/>
    <row r="8599" ht="12.75" customHeight="1" x14ac:dyDescent="0.2"/>
    <row r="8600" ht="12.75" customHeight="1" x14ac:dyDescent="0.2"/>
    <row r="8601" ht="12.75" customHeight="1" x14ac:dyDescent="0.2"/>
    <row r="8602" ht="12.75" customHeight="1" x14ac:dyDescent="0.2"/>
    <row r="8603" ht="12.75" customHeight="1" x14ac:dyDescent="0.2"/>
    <row r="8604" ht="12.75" customHeight="1" x14ac:dyDescent="0.2"/>
    <row r="8605" ht="12.75" customHeight="1" x14ac:dyDescent="0.2"/>
    <row r="8606" ht="12.75" customHeight="1" x14ac:dyDescent="0.2"/>
    <row r="8607" ht="12.75" customHeight="1" x14ac:dyDescent="0.2"/>
    <row r="8608" ht="12.75" customHeight="1" x14ac:dyDescent="0.2"/>
    <row r="8609" ht="12.75" customHeight="1" x14ac:dyDescent="0.2"/>
    <row r="8610" ht="12.75" customHeight="1" x14ac:dyDescent="0.2"/>
    <row r="8611" ht="12.75" customHeight="1" x14ac:dyDescent="0.2"/>
    <row r="8612" ht="12.75" customHeight="1" x14ac:dyDescent="0.2"/>
    <row r="8613" ht="12.75" customHeight="1" x14ac:dyDescent="0.2"/>
    <row r="8614" ht="12.75" customHeight="1" x14ac:dyDescent="0.2"/>
    <row r="8615" ht="12.75" customHeight="1" x14ac:dyDescent="0.2"/>
    <row r="8616" ht="12.75" customHeight="1" x14ac:dyDescent="0.2"/>
    <row r="8617" ht="12.75" customHeight="1" x14ac:dyDescent="0.2"/>
    <row r="8618" ht="12.75" customHeight="1" x14ac:dyDescent="0.2"/>
    <row r="8619" ht="12.75" customHeight="1" x14ac:dyDescent="0.2"/>
    <row r="8620" ht="12.75" customHeight="1" x14ac:dyDescent="0.2"/>
    <row r="8621" ht="12.75" customHeight="1" x14ac:dyDescent="0.2"/>
    <row r="8622" ht="12.75" customHeight="1" x14ac:dyDescent="0.2"/>
    <row r="8623" ht="12.75" customHeight="1" x14ac:dyDescent="0.2"/>
    <row r="8624" ht="12.75" customHeight="1" x14ac:dyDescent="0.2"/>
    <row r="8625" ht="12.75" customHeight="1" x14ac:dyDescent="0.2"/>
    <row r="8626" ht="12.75" customHeight="1" x14ac:dyDescent="0.2"/>
    <row r="8627" ht="12.75" customHeight="1" x14ac:dyDescent="0.2"/>
    <row r="8628" ht="12.75" customHeight="1" x14ac:dyDescent="0.2"/>
    <row r="8629" ht="12.75" customHeight="1" x14ac:dyDescent="0.2"/>
    <row r="8630" ht="12.75" customHeight="1" x14ac:dyDescent="0.2"/>
    <row r="8631" ht="12.75" customHeight="1" x14ac:dyDescent="0.2"/>
    <row r="8632" ht="12.75" customHeight="1" x14ac:dyDescent="0.2"/>
    <row r="8633" ht="12.75" customHeight="1" x14ac:dyDescent="0.2"/>
    <row r="8634" ht="12.75" customHeight="1" x14ac:dyDescent="0.2"/>
    <row r="8635" ht="12.75" customHeight="1" x14ac:dyDescent="0.2"/>
    <row r="8636" ht="12.75" customHeight="1" x14ac:dyDescent="0.2"/>
    <row r="8637" ht="12.75" customHeight="1" x14ac:dyDescent="0.2"/>
    <row r="8638" ht="12.75" customHeight="1" x14ac:dyDescent="0.2"/>
    <row r="8639" ht="12.75" customHeight="1" x14ac:dyDescent="0.2"/>
    <row r="8640" ht="12.75" customHeight="1" x14ac:dyDescent="0.2"/>
    <row r="8641" ht="12.75" customHeight="1" x14ac:dyDescent="0.2"/>
    <row r="8642" ht="12.75" customHeight="1" x14ac:dyDescent="0.2"/>
    <row r="8643" ht="12.75" customHeight="1" x14ac:dyDescent="0.2"/>
    <row r="8644" ht="12.75" customHeight="1" x14ac:dyDescent="0.2"/>
    <row r="8645" ht="12.75" customHeight="1" x14ac:dyDescent="0.2"/>
    <row r="8646" ht="12.75" customHeight="1" x14ac:dyDescent="0.2"/>
    <row r="8647" ht="12.75" customHeight="1" x14ac:dyDescent="0.2"/>
    <row r="8648" ht="12.75" customHeight="1" x14ac:dyDescent="0.2"/>
    <row r="8649" ht="12.75" customHeight="1" x14ac:dyDescent="0.2"/>
    <row r="8650" ht="12.75" customHeight="1" x14ac:dyDescent="0.2"/>
    <row r="8651" ht="12.75" customHeight="1" x14ac:dyDescent="0.2"/>
    <row r="8652" ht="12.75" customHeight="1" x14ac:dyDescent="0.2"/>
    <row r="8653" ht="12.75" customHeight="1" x14ac:dyDescent="0.2"/>
    <row r="8654" ht="12.75" customHeight="1" x14ac:dyDescent="0.2"/>
    <row r="8655" ht="12.75" customHeight="1" x14ac:dyDescent="0.2"/>
    <row r="8656" ht="12.75" customHeight="1" x14ac:dyDescent="0.2"/>
    <row r="8657" ht="12.75" customHeight="1" x14ac:dyDescent="0.2"/>
    <row r="8658" ht="12.75" customHeight="1" x14ac:dyDescent="0.2"/>
    <row r="8659" ht="12.75" customHeight="1" x14ac:dyDescent="0.2"/>
    <row r="8660" ht="12.75" customHeight="1" x14ac:dyDescent="0.2"/>
    <row r="8661" ht="12.75" customHeight="1" x14ac:dyDescent="0.2"/>
    <row r="8662" ht="12.75" customHeight="1" x14ac:dyDescent="0.2"/>
    <row r="8663" ht="12.75" customHeight="1" x14ac:dyDescent="0.2"/>
    <row r="8664" ht="12.75" customHeight="1" x14ac:dyDescent="0.2"/>
    <row r="8665" ht="12.75" customHeight="1" x14ac:dyDescent="0.2"/>
    <row r="8666" ht="12.75" customHeight="1" x14ac:dyDescent="0.2"/>
    <row r="8667" ht="12.75" customHeight="1" x14ac:dyDescent="0.2"/>
    <row r="8668" ht="12.75" customHeight="1" x14ac:dyDescent="0.2"/>
    <row r="8669" ht="12.75" customHeight="1" x14ac:dyDescent="0.2"/>
    <row r="8670" ht="12.75" customHeight="1" x14ac:dyDescent="0.2"/>
    <row r="8671" ht="12.75" customHeight="1" x14ac:dyDescent="0.2"/>
    <row r="8672" ht="12.75" customHeight="1" x14ac:dyDescent="0.2"/>
    <row r="8673" ht="12.75" customHeight="1" x14ac:dyDescent="0.2"/>
    <row r="8674" ht="12.75" customHeight="1" x14ac:dyDescent="0.2"/>
    <row r="8675" ht="12.75" customHeight="1" x14ac:dyDescent="0.2"/>
    <row r="8676" ht="12.75" customHeight="1" x14ac:dyDescent="0.2"/>
    <row r="8677" ht="12.75" customHeight="1" x14ac:dyDescent="0.2"/>
    <row r="8678" ht="12.75" customHeight="1" x14ac:dyDescent="0.2"/>
    <row r="8679" ht="12.75" customHeight="1" x14ac:dyDescent="0.2"/>
    <row r="8680" ht="12.75" customHeight="1" x14ac:dyDescent="0.2"/>
    <row r="8681" ht="12.75" customHeight="1" x14ac:dyDescent="0.2"/>
    <row r="8682" ht="12.75" customHeight="1" x14ac:dyDescent="0.2"/>
    <row r="8683" ht="12.75" customHeight="1" x14ac:dyDescent="0.2"/>
    <row r="8684" ht="12.75" customHeight="1" x14ac:dyDescent="0.2"/>
    <row r="8685" ht="12.75" customHeight="1" x14ac:dyDescent="0.2"/>
    <row r="8686" ht="12.75" customHeight="1" x14ac:dyDescent="0.2"/>
    <row r="8687" ht="12.75" customHeight="1" x14ac:dyDescent="0.2"/>
    <row r="8688" ht="12.75" customHeight="1" x14ac:dyDescent="0.2"/>
    <row r="8689" ht="12.75" customHeight="1" x14ac:dyDescent="0.2"/>
    <row r="8690" ht="12.75" customHeight="1" x14ac:dyDescent="0.2"/>
    <row r="8691" ht="12.75" customHeight="1" x14ac:dyDescent="0.2"/>
    <row r="8692" ht="12.75" customHeight="1" x14ac:dyDescent="0.2"/>
    <row r="8693" ht="12.75" customHeight="1" x14ac:dyDescent="0.2"/>
    <row r="8694" ht="12.75" customHeight="1" x14ac:dyDescent="0.2"/>
    <row r="8695" ht="12.75" customHeight="1" x14ac:dyDescent="0.2"/>
    <row r="8696" ht="12.75" customHeight="1" x14ac:dyDescent="0.2"/>
    <row r="8697" ht="12.75" customHeight="1" x14ac:dyDescent="0.2"/>
    <row r="8698" ht="12.75" customHeight="1" x14ac:dyDescent="0.2"/>
    <row r="8699" ht="12.75" customHeight="1" x14ac:dyDescent="0.2"/>
    <row r="8700" ht="12.75" customHeight="1" x14ac:dyDescent="0.2"/>
    <row r="8701" ht="12.75" customHeight="1" x14ac:dyDescent="0.2"/>
    <row r="8702" ht="12.75" customHeight="1" x14ac:dyDescent="0.2"/>
    <row r="8703" ht="12.75" customHeight="1" x14ac:dyDescent="0.2"/>
    <row r="8704" ht="12.75" customHeight="1" x14ac:dyDescent="0.2"/>
    <row r="8705" ht="12.75" customHeight="1" x14ac:dyDescent="0.2"/>
    <row r="8706" ht="12.75" customHeight="1" x14ac:dyDescent="0.2"/>
    <row r="8707" ht="12.75" customHeight="1" x14ac:dyDescent="0.2"/>
    <row r="8708" ht="12.75" customHeight="1" x14ac:dyDescent="0.2"/>
    <row r="8709" ht="12.75" customHeight="1" x14ac:dyDescent="0.2"/>
    <row r="8710" ht="12.75" customHeight="1" x14ac:dyDescent="0.2"/>
    <row r="8711" ht="12.75" customHeight="1" x14ac:dyDescent="0.2"/>
    <row r="8712" ht="12.75" customHeight="1" x14ac:dyDescent="0.2"/>
    <row r="8713" ht="12.75" customHeight="1" x14ac:dyDescent="0.2"/>
    <row r="8714" ht="12.75" customHeight="1" x14ac:dyDescent="0.2"/>
    <row r="8715" ht="12.75" customHeight="1" x14ac:dyDescent="0.2"/>
    <row r="8716" ht="12.75" customHeight="1" x14ac:dyDescent="0.2"/>
    <row r="8717" ht="12.75" customHeight="1" x14ac:dyDescent="0.2"/>
    <row r="8718" ht="12.75" customHeight="1" x14ac:dyDescent="0.2"/>
    <row r="8719" ht="12.75" customHeight="1" x14ac:dyDescent="0.2"/>
    <row r="8720" ht="12.75" customHeight="1" x14ac:dyDescent="0.2"/>
    <row r="8721" ht="12.75" customHeight="1" x14ac:dyDescent="0.2"/>
    <row r="8722" ht="12.75" customHeight="1" x14ac:dyDescent="0.2"/>
    <row r="8723" ht="12.75" customHeight="1" x14ac:dyDescent="0.2"/>
    <row r="8724" ht="12.75" customHeight="1" x14ac:dyDescent="0.2"/>
    <row r="8725" ht="12.75" customHeight="1" x14ac:dyDescent="0.2"/>
    <row r="8726" ht="12.75" customHeight="1" x14ac:dyDescent="0.2"/>
    <row r="8727" ht="12.75" customHeight="1" x14ac:dyDescent="0.2"/>
    <row r="8728" ht="12.75" customHeight="1" x14ac:dyDescent="0.2"/>
    <row r="8729" ht="12.75" customHeight="1" x14ac:dyDescent="0.2"/>
    <row r="8730" ht="12.75" customHeight="1" x14ac:dyDescent="0.2"/>
    <row r="8731" ht="12.75" customHeight="1" x14ac:dyDescent="0.2"/>
    <row r="8732" ht="12.75" customHeight="1" x14ac:dyDescent="0.2"/>
    <row r="8733" ht="12.75" customHeight="1" x14ac:dyDescent="0.2"/>
    <row r="8734" ht="12.75" customHeight="1" x14ac:dyDescent="0.2"/>
    <row r="8735" ht="12.75" customHeight="1" x14ac:dyDescent="0.2"/>
    <row r="8736" ht="12.75" customHeight="1" x14ac:dyDescent="0.2"/>
    <row r="8737" ht="12.75" customHeight="1" x14ac:dyDescent="0.2"/>
    <row r="8738" ht="12.75" customHeight="1" x14ac:dyDescent="0.2"/>
    <row r="8739" ht="12.75" customHeight="1" x14ac:dyDescent="0.2"/>
    <row r="8740" ht="12.75" customHeight="1" x14ac:dyDescent="0.2"/>
    <row r="8741" ht="12.75" customHeight="1" x14ac:dyDescent="0.2"/>
    <row r="8742" ht="12.75" customHeight="1" x14ac:dyDescent="0.2"/>
    <row r="8743" ht="12.75" customHeight="1" x14ac:dyDescent="0.2"/>
    <row r="8744" ht="12.75" customHeight="1" x14ac:dyDescent="0.2"/>
    <row r="8745" ht="12.75" customHeight="1" x14ac:dyDescent="0.2"/>
    <row r="8746" ht="12.75" customHeight="1" x14ac:dyDescent="0.2"/>
    <row r="8747" ht="12.75" customHeight="1" x14ac:dyDescent="0.2"/>
    <row r="8748" ht="12.75" customHeight="1" x14ac:dyDescent="0.2"/>
    <row r="8749" ht="12.75" customHeight="1" x14ac:dyDescent="0.2"/>
    <row r="8750" ht="12.75" customHeight="1" x14ac:dyDescent="0.2"/>
    <row r="8751" ht="12.75" customHeight="1" x14ac:dyDescent="0.2"/>
    <row r="8752" ht="12.75" customHeight="1" x14ac:dyDescent="0.2"/>
    <row r="8753" ht="12.75" customHeight="1" x14ac:dyDescent="0.2"/>
    <row r="8754" ht="12.75" customHeight="1" x14ac:dyDescent="0.2"/>
    <row r="8755" ht="12.75" customHeight="1" x14ac:dyDescent="0.2"/>
    <row r="8756" ht="12.75" customHeight="1" x14ac:dyDescent="0.2"/>
    <row r="8757" ht="12.75" customHeight="1" x14ac:dyDescent="0.2"/>
    <row r="8758" ht="12.75" customHeight="1" x14ac:dyDescent="0.2"/>
    <row r="8759" ht="12.75" customHeight="1" x14ac:dyDescent="0.2"/>
    <row r="8760" ht="12.75" customHeight="1" x14ac:dyDescent="0.2"/>
    <row r="8761" ht="12.75" customHeight="1" x14ac:dyDescent="0.2"/>
    <row r="8762" ht="12.75" customHeight="1" x14ac:dyDescent="0.2"/>
    <row r="8763" ht="12.75" customHeight="1" x14ac:dyDescent="0.2"/>
    <row r="8764" ht="12.75" customHeight="1" x14ac:dyDescent="0.2"/>
    <row r="8765" ht="12.75" customHeight="1" x14ac:dyDescent="0.2"/>
    <row r="8766" ht="12.75" customHeight="1" x14ac:dyDescent="0.2"/>
    <row r="8767" ht="12.75" customHeight="1" x14ac:dyDescent="0.2"/>
    <row r="8768" ht="12.75" customHeight="1" x14ac:dyDescent="0.2"/>
    <row r="8769" ht="12.75" customHeight="1" x14ac:dyDescent="0.2"/>
    <row r="8770" ht="12.75" customHeight="1" x14ac:dyDescent="0.2"/>
    <row r="8771" ht="12.75" customHeight="1" x14ac:dyDescent="0.2"/>
    <row r="8772" ht="12.75" customHeight="1" x14ac:dyDescent="0.2"/>
    <row r="8773" ht="12.75" customHeight="1" x14ac:dyDescent="0.2"/>
    <row r="8774" ht="12.75" customHeight="1" x14ac:dyDescent="0.2"/>
    <row r="8775" ht="12.75" customHeight="1" x14ac:dyDescent="0.2"/>
    <row r="8776" ht="12.75" customHeight="1" x14ac:dyDescent="0.2"/>
    <row r="8777" ht="12.75" customHeight="1" x14ac:dyDescent="0.2"/>
    <row r="8778" ht="12.75" customHeight="1" x14ac:dyDescent="0.2"/>
    <row r="8779" ht="12.75" customHeight="1" x14ac:dyDescent="0.2"/>
    <row r="8780" ht="12.75" customHeight="1" x14ac:dyDescent="0.2"/>
    <row r="8781" ht="12.75" customHeight="1" x14ac:dyDescent="0.2"/>
    <row r="8782" ht="12.75" customHeight="1" x14ac:dyDescent="0.2"/>
    <row r="8783" ht="12.75" customHeight="1" x14ac:dyDescent="0.2"/>
    <row r="8784" ht="12.75" customHeight="1" x14ac:dyDescent="0.2"/>
    <row r="8785" ht="12.75" customHeight="1" x14ac:dyDescent="0.2"/>
    <row r="8786" ht="12.75" customHeight="1" x14ac:dyDescent="0.2"/>
    <row r="8787" ht="12.75" customHeight="1" x14ac:dyDescent="0.2"/>
    <row r="8788" ht="12.75" customHeight="1" x14ac:dyDescent="0.2"/>
    <row r="8789" ht="12.75" customHeight="1" x14ac:dyDescent="0.2"/>
    <row r="8790" ht="12.75" customHeight="1" x14ac:dyDescent="0.2"/>
    <row r="8791" ht="12.75" customHeight="1" x14ac:dyDescent="0.2"/>
    <row r="8792" ht="12.75" customHeight="1" x14ac:dyDescent="0.2"/>
    <row r="8793" ht="12.75" customHeight="1" x14ac:dyDescent="0.2"/>
    <row r="8794" ht="12.75" customHeight="1" x14ac:dyDescent="0.2"/>
    <row r="8795" ht="12.75" customHeight="1" x14ac:dyDescent="0.2"/>
    <row r="8796" ht="12.75" customHeight="1" x14ac:dyDescent="0.2"/>
    <row r="8797" ht="12.75" customHeight="1" x14ac:dyDescent="0.2"/>
    <row r="8798" ht="12.75" customHeight="1" x14ac:dyDescent="0.2"/>
    <row r="8799" ht="12.75" customHeight="1" x14ac:dyDescent="0.2"/>
    <row r="8800" ht="12.75" customHeight="1" x14ac:dyDescent="0.2"/>
    <row r="8801" ht="12.75" customHeight="1" x14ac:dyDescent="0.2"/>
    <row r="8802" ht="12.75" customHeight="1" x14ac:dyDescent="0.2"/>
    <row r="8803" ht="12.75" customHeight="1" x14ac:dyDescent="0.2"/>
    <row r="8804" ht="12.75" customHeight="1" x14ac:dyDescent="0.2"/>
    <row r="8805" ht="12.75" customHeight="1" x14ac:dyDescent="0.2"/>
    <row r="8806" ht="12.75" customHeight="1" x14ac:dyDescent="0.2"/>
    <row r="8807" ht="12.75" customHeight="1" x14ac:dyDescent="0.2"/>
    <row r="8808" ht="12.75" customHeight="1" x14ac:dyDescent="0.2"/>
    <row r="8809" ht="12.75" customHeight="1" x14ac:dyDescent="0.2"/>
    <row r="8810" ht="12.75" customHeight="1" x14ac:dyDescent="0.2"/>
    <row r="8811" ht="12.75" customHeight="1" x14ac:dyDescent="0.2"/>
    <row r="8812" ht="12.75" customHeight="1" x14ac:dyDescent="0.2"/>
    <row r="8813" ht="12.75" customHeight="1" x14ac:dyDescent="0.2"/>
    <row r="8814" ht="12.75" customHeight="1" x14ac:dyDescent="0.2"/>
    <row r="8815" ht="12.75" customHeight="1" x14ac:dyDescent="0.2"/>
    <row r="8816" ht="12.75" customHeight="1" x14ac:dyDescent="0.2"/>
    <row r="8817" ht="12.75" customHeight="1" x14ac:dyDescent="0.2"/>
    <row r="8818" ht="12.75" customHeight="1" x14ac:dyDescent="0.2"/>
    <row r="8819" ht="12.75" customHeight="1" x14ac:dyDescent="0.2"/>
    <row r="8820" ht="12.75" customHeight="1" x14ac:dyDescent="0.2"/>
    <row r="8821" ht="12.75" customHeight="1" x14ac:dyDescent="0.2"/>
    <row r="8822" ht="12.75" customHeight="1" x14ac:dyDescent="0.2"/>
    <row r="8823" ht="12.75" customHeight="1" x14ac:dyDescent="0.2"/>
    <row r="8824" ht="12.75" customHeight="1" x14ac:dyDescent="0.2"/>
    <row r="8825" ht="12.75" customHeight="1" x14ac:dyDescent="0.2"/>
    <row r="8826" ht="12.75" customHeight="1" x14ac:dyDescent="0.2"/>
    <row r="8827" ht="12.75" customHeight="1" x14ac:dyDescent="0.2"/>
    <row r="8828" ht="12.75" customHeight="1" x14ac:dyDescent="0.2"/>
    <row r="8829" ht="12.75" customHeight="1" x14ac:dyDescent="0.2"/>
    <row r="8830" ht="12.75" customHeight="1" x14ac:dyDescent="0.2"/>
    <row r="8831" ht="12.75" customHeight="1" x14ac:dyDescent="0.2"/>
    <row r="8832" ht="12.75" customHeight="1" x14ac:dyDescent="0.2"/>
    <row r="8833" ht="12.75" customHeight="1" x14ac:dyDescent="0.2"/>
    <row r="8834" ht="12.75" customHeight="1" x14ac:dyDescent="0.2"/>
    <row r="8835" ht="12.75" customHeight="1" x14ac:dyDescent="0.2"/>
    <row r="8836" ht="12.75" customHeight="1" x14ac:dyDescent="0.2"/>
    <row r="8837" ht="12.75" customHeight="1" x14ac:dyDescent="0.2"/>
    <row r="8838" ht="12.75" customHeight="1" x14ac:dyDescent="0.2"/>
    <row r="8839" ht="12.75" customHeight="1" x14ac:dyDescent="0.2"/>
    <row r="8840" ht="12.75" customHeight="1" x14ac:dyDescent="0.2"/>
    <row r="8841" ht="12.75" customHeight="1" x14ac:dyDescent="0.2"/>
    <row r="8842" ht="12.75" customHeight="1" x14ac:dyDescent="0.2"/>
    <row r="8843" ht="12.75" customHeight="1" x14ac:dyDescent="0.2"/>
    <row r="8844" ht="12.75" customHeight="1" x14ac:dyDescent="0.2"/>
    <row r="8845" ht="12.75" customHeight="1" x14ac:dyDescent="0.2"/>
    <row r="8846" ht="12.75" customHeight="1" x14ac:dyDescent="0.2"/>
    <row r="8847" ht="12.75" customHeight="1" x14ac:dyDescent="0.2"/>
    <row r="8848" ht="12.75" customHeight="1" x14ac:dyDescent="0.2"/>
    <row r="8849" ht="12.75" customHeight="1" x14ac:dyDescent="0.2"/>
    <row r="8850" ht="12.75" customHeight="1" x14ac:dyDescent="0.2"/>
    <row r="8851" ht="12.75" customHeight="1" x14ac:dyDescent="0.2"/>
    <row r="8852" ht="12.75" customHeight="1" x14ac:dyDescent="0.2"/>
    <row r="8853" ht="12.75" customHeight="1" x14ac:dyDescent="0.2"/>
    <row r="8854" ht="12.75" customHeight="1" x14ac:dyDescent="0.2"/>
    <row r="8855" ht="12.75" customHeight="1" x14ac:dyDescent="0.2"/>
    <row r="8856" ht="12.75" customHeight="1" x14ac:dyDescent="0.2"/>
    <row r="8857" ht="12.75" customHeight="1" x14ac:dyDescent="0.2"/>
    <row r="8858" ht="12.75" customHeight="1" x14ac:dyDescent="0.2"/>
    <row r="8859" ht="12.75" customHeight="1" x14ac:dyDescent="0.2"/>
    <row r="8860" ht="12.75" customHeight="1" x14ac:dyDescent="0.2"/>
    <row r="8861" ht="12.75" customHeight="1" x14ac:dyDescent="0.2"/>
    <row r="8862" ht="12.75" customHeight="1" x14ac:dyDescent="0.2"/>
    <row r="8863" ht="12.75" customHeight="1" x14ac:dyDescent="0.2"/>
    <row r="8864" ht="12.75" customHeight="1" x14ac:dyDescent="0.2"/>
    <row r="8865" ht="12.75" customHeight="1" x14ac:dyDescent="0.2"/>
    <row r="8866" ht="12.75" customHeight="1" x14ac:dyDescent="0.2"/>
    <row r="8867" ht="12.75" customHeight="1" x14ac:dyDescent="0.2"/>
    <row r="8868" ht="12.75" customHeight="1" x14ac:dyDescent="0.2"/>
    <row r="8869" ht="12.75" customHeight="1" x14ac:dyDescent="0.2"/>
    <row r="8870" ht="12.75" customHeight="1" x14ac:dyDescent="0.2"/>
    <row r="8871" ht="12.75" customHeight="1" x14ac:dyDescent="0.2"/>
    <row r="8872" ht="12.75" customHeight="1" x14ac:dyDescent="0.2"/>
    <row r="8873" ht="12.75" customHeight="1" x14ac:dyDescent="0.2"/>
    <row r="8874" ht="12.75" customHeight="1" x14ac:dyDescent="0.2"/>
    <row r="8875" ht="12.75" customHeight="1" x14ac:dyDescent="0.2"/>
    <row r="8876" ht="12.75" customHeight="1" x14ac:dyDescent="0.2"/>
    <row r="8877" ht="12.75" customHeight="1" x14ac:dyDescent="0.2"/>
    <row r="8878" ht="12.75" customHeight="1" x14ac:dyDescent="0.2"/>
    <row r="8879" ht="12.75" customHeight="1" x14ac:dyDescent="0.2"/>
    <row r="8880" ht="12.75" customHeight="1" x14ac:dyDescent="0.2"/>
    <row r="8881" ht="12.75" customHeight="1" x14ac:dyDescent="0.2"/>
    <row r="8882" ht="12.75" customHeight="1" x14ac:dyDescent="0.2"/>
    <row r="8883" ht="12.75" customHeight="1" x14ac:dyDescent="0.2"/>
    <row r="8884" ht="12.75" customHeight="1" x14ac:dyDescent="0.2"/>
    <row r="8885" ht="12.75" customHeight="1" x14ac:dyDescent="0.2"/>
    <row r="8886" ht="12.75" customHeight="1" x14ac:dyDescent="0.2"/>
    <row r="8887" ht="12.75" customHeight="1" x14ac:dyDescent="0.2"/>
    <row r="8888" ht="12.75" customHeight="1" x14ac:dyDescent="0.2"/>
    <row r="8889" ht="12.75" customHeight="1" x14ac:dyDescent="0.2"/>
    <row r="8890" ht="12.75" customHeight="1" x14ac:dyDescent="0.2"/>
    <row r="8891" ht="12.75" customHeight="1" x14ac:dyDescent="0.2"/>
    <row r="8892" ht="12.75" customHeight="1" x14ac:dyDescent="0.2"/>
    <row r="8893" ht="12.75" customHeight="1" x14ac:dyDescent="0.2"/>
    <row r="8894" ht="12.75" customHeight="1" x14ac:dyDescent="0.2"/>
    <row r="8895" ht="12.75" customHeight="1" x14ac:dyDescent="0.2"/>
    <row r="8896" ht="12.75" customHeight="1" x14ac:dyDescent="0.2"/>
    <row r="8897" ht="12.75" customHeight="1" x14ac:dyDescent="0.2"/>
    <row r="8898" ht="12.75" customHeight="1" x14ac:dyDescent="0.2"/>
    <row r="8899" ht="12.75" customHeight="1" x14ac:dyDescent="0.2"/>
    <row r="8900" ht="12.75" customHeight="1" x14ac:dyDescent="0.2"/>
    <row r="8901" ht="12.75" customHeight="1" x14ac:dyDescent="0.2"/>
    <row r="8902" ht="12.75" customHeight="1" x14ac:dyDescent="0.2"/>
    <row r="8903" ht="12.75" customHeight="1" x14ac:dyDescent="0.2"/>
    <row r="8904" ht="12.75" customHeight="1" x14ac:dyDescent="0.2"/>
    <row r="8905" ht="12.75" customHeight="1" x14ac:dyDescent="0.2"/>
    <row r="8906" ht="12.75" customHeight="1" x14ac:dyDescent="0.2"/>
    <row r="8907" ht="12.75" customHeight="1" x14ac:dyDescent="0.2"/>
    <row r="8908" ht="12.75" customHeight="1" x14ac:dyDescent="0.2"/>
    <row r="8909" ht="12.75" customHeight="1" x14ac:dyDescent="0.2"/>
    <row r="8910" ht="12.75" customHeight="1" x14ac:dyDescent="0.2"/>
    <row r="8911" ht="12.75" customHeight="1" x14ac:dyDescent="0.2"/>
    <row r="8912" ht="12.75" customHeight="1" x14ac:dyDescent="0.2"/>
    <row r="8913" ht="12.75" customHeight="1" x14ac:dyDescent="0.2"/>
    <row r="8914" ht="12.75" customHeight="1" x14ac:dyDescent="0.2"/>
    <row r="8915" ht="12.75" customHeight="1" x14ac:dyDescent="0.2"/>
    <row r="8916" ht="12.75" customHeight="1" x14ac:dyDescent="0.2"/>
    <row r="8917" ht="12.75" customHeight="1" x14ac:dyDescent="0.2"/>
    <row r="8918" ht="12.75" customHeight="1" x14ac:dyDescent="0.2"/>
    <row r="8919" ht="12.75" customHeight="1" x14ac:dyDescent="0.2"/>
    <row r="8920" ht="12.75" customHeight="1" x14ac:dyDescent="0.2"/>
    <row r="8921" ht="12.75" customHeight="1" x14ac:dyDescent="0.2"/>
    <row r="8922" ht="12.75" customHeight="1" x14ac:dyDescent="0.2"/>
    <row r="8923" ht="12.75" customHeight="1" x14ac:dyDescent="0.2"/>
    <row r="8924" ht="12.75" customHeight="1" x14ac:dyDescent="0.2"/>
    <row r="8925" ht="12.75" customHeight="1" x14ac:dyDescent="0.2"/>
    <row r="8926" ht="12.75" customHeight="1" x14ac:dyDescent="0.2"/>
    <row r="8927" ht="12.75" customHeight="1" x14ac:dyDescent="0.2"/>
    <row r="8928" ht="12.75" customHeight="1" x14ac:dyDescent="0.2"/>
    <row r="8929" ht="12.75" customHeight="1" x14ac:dyDescent="0.2"/>
    <row r="8930" ht="12.75" customHeight="1" x14ac:dyDescent="0.2"/>
    <row r="8931" ht="12.75" customHeight="1" x14ac:dyDescent="0.2"/>
    <row r="8932" ht="12.75" customHeight="1" x14ac:dyDescent="0.2"/>
    <row r="8933" ht="12.75" customHeight="1" x14ac:dyDescent="0.2"/>
    <row r="8934" ht="12.75" customHeight="1" x14ac:dyDescent="0.2"/>
    <row r="8935" ht="12.75" customHeight="1" x14ac:dyDescent="0.2"/>
    <row r="8936" ht="12.75" customHeight="1" x14ac:dyDescent="0.2"/>
    <row r="8937" ht="12.75" customHeight="1" x14ac:dyDescent="0.2"/>
    <row r="8938" ht="12.75" customHeight="1" x14ac:dyDescent="0.2"/>
    <row r="8939" ht="12.75" customHeight="1" x14ac:dyDescent="0.2"/>
    <row r="8940" ht="12.75" customHeight="1" x14ac:dyDescent="0.2"/>
    <row r="8941" ht="12.75" customHeight="1" x14ac:dyDescent="0.2"/>
    <row r="8942" ht="12.75" customHeight="1" x14ac:dyDescent="0.2"/>
    <row r="8943" ht="12.75" customHeight="1" x14ac:dyDescent="0.2"/>
    <row r="8944" ht="12.75" customHeight="1" x14ac:dyDescent="0.2"/>
    <row r="8945" ht="12.75" customHeight="1" x14ac:dyDescent="0.2"/>
    <row r="8946" ht="12.75" customHeight="1" x14ac:dyDescent="0.2"/>
    <row r="8947" ht="12.75" customHeight="1" x14ac:dyDescent="0.2"/>
    <row r="8948" ht="12.75" customHeight="1" x14ac:dyDescent="0.2"/>
    <row r="8949" ht="12.75" customHeight="1" x14ac:dyDescent="0.2"/>
    <row r="8950" ht="12.75" customHeight="1" x14ac:dyDescent="0.2"/>
    <row r="8951" ht="12.75" customHeight="1" x14ac:dyDescent="0.2"/>
    <row r="8952" ht="12.75" customHeight="1" x14ac:dyDescent="0.2"/>
    <row r="8953" ht="12.75" customHeight="1" x14ac:dyDescent="0.2"/>
    <row r="8954" ht="12.75" customHeight="1" x14ac:dyDescent="0.2"/>
    <row r="8955" ht="12.75" customHeight="1" x14ac:dyDescent="0.2"/>
    <row r="8956" ht="12.75" customHeight="1" x14ac:dyDescent="0.2"/>
    <row r="8957" ht="12.75" customHeight="1" x14ac:dyDescent="0.2"/>
    <row r="8958" ht="12.75" customHeight="1" x14ac:dyDescent="0.2"/>
    <row r="8959" ht="12.75" customHeight="1" x14ac:dyDescent="0.2"/>
    <row r="8960" ht="12.75" customHeight="1" x14ac:dyDescent="0.2"/>
    <row r="8961" ht="12.75" customHeight="1" x14ac:dyDescent="0.2"/>
    <row r="8962" ht="12.75" customHeight="1" x14ac:dyDescent="0.2"/>
    <row r="8963" ht="12.75" customHeight="1" x14ac:dyDescent="0.2"/>
    <row r="8964" ht="12.75" customHeight="1" x14ac:dyDescent="0.2"/>
    <row r="8965" ht="12.75" customHeight="1" x14ac:dyDescent="0.2"/>
    <row r="8966" ht="12.75" customHeight="1" x14ac:dyDescent="0.2"/>
    <row r="8967" ht="12.75" customHeight="1" x14ac:dyDescent="0.2"/>
    <row r="8968" ht="12.75" customHeight="1" x14ac:dyDescent="0.2"/>
    <row r="8969" ht="12.75" customHeight="1" x14ac:dyDescent="0.2"/>
    <row r="8970" ht="12.75" customHeight="1" x14ac:dyDescent="0.2"/>
    <row r="8971" ht="12.75" customHeight="1" x14ac:dyDescent="0.2"/>
    <row r="8972" ht="12.75" customHeight="1" x14ac:dyDescent="0.2"/>
    <row r="8973" ht="12.75" customHeight="1" x14ac:dyDescent="0.2"/>
    <row r="8974" ht="12.75" customHeight="1" x14ac:dyDescent="0.2"/>
    <row r="8975" ht="12.75" customHeight="1" x14ac:dyDescent="0.2"/>
    <row r="8976" ht="12.75" customHeight="1" x14ac:dyDescent="0.2"/>
    <row r="8977" ht="12.75" customHeight="1" x14ac:dyDescent="0.2"/>
    <row r="8978" ht="12.75" customHeight="1" x14ac:dyDescent="0.2"/>
    <row r="8979" ht="12.75" customHeight="1" x14ac:dyDescent="0.2"/>
    <row r="8980" ht="12.75" customHeight="1" x14ac:dyDescent="0.2"/>
    <row r="8981" ht="12.75" customHeight="1" x14ac:dyDescent="0.2"/>
    <row r="8982" ht="12.75" customHeight="1" x14ac:dyDescent="0.2"/>
    <row r="8983" ht="12.75" customHeight="1" x14ac:dyDescent="0.2"/>
    <row r="8984" ht="12.75" customHeight="1" x14ac:dyDescent="0.2"/>
    <row r="8985" ht="12.75" customHeight="1" x14ac:dyDescent="0.2"/>
    <row r="8986" ht="12.75" customHeight="1" x14ac:dyDescent="0.2"/>
    <row r="8987" ht="12.75" customHeight="1" x14ac:dyDescent="0.2"/>
    <row r="8988" ht="12.75" customHeight="1" x14ac:dyDescent="0.2"/>
    <row r="8989" ht="12.75" customHeight="1" x14ac:dyDescent="0.2"/>
    <row r="8990" ht="12.75" customHeight="1" x14ac:dyDescent="0.2"/>
    <row r="8991" ht="12.75" customHeight="1" x14ac:dyDescent="0.2"/>
    <row r="8992" ht="12.75" customHeight="1" x14ac:dyDescent="0.2"/>
    <row r="8993" ht="12.75" customHeight="1" x14ac:dyDescent="0.2"/>
    <row r="8994" ht="12.75" customHeight="1" x14ac:dyDescent="0.2"/>
    <row r="8995" ht="12.75" customHeight="1" x14ac:dyDescent="0.2"/>
    <row r="8996" ht="12.75" customHeight="1" x14ac:dyDescent="0.2"/>
    <row r="8997" ht="12.75" customHeight="1" x14ac:dyDescent="0.2"/>
    <row r="8998" ht="12.75" customHeight="1" x14ac:dyDescent="0.2"/>
    <row r="8999" ht="12.75" customHeight="1" x14ac:dyDescent="0.2"/>
    <row r="9000" ht="12.75" customHeight="1" x14ac:dyDescent="0.2"/>
    <row r="9001" ht="12.75" customHeight="1" x14ac:dyDescent="0.2"/>
    <row r="9002" ht="12.75" customHeight="1" x14ac:dyDescent="0.2"/>
    <row r="9003" ht="12.75" customHeight="1" x14ac:dyDescent="0.2"/>
    <row r="9004" ht="12.75" customHeight="1" x14ac:dyDescent="0.2"/>
    <row r="9005" ht="12.75" customHeight="1" x14ac:dyDescent="0.2"/>
    <row r="9006" ht="12.75" customHeight="1" x14ac:dyDescent="0.2"/>
    <row r="9007" ht="12.75" customHeight="1" x14ac:dyDescent="0.2"/>
    <row r="9008" ht="12.75" customHeight="1" x14ac:dyDescent="0.2"/>
    <row r="9009" ht="12.75" customHeight="1" x14ac:dyDescent="0.2"/>
    <row r="9010" ht="12.75" customHeight="1" x14ac:dyDescent="0.2"/>
    <row r="9011" ht="12.75" customHeight="1" x14ac:dyDescent="0.2"/>
    <row r="9012" ht="12.75" customHeight="1" x14ac:dyDescent="0.2"/>
    <row r="9013" ht="12.75" customHeight="1" x14ac:dyDescent="0.2"/>
    <row r="9014" ht="12.75" customHeight="1" x14ac:dyDescent="0.2"/>
    <row r="9015" ht="12.75" customHeight="1" x14ac:dyDescent="0.2"/>
    <row r="9016" ht="12.75" customHeight="1" x14ac:dyDescent="0.2"/>
    <row r="9017" ht="12.75" customHeight="1" x14ac:dyDescent="0.2"/>
    <row r="9018" ht="12.75" customHeight="1" x14ac:dyDescent="0.2"/>
    <row r="9019" ht="12.75" customHeight="1" x14ac:dyDescent="0.2"/>
    <row r="9020" ht="12.75" customHeight="1" x14ac:dyDescent="0.2"/>
    <row r="9021" ht="12.75" customHeight="1" x14ac:dyDescent="0.2"/>
    <row r="9022" ht="12.75" customHeight="1" x14ac:dyDescent="0.2"/>
    <row r="9023" ht="12.75" customHeight="1" x14ac:dyDescent="0.2"/>
    <row r="9024" ht="12.75" customHeight="1" x14ac:dyDescent="0.2"/>
    <row r="9025" ht="12.75" customHeight="1" x14ac:dyDescent="0.2"/>
    <row r="9026" ht="12.75" customHeight="1" x14ac:dyDescent="0.2"/>
    <row r="9027" ht="12.75" customHeight="1" x14ac:dyDescent="0.2"/>
    <row r="9028" ht="12.75" customHeight="1" x14ac:dyDescent="0.2"/>
    <row r="9029" ht="12.75" customHeight="1" x14ac:dyDescent="0.2"/>
    <row r="9030" ht="12.75" customHeight="1" x14ac:dyDescent="0.2"/>
    <row r="9031" ht="12.75" customHeight="1" x14ac:dyDescent="0.2"/>
    <row r="9032" ht="12.75" customHeight="1" x14ac:dyDescent="0.2"/>
    <row r="9033" ht="12.75" customHeight="1" x14ac:dyDescent="0.2"/>
    <row r="9034" ht="12.75" customHeight="1" x14ac:dyDescent="0.2"/>
    <row r="9035" ht="12.75" customHeight="1" x14ac:dyDescent="0.2"/>
    <row r="9036" ht="12.75" customHeight="1" x14ac:dyDescent="0.2"/>
    <row r="9037" ht="12.75" customHeight="1" x14ac:dyDescent="0.2"/>
    <row r="9038" ht="12.75" customHeight="1" x14ac:dyDescent="0.2"/>
    <row r="9039" ht="12.75" customHeight="1" x14ac:dyDescent="0.2"/>
    <row r="9040" ht="12.75" customHeight="1" x14ac:dyDescent="0.2"/>
    <row r="9041" ht="12.75" customHeight="1" x14ac:dyDescent="0.2"/>
    <row r="9042" ht="12.75" customHeight="1" x14ac:dyDescent="0.2"/>
    <row r="9043" ht="12.75" customHeight="1" x14ac:dyDescent="0.2"/>
    <row r="9044" ht="12.75" customHeight="1" x14ac:dyDescent="0.2"/>
    <row r="9045" ht="12.75" customHeight="1" x14ac:dyDescent="0.2"/>
    <row r="9046" ht="12.75" customHeight="1" x14ac:dyDescent="0.2"/>
    <row r="9047" ht="12.75" customHeight="1" x14ac:dyDescent="0.2"/>
    <row r="9048" ht="12.75" customHeight="1" x14ac:dyDescent="0.2"/>
    <row r="9049" ht="12.75" customHeight="1" x14ac:dyDescent="0.2"/>
    <row r="9050" ht="12.75" customHeight="1" x14ac:dyDescent="0.2"/>
    <row r="9051" ht="12.75" customHeight="1" x14ac:dyDescent="0.2"/>
    <row r="9052" ht="12.75" customHeight="1" x14ac:dyDescent="0.2"/>
    <row r="9053" ht="12.75" customHeight="1" x14ac:dyDescent="0.2"/>
    <row r="9054" ht="12.75" customHeight="1" x14ac:dyDescent="0.2"/>
    <row r="9055" ht="12.75" customHeight="1" x14ac:dyDescent="0.2"/>
    <row r="9056" ht="12.75" customHeight="1" x14ac:dyDescent="0.2"/>
    <row r="9057" ht="12.75" customHeight="1" x14ac:dyDescent="0.2"/>
    <row r="9058" ht="12.75" customHeight="1" x14ac:dyDescent="0.2"/>
    <row r="9059" ht="12.75" customHeight="1" x14ac:dyDescent="0.2"/>
    <row r="9060" ht="12.75" customHeight="1" x14ac:dyDescent="0.2"/>
    <row r="9061" ht="12.75" customHeight="1" x14ac:dyDescent="0.2"/>
    <row r="9062" ht="12.75" customHeight="1" x14ac:dyDescent="0.2"/>
    <row r="9063" ht="12.75" customHeight="1" x14ac:dyDescent="0.2"/>
    <row r="9064" ht="12.75" customHeight="1" x14ac:dyDescent="0.2"/>
    <row r="9065" ht="12.75" customHeight="1" x14ac:dyDescent="0.2"/>
    <row r="9066" ht="12.75" customHeight="1" x14ac:dyDescent="0.2"/>
    <row r="9067" ht="12.75" customHeight="1" x14ac:dyDescent="0.2"/>
    <row r="9068" ht="12.75" customHeight="1" x14ac:dyDescent="0.2"/>
    <row r="9069" ht="12.75" customHeight="1" x14ac:dyDescent="0.2"/>
    <row r="9070" ht="12.75" customHeight="1" x14ac:dyDescent="0.2"/>
    <row r="9071" ht="12.75" customHeight="1" x14ac:dyDescent="0.2"/>
    <row r="9072" ht="12.75" customHeight="1" x14ac:dyDescent="0.2"/>
    <row r="9073" ht="12.75" customHeight="1" x14ac:dyDescent="0.2"/>
    <row r="9074" ht="12.75" customHeight="1" x14ac:dyDescent="0.2"/>
    <row r="9075" ht="12.75" customHeight="1" x14ac:dyDescent="0.2"/>
    <row r="9076" ht="12.75" customHeight="1" x14ac:dyDescent="0.2"/>
    <row r="9077" ht="12.75" customHeight="1" x14ac:dyDescent="0.2"/>
    <row r="9078" ht="12.75" customHeight="1" x14ac:dyDescent="0.2"/>
    <row r="9079" ht="12.75" customHeight="1" x14ac:dyDescent="0.2"/>
    <row r="9080" ht="12.75" customHeight="1" x14ac:dyDescent="0.2"/>
    <row r="9081" ht="12.75" customHeight="1" x14ac:dyDescent="0.2"/>
    <row r="9082" ht="12.75" customHeight="1" x14ac:dyDescent="0.2"/>
    <row r="9083" ht="12.75" customHeight="1" x14ac:dyDescent="0.2"/>
    <row r="9084" ht="12.75" customHeight="1" x14ac:dyDescent="0.2"/>
    <row r="9085" ht="12.75" customHeight="1" x14ac:dyDescent="0.2"/>
    <row r="9086" ht="12.75" customHeight="1" x14ac:dyDescent="0.2"/>
    <row r="9087" ht="12.75" customHeight="1" x14ac:dyDescent="0.2"/>
    <row r="9088" ht="12.75" customHeight="1" x14ac:dyDescent="0.2"/>
    <row r="9089" ht="12.75" customHeight="1" x14ac:dyDescent="0.2"/>
    <row r="9090" ht="12.75" customHeight="1" x14ac:dyDescent="0.2"/>
    <row r="9091" ht="12.75" customHeight="1" x14ac:dyDescent="0.2"/>
    <row r="9092" ht="12.75" customHeight="1" x14ac:dyDescent="0.2"/>
    <row r="9093" ht="12.75" customHeight="1" x14ac:dyDescent="0.2"/>
    <row r="9094" ht="12.75" customHeight="1" x14ac:dyDescent="0.2"/>
    <row r="9095" ht="12.75" customHeight="1" x14ac:dyDescent="0.2"/>
    <row r="9096" ht="12.75" customHeight="1" x14ac:dyDescent="0.2"/>
    <row r="9097" ht="12.75" customHeight="1" x14ac:dyDescent="0.2"/>
    <row r="9098" ht="12.75" customHeight="1" x14ac:dyDescent="0.2"/>
    <row r="9099" ht="12.75" customHeight="1" x14ac:dyDescent="0.2"/>
    <row r="9100" ht="12.75" customHeight="1" x14ac:dyDescent="0.2"/>
    <row r="9101" ht="12.75" customHeight="1" x14ac:dyDescent="0.2"/>
    <row r="9102" ht="12.75" customHeight="1" x14ac:dyDescent="0.2"/>
    <row r="9103" ht="12.75" customHeight="1" x14ac:dyDescent="0.2"/>
    <row r="9104" ht="12.75" customHeight="1" x14ac:dyDescent="0.2"/>
    <row r="9105" ht="12.75" customHeight="1" x14ac:dyDescent="0.2"/>
    <row r="9106" ht="12.75" customHeight="1" x14ac:dyDescent="0.2"/>
    <row r="9107" ht="12.75" customHeight="1" x14ac:dyDescent="0.2"/>
    <row r="9108" ht="12.75" customHeight="1" x14ac:dyDescent="0.2"/>
    <row r="9109" ht="12.75" customHeight="1" x14ac:dyDescent="0.2"/>
    <row r="9110" ht="12.75" customHeight="1" x14ac:dyDescent="0.2"/>
    <row r="9111" ht="12.75" customHeight="1" x14ac:dyDescent="0.2"/>
    <row r="9112" ht="12.75" customHeight="1" x14ac:dyDescent="0.2"/>
    <row r="9113" ht="12.75" customHeight="1" x14ac:dyDescent="0.2"/>
    <row r="9114" ht="12.75" customHeight="1" x14ac:dyDescent="0.2"/>
    <row r="9115" ht="12.75" customHeight="1" x14ac:dyDescent="0.2"/>
    <row r="9116" ht="12.75" customHeight="1" x14ac:dyDescent="0.2"/>
    <row r="9117" ht="12.75" customHeight="1" x14ac:dyDescent="0.2"/>
    <row r="9118" ht="12.75" customHeight="1" x14ac:dyDescent="0.2"/>
    <row r="9119" ht="12.75" customHeight="1" x14ac:dyDescent="0.2"/>
    <row r="9120" ht="12.75" customHeight="1" x14ac:dyDescent="0.2"/>
    <row r="9121" ht="12.75" customHeight="1" x14ac:dyDescent="0.2"/>
    <row r="9122" ht="12.75" customHeight="1" x14ac:dyDescent="0.2"/>
    <row r="9123" ht="12.75" customHeight="1" x14ac:dyDescent="0.2"/>
    <row r="9124" ht="12.75" customHeight="1" x14ac:dyDescent="0.2"/>
    <row r="9125" ht="12.75" customHeight="1" x14ac:dyDescent="0.2"/>
    <row r="9126" ht="12.75" customHeight="1" x14ac:dyDescent="0.2"/>
    <row r="9127" ht="12.75" customHeight="1" x14ac:dyDescent="0.2"/>
    <row r="9128" ht="12.75" customHeight="1" x14ac:dyDescent="0.2"/>
    <row r="9129" ht="12.75" customHeight="1" x14ac:dyDescent="0.2"/>
    <row r="9130" ht="12.75" customHeight="1" x14ac:dyDescent="0.2"/>
    <row r="9131" ht="12.75" customHeight="1" x14ac:dyDescent="0.2"/>
    <row r="9132" ht="12.75" customHeight="1" x14ac:dyDescent="0.2"/>
    <row r="9133" ht="12.75" customHeight="1" x14ac:dyDescent="0.2"/>
    <row r="9134" ht="12.75" customHeight="1" x14ac:dyDescent="0.2"/>
    <row r="9135" ht="12.75" customHeight="1" x14ac:dyDescent="0.2"/>
    <row r="9136" ht="12.75" customHeight="1" x14ac:dyDescent="0.2"/>
    <row r="9137" ht="12.75" customHeight="1" x14ac:dyDescent="0.2"/>
    <row r="9138" ht="12.75" customHeight="1" x14ac:dyDescent="0.2"/>
    <row r="9139" ht="12.75" customHeight="1" x14ac:dyDescent="0.2"/>
    <row r="9140" ht="12.75" customHeight="1" x14ac:dyDescent="0.2"/>
    <row r="9141" ht="12.75" customHeight="1" x14ac:dyDescent="0.2"/>
    <row r="9142" ht="12.75" customHeight="1" x14ac:dyDescent="0.2"/>
    <row r="9143" ht="12.75" customHeight="1" x14ac:dyDescent="0.2"/>
    <row r="9144" ht="12.75" customHeight="1" x14ac:dyDescent="0.2"/>
    <row r="9145" ht="12.75" customHeight="1" x14ac:dyDescent="0.2"/>
    <row r="9146" ht="12.75" customHeight="1" x14ac:dyDescent="0.2"/>
    <row r="9147" ht="12.75" customHeight="1" x14ac:dyDescent="0.2"/>
    <row r="9148" ht="12.75" customHeight="1" x14ac:dyDescent="0.2"/>
    <row r="9149" ht="12.75" customHeight="1" x14ac:dyDescent="0.2"/>
    <row r="9150" ht="12.75" customHeight="1" x14ac:dyDescent="0.2"/>
    <row r="9151" ht="12.75" customHeight="1" x14ac:dyDescent="0.2"/>
    <row r="9152" ht="12.75" customHeight="1" x14ac:dyDescent="0.2"/>
    <row r="9153" ht="12.75" customHeight="1" x14ac:dyDescent="0.2"/>
    <row r="9154" ht="12.75" customHeight="1" x14ac:dyDescent="0.2"/>
    <row r="9155" ht="12.75" customHeight="1" x14ac:dyDescent="0.2"/>
    <row r="9156" ht="12.75" customHeight="1" x14ac:dyDescent="0.2"/>
    <row r="9157" ht="12.75" customHeight="1" x14ac:dyDescent="0.2"/>
    <row r="9158" ht="12.75" customHeight="1" x14ac:dyDescent="0.2"/>
    <row r="9159" ht="12.75" customHeight="1" x14ac:dyDescent="0.2"/>
    <row r="9160" ht="12.75" customHeight="1" x14ac:dyDescent="0.2"/>
    <row r="9161" ht="12.75" customHeight="1" x14ac:dyDescent="0.2"/>
    <row r="9162" ht="12.75" customHeight="1" x14ac:dyDescent="0.2"/>
    <row r="9163" ht="12.75" customHeight="1" x14ac:dyDescent="0.2"/>
    <row r="9164" ht="12.75" customHeight="1" x14ac:dyDescent="0.2"/>
    <row r="9165" ht="12.75" customHeight="1" x14ac:dyDescent="0.2"/>
    <row r="9166" ht="12.75" customHeight="1" x14ac:dyDescent="0.2"/>
    <row r="9167" ht="12.75" customHeight="1" x14ac:dyDescent="0.2"/>
    <row r="9168" ht="12.75" customHeight="1" x14ac:dyDescent="0.2"/>
    <row r="9169" ht="12.75" customHeight="1" x14ac:dyDescent="0.2"/>
    <row r="9170" ht="12.75" customHeight="1" x14ac:dyDescent="0.2"/>
    <row r="9171" ht="12.75" customHeight="1" x14ac:dyDescent="0.2"/>
    <row r="9172" ht="12.75" customHeight="1" x14ac:dyDescent="0.2"/>
    <row r="9173" ht="12.75" customHeight="1" x14ac:dyDescent="0.2"/>
    <row r="9174" ht="12.75" customHeight="1" x14ac:dyDescent="0.2"/>
    <row r="9175" ht="12.75" customHeight="1" x14ac:dyDescent="0.2"/>
    <row r="9176" ht="12.75" customHeight="1" x14ac:dyDescent="0.2"/>
    <row r="9177" ht="12.75" customHeight="1" x14ac:dyDescent="0.2"/>
    <row r="9178" ht="12.75" customHeight="1" x14ac:dyDescent="0.2"/>
    <row r="9179" ht="12.75" customHeight="1" x14ac:dyDescent="0.2"/>
    <row r="9180" ht="12.75" customHeight="1" x14ac:dyDescent="0.2"/>
    <row r="9181" ht="12.75" customHeight="1" x14ac:dyDescent="0.2"/>
    <row r="9182" ht="12.75" customHeight="1" x14ac:dyDescent="0.2"/>
    <row r="9183" ht="12.75" customHeight="1" x14ac:dyDescent="0.2"/>
    <row r="9184" ht="12.75" customHeight="1" x14ac:dyDescent="0.2"/>
    <row r="9185" ht="12.75" customHeight="1" x14ac:dyDescent="0.2"/>
    <row r="9186" ht="12.75" customHeight="1" x14ac:dyDescent="0.2"/>
    <row r="9187" ht="12.75" customHeight="1" x14ac:dyDescent="0.2"/>
    <row r="9188" ht="12.75" customHeight="1" x14ac:dyDescent="0.2"/>
    <row r="9189" ht="12.75" customHeight="1" x14ac:dyDescent="0.2"/>
    <row r="9190" ht="12.75" customHeight="1" x14ac:dyDescent="0.2"/>
    <row r="9191" ht="12.75" customHeight="1" x14ac:dyDescent="0.2"/>
    <row r="9192" ht="12.75" customHeight="1" x14ac:dyDescent="0.2"/>
    <row r="9193" ht="12.75" customHeight="1" x14ac:dyDescent="0.2"/>
    <row r="9194" ht="12.75" customHeight="1" x14ac:dyDescent="0.2"/>
    <row r="9195" ht="12.75" customHeight="1" x14ac:dyDescent="0.2"/>
    <row r="9196" ht="12.75" customHeight="1" x14ac:dyDescent="0.2"/>
    <row r="9197" ht="12.75" customHeight="1" x14ac:dyDescent="0.2"/>
    <row r="9198" ht="12.75" customHeight="1" x14ac:dyDescent="0.2"/>
    <row r="9199" ht="12.75" customHeight="1" x14ac:dyDescent="0.2"/>
    <row r="9200" ht="12.75" customHeight="1" x14ac:dyDescent="0.2"/>
    <row r="9201" ht="12.75" customHeight="1" x14ac:dyDescent="0.2"/>
    <row r="9202" ht="12.75" customHeight="1" x14ac:dyDescent="0.2"/>
    <row r="9203" ht="12.75" customHeight="1" x14ac:dyDescent="0.2"/>
    <row r="9204" ht="12.75" customHeight="1" x14ac:dyDescent="0.2"/>
    <row r="9205" ht="12.75" customHeight="1" x14ac:dyDescent="0.2"/>
    <row r="9206" ht="12.75" customHeight="1" x14ac:dyDescent="0.2"/>
    <row r="9207" ht="12.75" customHeight="1" x14ac:dyDescent="0.2"/>
    <row r="9208" ht="12.75" customHeight="1" x14ac:dyDescent="0.2"/>
    <row r="9209" ht="12.75" customHeight="1" x14ac:dyDescent="0.2"/>
    <row r="9210" ht="12.75" customHeight="1" x14ac:dyDescent="0.2"/>
    <row r="9211" ht="12.75" customHeight="1" x14ac:dyDescent="0.2"/>
    <row r="9212" ht="12.75" customHeight="1" x14ac:dyDescent="0.2"/>
    <row r="9213" ht="12.75" customHeight="1" x14ac:dyDescent="0.2"/>
    <row r="9214" ht="12.75" customHeight="1" x14ac:dyDescent="0.2"/>
    <row r="9215" ht="12.75" customHeight="1" x14ac:dyDescent="0.2"/>
    <row r="9216" ht="12.75" customHeight="1" x14ac:dyDescent="0.2"/>
    <row r="9217" ht="12.75" customHeight="1" x14ac:dyDescent="0.2"/>
    <row r="9218" ht="12.75" customHeight="1" x14ac:dyDescent="0.2"/>
    <row r="9219" ht="12.75" customHeight="1" x14ac:dyDescent="0.2"/>
    <row r="9220" ht="12.75" customHeight="1" x14ac:dyDescent="0.2"/>
    <row r="9221" ht="12.75" customHeight="1" x14ac:dyDescent="0.2"/>
    <row r="9222" ht="12.75" customHeight="1" x14ac:dyDescent="0.2"/>
    <row r="9223" ht="12.75" customHeight="1" x14ac:dyDescent="0.2"/>
    <row r="9224" ht="12.75" customHeight="1" x14ac:dyDescent="0.2"/>
    <row r="9225" ht="12.75" customHeight="1" x14ac:dyDescent="0.2"/>
    <row r="9226" ht="12.75" customHeight="1" x14ac:dyDescent="0.2"/>
    <row r="9227" ht="12.75" customHeight="1" x14ac:dyDescent="0.2"/>
    <row r="9228" ht="12.75" customHeight="1" x14ac:dyDescent="0.2"/>
    <row r="9229" ht="12.75" customHeight="1" x14ac:dyDescent="0.2"/>
    <row r="9230" ht="12.75" customHeight="1" x14ac:dyDescent="0.2"/>
    <row r="9231" ht="12.75" customHeight="1" x14ac:dyDescent="0.2"/>
    <row r="9232" ht="12.75" customHeight="1" x14ac:dyDescent="0.2"/>
    <row r="9233" ht="12.75" customHeight="1" x14ac:dyDescent="0.2"/>
    <row r="9234" ht="12.75" customHeight="1" x14ac:dyDescent="0.2"/>
    <row r="9235" ht="12.75" customHeight="1" x14ac:dyDescent="0.2"/>
    <row r="9236" ht="12.75" customHeight="1" x14ac:dyDescent="0.2"/>
    <row r="9237" ht="12.75" customHeight="1" x14ac:dyDescent="0.2"/>
    <row r="9238" ht="12.75" customHeight="1" x14ac:dyDescent="0.2"/>
    <row r="9239" ht="12.75" customHeight="1" x14ac:dyDescent="0.2"/>
    <row r="9240" ht="12.75" customHeight="1" x14ac:dyDescent="0.2"/>
    <row r="9241" ht="12.75" customHeight="1" x14ac:dyDescent="0.2"/>
    <row r="9242" ht="12.75" customHeight="1" x14ac:dyDescent="0.2"/>
    <row r="9243" ht="12.75" customHeight="1" x14ac:dyDescent="0.2"/>
    <row r="9244" ht="12.75" customHeight="1" x14ac:dyDescent="0.2"/>
    <row r="9245" ht="12.75" customHeight="1" x14ac:dyDescent="0.2"/>
    <row r="9246" ht="12.75" customHeight="1" x14ac:dyDescent="0.2"/>
    <row r="9247" ht="12.75" customHeight="1" x14ac:dyDescent="0.2"/>
    <row r="9248" ht="12.75" customHeight="1" x14ac:dyDescent="0.2"/>
    <row r="9249" ht="12.75" customHeight="1" x14ac:dyDescent="0.2"/>
    <row r="9250" ht="12.75" customHeight="1" x14ac:dyDescent="0.2"/>
    <row r="9251" ht="12.75" customHeight="1" x14ac:dyDescent="0.2"/>
    <row r="9252" ht="12.75" customHeight="1" x14ac:dyDescent="0.2"/>
    <row r="9253" ht="12.75" customHeight="1" x14ac:dyDescent="0.2"/>
    <row r="9254" ht="12.75" customHeight="1" x14ac:dyDescent="0.2"/>
    <row r="9255" ht="12.75" customHeight="1" x14ac:dyDescent="0.2"/>
    <row r="9256" ht="12.75" customHeight="1" x14ac:dyDescent="0.2"/>
    <row r="9257" ht="12.75" customHeight="1" x14ac:dyDescent="0.2"/>
    <row r="9258" ht="12.75" customHeight="1" x14ac:dyDescent="0.2"/>
    <row r="9259" ht="12.75" customHeight="1" x14ac:dyDescent="0.2"/>
    <row r="9260" ht="12.75" customHeight="1" x14ac:dyDescent="0.2"/>
    <row r="9261" ht="12.75" customHeight="1" x14ac:dyDescent="0.2"/>
    <row r="9262" ht="12.75" customHeight="1" x14ac:dyDescent="0.2"/>
    <row r="9263" ht="12.75" customHeight="1" x14ac:dyDescent="0.2"/>
    <row r="9264" ht="12.75" customHeight="1" x14ac:dyDescent="0.2"/>
    <row r="9265" ht="12.75" customHeight="1" x14ac:dyDescent="0.2"/>
    <row r="9266" ht="12.75" customHeight="1" x14ac:dyDescent="0.2"/>
    <row r="9267" ht="12.75" customHeight="1" x14ac:dyDescent="0.2"/>
    <row r="9268" ht="12.75" customHeight="1" x14ac:dyDescent="0.2"/>
    <row r="9269" ht="12.75" customHeight="1" x14ac:dyDescent="0.2"/>
    <row r="9270" ht="12.75" customHeight="1" x14ac:dyDescent="0.2"/>
    <row r="9271" ht="12.75" customHeight="1" x14ac:dyDescent="0.2"/>
    <row r="9272" ht="12.75" customHeight="1" x14ac:dyDescent="0.2"/>
    <row r="9273" ht="12.75" customHeight="1" x14ac:dyDescent="0.2"/>
    <row r="9274" ht="12.75" customHeight="1" x14ac:dyDescent="0.2"/>
    <row r="9275" ht="12.75" customHeight="1" x14ac:dyDescent="0.2"/>
    <row r="9276" ht="12.75" customHeight="1" x14ac:dyDescent="0.2"/>
    <row r="9277" ht="12.75" customHeight="1" x14ac:dyDescent="0.2"/>
    <row r="9278" ht="12.75" customHeight="1" x14ac:dyDescent="0.2"/>
    <row r="9279" ht="12.75" customHeight="1" x14ac:dyDescent="0.2"/>
    <row r="9280" ht="12.75" customHeight="1" x14ac:dyDescent="0.2"/>
    <row r="9281" ht="12.75" customHeight="1" x14ac:dyDescent="0.2"/>
    <row r="9282" ht="12.75" customHeight="1" x14ac:dyDescent="0.2"/>
    <row r="9283" ht="12.75" customHeight="1" x14ac:dyDescent="0.2"/>
    <row r="9284" ht="12.75" customHeight="1" x14ac:dyDescent="0.2"/>
    <row r="9285" ht="12.75" customHeight="1" x14ac:dyDescent="0.2"/>
    <row r="9286" ht="12.75" customHeight="1" x14ac:dyDescent="0.2"/>
    <row r="9287" ht="12.75" customHeight="1" x14ac:dyDescent="0.2"/>
    <row r="9288" ht="12.75" customHeight="1" x14ac:dyDescent="0.2"/>
    <row r="9289" ht="12.75" customHeight="1" x14ac:dyDescent="0.2"/>
    <row r="9290" ht="12.75" customHeight="1" x14ac:dyDescent="0.2"/>
    <row r="9291" ht="12.75" customHeight="1" x14ac:dyDescent="0.2"/>
    <row r="9292" ht="12.75" customHeight="1" x14ac:dyDescent="0.2"/>
    <row r="9293" ht="12.75" customHeight="1" x14ac:dyDescent="0.2"/>
    <row r="9294" ht="12.75" customHeight="1" x14ac:dyDescent="0.2"/>
    <row r="9295" ht="12.75" customHeight="1" x14ac:dyDescent="0.2"/>
    <row r="9296" ht="12.75" customHeight="1" x14ac:dyDescent="0.2"/>
    <row r="9297" ht="12.75" customHeight="1" x14ac:dyDescent="0.2"/>
    <row r="9298" ht="12.75" customHeight="1" x14ac:dyDescent="0.2"/>
    <row r="9299" ht="12.75" customHeight="1" x14ac:dyDescent="0.2"/>
    <row r="9300" ht="12.75" customHeight="1" x14ac:dyDescent="0.2"/>
    <row r="9301" ht="12.75" customHeight="1" x14ac:dyDescent="0.2"/>
    <row r="9302" ht="12.75" customHeight="1" x14ac:dyDescent="0.2"/>
    <row r="9303" ht="12.75" customHeight="1" x14ac:dyDescent="0.2"/>
    <row r="9304" ht="12.75" customHeight="1" x14ac:dyDescent="0.2"/>
    <row r="9305" ht="12.75" customHeight="1" x14ac:dyDescent="0.2"/>
    <row r="9306" ht="12.75" customHeight="1" x14ac:dyDescent="0.2"/>
    <row r="9307" ht="12.75" customHeight="1" x14ac:dyDescent="0.2"/>
    <row r="9308" ht="12.75" customHeight="1" x14ac:dyDescent="0.2"/>
    <row r="9309" ht="12.75" customHeight="1" x14ac:dyDescent="0.2"/>
    <row r="9310" ht="12.75" customHeight="1" x14ac:dyDescent="0.2"/>
    <row r="9311" ht="12.75" customHeight="1" x14ac:dyDescent="0.2"/>
    <row r="9312" ht="12.75" customHeight="1" x14ac:dyDescent="0.2"/>
    <row r="9313" ht="12.75" customHeight="1" x14ac:dyDescent="0.2"/>
    <row r="9314" ht="12.75" customHeight="1" x14ac:dyDescent="0.2"/>
    <row r="9315" ht="12.75" customHeight="1" x14ac:dyDescent="0.2"/>
    <row r="9316" ht="12.75" customHeight="1" x14ac:dyDescent="0.2"/>
    <row r="9317" ht="12.75" customHeight="1" x14ac:dyDescent="0.2"/>
    <row r="9318" ht="12.75" customHeight="1" x14ac:dyDescent="0.2"/>
    <row r="9319" ht="12.75" customHeight="1" x14ac:dyDescent="0.2"/>
    <row r="9320" ht="12.75" customHeight="1" x14ac:dyDescent="0.2"/>
    <row r="9321" ht="12.75" customHeight="1" x14ac:dyDescent="0.2"/>
    <row r="9322" ht="12.75" customHeight="1" x14ac:dyDescent="0.2"/>
    <row r="9323" ht="12.75" customHeight="1" x14ac:dyDescent="0.2"/>
    <row r="9324" ht="12.75" customHeight="1" x14ac:dyDescent="0.2"/>
    <row r="9325" ht="12.75" customHeight="1" x14ac:dyDescent="0.2"/>
    <row r="9326" ht="12.75" customHeight="1" x14ac:dyDescent="0.2"/>
    <row r="9327" ht="12.75" customHeight="1" x14ac:dyDescent="0.2"/>
    <row r="9328" ht="12.75" customHeight="1" x14ac:dyDescent="0.2"/>
    <row r="9329" ht="12.75" customHeight="1" x14ac:dyDescent="0.2"/>
    <row r="9330" ht="12.75" customHeight="1" x14ac:dyDescent="0.2"/>
    <row r="9331" ht="12.75" customHeight="1" x14ac:dyDescent="0.2"/>
    <row r="9332" ht="12.75" customHeight="1" x14ac:dyDescent="0.2"/>
    <row r="9333" ht="12.75" customHeight="1" x14ac:dyDescent="0.2"/>
    <row r="9334" ht="12.75" customHeight="1" x14ac:dyDescent="0.2"/>
    <row r="9335" ht="12.75" customHeight="1" x14ac:dyDescent="0.2"/>
    <row r="9336" ht="12.75" customHeight="1" x14ac:dyDescent="0.2"/>
    <row r="9337" ht="12.75" customHeight="1" x14ac:dyDescent="0.2"/>
    <row r="9338" ht="12.75" customHeight="1" x14ac:dyDescent="0.2"/>
    <row r="9339" ht="12.75" customHeight="1" x14ac:dyDescent="0.2"/>
    <row r="9340" ht="12.75" customHeight="1" x14ac:dyDescent="0.2"/>
    <row r="9341" ht="12.75" customHeight="1" x14ac:dyDescent="0.2"/>
    <row r="9342" ht="12.75" customHeight="1" x14ac:dyDescent="0.2"/>
    <row r="9343" ht="12.75" customHeight="1" x14ac:dyDescent="0.2"/>
    <row r="9344" ht="12.75" customHeight="1" x14ac:dyDescent="0.2"/>
    <row r="9345" ht="12.75" customHeight="1" x14ac:dyDescent="0.2"/>
    <row r="9346" ht="12.75" customHeight="1" x14ac:dyDescent="0.2"/>
    <row r="9347" ht="12.75" customHeight="1" x14ac:dyDescent="0.2"/>
    <row r="9348" ht="12.75" customHeight="1" x14ac:dyDescent="0.2"/>
    <row r="9349" ht="12.75" customHeight="1" x14ac:dyDescent="0.2"/>
    <row r="9350" ht="12.75" customHeight="1" x14ac:dyDescent="0.2"/>
    <row r="9351" ht="12.75" customHeight="1" x14ac:dyDescent="0.2"/>
    <row r="9352" ht="12.75" customHeight="1" x14ac:dyDescent="0.2"/>
    <row r="9353" ht="12.75" customHeight="1" x14ac:dyDescent="0.2"/>
    <row r="9354" ht="12.75" customHeight="1" x14ac:dyDescent="0.2"/>
    <row r="9355" ht="12.75" customHeight="1" x14ac:dyDescent="0.2"/>
    <row r="9356" ht="12.75" customHeight="1" x14ac:dyDescent="0.2"/>
    <row r="9357" ht="12.75" customHeight="1" x14ac:dyDescent="0.2"/>
    <row r="9358" ht="12.75" customHeight="1" x14ac:dyDescent="0.2"/>
    <row r="9359" ht="12.75" customHeight="1" x14ac:dyDescent="0.2"/>
    <row r="9360" ht="12.75" customHeight="1" x14ac:dyDescent="0.2"/>
    <row r="9361" ht="12.75" customHeight="1" x14ac:dyDescent="0.2"/>
    <row r="9362" ht="12.75" customHeight="1" x14ac:dyDescent="0.2"/>
    <row r="9363" ht="12.75" customHeight="1" x14ac:dyDescent="0.2"/>
    <row r="9364" ht="12.75" customHeight="1" x14ac:dyDescent="0.2"/>
    <row r="9365" ht="12.75" customHeight="1" x14ac:dyDescent="0.2"/>
    <row r="9366" ht="12.75" customHeight="1" x14ac:dyDescent="0.2"/>
    <row r="9367" ht="12.75" customHeight="1" x14ac:dyDescent="0.2"/>
    <row r="9368" ht="12.75" customHeight="1" x14ac:dyDescent="0.2"/>
    <row r="9369" ht="12.75" customHeight="1" x14ac:dyDescent="0.2"/>
    <row r="9370" ht="12.75" customHeight="1" x14ac:dyDescent="0.2"/>
    <row r="9371" ht="12.75" customHeight="1" x14ac:dyDescent="0.2"/>
    <row r="9372" ht="12.75" customHeight="1" x14ac:dyDescent="0.2"/>
    <row r="9373" ht="12.75" customHeight="1" x14ac:dyDescent="0.2"/>
    <row r="9374" ht="12.75" customHeight="1" x14ac:dyDescent="0.2"/>
    <row r="9375" ht="12.75" customHeight="1" x14ac:dyDescent="0.2"/>
    <row r="9376" ht="12.75" customHeight="1" x14ac:dyDescent="0.2"/>
    <row r="9377" ht="12.75" customHeight="1" x14ac:dyDescent="0.2"/>
    <row r="9378" ht="12.75" customHeight="1" x14ac:dyDescent="0.2"/>
    <row r="9379" ht="12.75" customHeight="1" x14ac:dyDescent="0.2"/>
    <row r="9380" ht="12.75" customHeight="1" x14ac:dyDescent="0.2"/>
    <row r="9381" ht="12.75" customHeight="1" x14ac:dyDescent="0.2"/>
    <row r="9382" ht="12.75" customHeight="1" x14ac:dyDescent="0.2"/>
    <row r="9383" ht="12.75" customHeight="1" x14ac:dyDescent="0.2"/>
    <row r="9384" ht="12.75" customHeight="1" x14ac:dyDescent="0.2"/>
    <row r="9385" ht="12.75" customHeight="1" x14ac:dyDescent="0.2"/>
    <row r="9386" ht="12.75" customHeight="1" x14ac:dyDescent="0.2"/>
    <row r="9387" ht="12.75" customHeight="1" x14ac:dyDescent="0.2"/>
    <row r="9388" ht="12.75" customHeight="1" x14ac:dyDescent="0.2"/>
    <row r="9389" ht="12.75" customHeight="1" x14ac:dyDescent="0.2"/>
    <row r="9390" ht="12.75" customHeight="1" x14ac:dyDescent="0.2"/>
    <row r="9391" ht="12.75" customHeight="1" x14ac:dyDescent="0.2"/>
    <row r="9392" ht="12.75" customHeight="1" x14ac:dyDescent="0.2"/>
    <row r="9393" ht="12.75" customHeight="1" x14ac:dyDescent="0.2"/>
    <row r="9394" ht="12.75" customHeight="1" x14ac:dyDescent="0.2"/>
    <row r="9395" ht="12.75" customHeight="1" x14ac:dyDescent="0.2"/>
    <row r="9396" ht="12.75" customHeight="1" x14ac:dyDescent="0.2"/>
    <row r="9397" ht="12.75" customHeight="1" x14ac:dyDescent="0.2"/>
    <row r="9398" ht="12.75" customHeight="1" x14ac:dyDescent="0.2"/>
    <row r="9399" ht="12.75" customHeight="1" x14ac:dyDescent="0.2"/>
    <row r="9400" ht="12.75" customHeight="1" x14ac:dyDescent="0.2"/>
    <row r="9401" ht="12.75" customHeight="1" x14ac:dyDescent="0.2"/>
    <row r="9402" ht="12.75" customHeight="1" x14ac:dyDescent="0.2"/>
    <row r="9403" ht="12.75" customHeight="1" x14ac:dyDescent="0.2"/>
    <row r="9404" ht="12.75" customHeight="1" x14ac:dyDescent="0.2"/>
    <row r="9405" ht="12.75" customHeight="1" x14ac:dyDescent="0.2"/>
    <row r="9406" ht="12.75" customHeight="1" x14ac:dyDescent="0.2"/>
    <row r="9407" ht="12.75" customHeight="1" x14ac:dyDescent="0.2"/>
    <row r="9408" ht="12.75" customHeight="1" x14ac:dyDescent="0.2"/>
    <row r="9409" ht="12.75" customHeight="1" x14ac:dyDescent="0.2"/>
    <row r="9410" ht="12.75" customHeight="1" x14ac:dyDescent="0.2"/>
    <row r="9411" ht="12.75" customHeight="1" x14ac:dyDescent="0.2"/>
    <row r="9412" ht="12.75" customHeight="1" x14ac:dyDescent="0.2"/>
    <row r="9413" ht="12.75" customHeight="1" x14ac:dyDescent="0.2"/>
    <row r="9414" ht="12.75" customHeight="1" x14ac:dyDescent="0.2"/>
    <row r="9415" ht="12.75" customHeight="1" x14ac:dyDescent="0.2"/>
    <row r="9416" ht="12.75" customHeight="1" x14ac:dyDescent="0.2"/>
    <row r="9417" ht="12.75" customHeight="1" x14ac:dyDescent="0.2"/>
    <row r="9418" ht="12.75" customHeight="1" x14ac:dyDescent="0.2"/>
    <row r="9419" ht="12.75" customHeight="1" x14ac:dyDescent="0.2"/>
    <row r="9420" ht="12.75" customHeight="1" x14ac:dyDescent="0.2"/>
    <row r="9421" ht="12.75" customHeight="1" x14ac:dyDescent="0.2"/>
    <row r="9422" ht="12.75" customHeight="1" x14ac:dyDescent="0.2"/>
    <row r="9423" ht="12.75" customHeight="1" x14ac:dyDescent="0.2"/>
    <row r="9424" ht="12.75" customHeight="1" x14ac:dyDescent="0.2"/>
    <row r="9425" ht="12.75" customHeight="1" x14ac:dyDescent="0.2"/>
    <row r="9426" ht="12.75" customHeight="1" x14ac:dyDescent="0.2"/>
    <row r="9427" ht="12.75" customHeight="1" x14ac:dyDescent="0.2"/>
    <row r="9428" ht="12.75" customHeight="1" x14ac:dyDescent="0.2"/>
    <row r="9429" ht="12.75" customHeight="1" x14ac:dyDescent="0.2"/>
    <row r="9430" ht="12.75" customHeight="1" x14ac:dyDescent="0.2"/>
    <row r="9431" ht="12.75" customHeight="1" x14ac:dyDescent="0.2"/>
    <row r="9432" ht="12.75" customHeight="1" x14ac:dyDescent="0.2"/>
    <row r="9433" ht="12.75" customHeight="1" x14ac:dyDescent="0.2"/>
    <row r="9434" ht="12.75" customHeight="1" x14ac:dyDescent="0.2"/>
    <row r="9435" ht="12.75" customHeight="1" x14ac:dyDescent="0.2"/>
    <row r="9436" ht="12.75" customHeight="1" x14ac:dyDescent="0.2"/>
    <row r="9437" ht="12.75" customHeight="1" x14ac:dyDescent="0.2"/>
    <row r="9438" ht="12.75" customHeight="1" x14ac:dyDescent="0.2"/>
    <row r="9439" ht="12.75" customHeight="1" x14ac:dyDescent="0.2"/>
    <row r="9440" ht="12.75" customHeight="1" x14ac:dyDescent="0.2"/>
    <row r="9441" ht="12.75" customHeight="1" x14ac:dyDescent="0.2"/>
    <row r="9442" ht="12.75" customHeight="1" x14ac:dyDescent="0.2"/>
    <row r="9443" ht="12.75" customHeight="1" x14ac:dyDescent="0.2"/>
    <row r="9444" ht="12.75" customHeight="1" x14ac:dyDescent="0.2"/>
    <row r="9445" ht="12.75" customHeight="1" x14ac:dyDescent="0.2"/>
    <row r="9446" ht="12.75" customHeight="1" x14ac:dyDescent="0.2"/>
    <row r="9447" ht="12.75" customHeight="1" x14ac:dyDescent="0.2"/>
    <row r="9448" ht="12.75" customHeight="1" x14ac:dyDescent="0.2"/>
    <row r="9449" ht="12.75" customHeight="1" x14ac:dyDescent="0.2"/>
    <row r="9450" ht="12.75" customHeight="1" x14ac:dyDescent="0.2"/>
    <row r="9451" ht="12.75" customHeight="1" x14ac:dyDescent="0.2"/>
    <row r="9452" ht="12.75" customHeight="1" x14ac:dyDescent="0.2"/>
    <row r="9453" ht="12.75" customHeight="1" x14ac:dyDescent="0.2"/>
    <row r="9454" ht="12.75" customHeight="1" x14ac:dyDescent="0.2"/>
    <row r="9455" ht="12.75" customHeight="1" x14ac:dyDescent="0.2"/>
    <row r="9456" ht="12.75" customHeight="1" x14ac:dyDescent="0.2"/>
    <row r="9457" ht="12.75" customHeight="1" x14ac:dyDescent="0.2"/>
    <row r="9458" ht="12.75" customHeight="1" x14ac:dyDescent="0.2"/>
    <row r="9459" ht="12.75" customHeight="1" x14ac:dyDescent="0.2"/>
    <row r="9460" ht="12.75" customHeight="1" x14ac:dyDescent="0.2"/>
    <row r="9461" ht="12.75" customHeight="1" x14ac:dyDescent="0.2"/>
    <row r="9462" ht="12.75" customHeight="1" x14ac:dyDescent="0.2"/>
    <row r="9463" ht="12.75" customHeight="1" x14ac:dyDescent="0.2"/>
    <row r="9464" ht="12.75" customHeight="1" x14ac:dyDescent="0.2"/>
    <row r="9465" ht="12.75" customHeight="1" x14ac:dyDescent="0.2"/>
    <row r="9466" ht="12.75" customHeight="1" x14ac:dyDescent="0.2"/>
    <row r="9467" ht="12.75" customHeight="1" x14ac:dyDescent="0.2"/>
    <row r="9468" ht="12.75" customHeight="1" x14ac:dyDescent="0.2"/>
    <row r="9469" ht="12.75" customHeight="1" x14ac:dyDescent="0.2"/>
    <row r="9470" ht="12.75" customHeight="1" x14ac:dyDescent="0.2"/>
    <row r="9471" ht="12.75" customHeight="1" x14ac:dyDescent="0.2"/>
    <row r="9472" ht="12.75" customHeight="1" x14ac:dyDescent="0.2"/>
    <row r="9473" ht="12.75" customHeight="1" x14ac:dyDescent="0.2"/>
    <row r="9474" ht="12.75" customHeight="1" x14ac:dyDescent="0.2"/>
    <row r="9475" ht="12.75" customHeight="1" x14ac:dyDescent="0.2"/>
    <row r="9476" ht="12.75" customHeight="1" x14ac:dyDescent="0.2"/>
    <row r="9477" ht="12.75" customHeight="1" x14ac:dyDescent="0.2"/>
    <row r="9478" ht="12.75" customHeight="1" x14ac:dyDescent="0.2"/>
    <row r="9479" ht="12.75" customHeight="1" x14ac:dyDescent="0.2"/>
    <row r="9480" ht="12.75" customHeight="1" x14ac:dyDescent="0.2"/>
    <row r="9481" ht="12.75" customHeight="1" x14ac:dyDescent="0.2"/>
    <row r="9482" ht="12.75" customHeight="1" x14ac:dyDescent="0.2"/>
    <row r="9483" ht="12.75" customHeight="1" x14ac:dyDescent="0.2"/>
    <row r="9484" ht="12.75" customHeight="1" x14ac:dyDescent="0.2"/>
    <row r="9485" ht="12.75" customHeight="1" x14ac:dyDescent="0.2"/>
    <row r="9486" ht="12.75" customHeight="1" x14ac:dyDescent="0.2"/>
    <row r="9487" ht="12.75" customHeight="1" x14ac:dyDescent="0.2"/>
    <row r="9488" ht="12.75" customHeight="1" x14ac:dyDescent="0.2"/>
    <row r="9489" ht="12.75" customHeight="1" x14ac:dyDescent="0.2"/>
    <row r="9490" ht="12.75" customHeight="1" x14ac:dyDescent="0.2"/>
    <row r="9491" ht="12.75" customHeight="1" x14ac:dyDescent="0.2"/>
    <row r="9492" ht="12.75" customHeight="1" x14ac:dyDescent="0.2"/>
    <row r="9493" ht="12.75" customHeight="1" x14ac:dyDescent="0.2"/>
    <row r="9494" ht="12.75" customHeight="1" x14ac:dyDescent="0.2"/>
    <row r="9495" ht="12.75" customHeight="1" x14ac:dyDescent="0.2"/>
    <row r="9496" ht="12.75" customHeight="1" x14ac:dyDescent="0.2"/>
    <row r="9497" ht="12.75" customHeight="1" x14ac:dyDescent="0.2"/>
    <row r="9498" ht="12.75" customHeight="1" x14ac:dyDescent="0.2"/>
    <row r="9499" ht="12.75" customHeight="1" x14ac:dyDescent="0.2"/>
    <row r="9500" ht="12.75" customHeight="1" x14ac:dyDescent="0.2"/>
    <row r="9501" ht="12.75" customHeight="1" x14ac:dyDescent="0.2"/>
    <row r="9502" ht="12.75" customHeight="1" x14ac:dyDescent="0.2"/>
    <row r="9503" ht="12.75" customHeight="1" x14ac:dyDescent="0.2"/>
    <row r="9504" ht="12.75" customHeight="1" x14ac:dyDescent="0.2"/>
    <row r="9505" ht="12.75" customHeight="1" x14ac:dyDescent="0.2"/>
    <row r="9506" ht="12.75" customHeight="1" x14ac:dyDescent="0.2"/>
    <row r="9507" ht="12.75" customHeight="1" x14ac:dyDescent="0.2"/>
    <row r="9508" ht="12.75" customHeight="1" x14ac:dyDescent="0.2"/>
    <row r="9509" ht="12.75" customHeight="1" x14ac:dyDescent="0.2"/>
    <row r="9510" ht="12.75" customHeight="1" x14ac:dyDescent="0.2"/>
    <row r="9511" ht="12.75" customHeight="1" x14ac:dyDescent="0.2"/>
    <row r="9512" ht="12.75" customHeight="1" x14ac:dyDescent="0.2"/>
    <row r="9513" ht="12.75" customHeight="1" x14ac:dyDescent="0.2"/>
    <row r="9514" ht="12.75" customHeight="1" x14ac:dyDescent="0.2"/>
    <row r="9515" ht="12.75" customHeight="1" x14ac:dyDescent="0.2"/>
    <row r="9516" ht="12.75" customHeight="1" x14ac:dyDescent="0.2"/>
    <row r="9517" ht="12.75" customHeight="1" x14ac:dyDescent="0.2"/>
    <row r="9518" ht="12.75" customHeight="1" x14ac:dyDescent="0.2"/>
    <row r="9519" ht="12.75" customHeight="1" x14ac:dyDescent="0.2"/>
    <row r="9520" ht="12.75" customHeight="1" x14ac:dyDescent="0.2"/>
    <row r="9521" ht="12.75" customHeight="1" x14ac:dyDescent="0.2"/>
    <row r="9522" ht="12.75" customHeight="1" x14ac:dyDescent="0.2"/>
    <row r="9523" ht="12.75" customHeight="1" x14ac:dyDescent="0.2"/>
    <row r="9524" ht="12.75" customHeight="1" x14ac:dyDescent="0.2"/>
    <row r="9525" ht="12.75" customHeight="1" x14ac:dyDescent="0.2"/>
    <row r="9526" ht="12.75" customHeight="1" x14ac:dyDescent="0.2"/>
    <row r="9527" ht="12.75" customHeight="1" x14ac:dyDescent="0.2"/>
    <row r="9528" ht="12.75" customHeight="1" x14ac:dyDescent="0.2"/>
    <row r="9529" ht="12.75" customHeight="1" x14ac:dyDescent="0.2"/>
    <row r="9530" ht="12.75" customHeight="1" x14ac:dyDescent="0.2"/>
    <row r="9531" ht="12.75" customHeight="1" x14ac:dyDescent="0.2"/>
    <row r="9532" ht="12.75" customHeight="1" x14ac:dyDescent="0.2"/>
    <row r="9533" ht="12.75" customHeight="1" x14ac:dyDescent="0.2"/>
    <row r="9534" ht="12.75" customHeight="1" x14ac:dyDescent="0.2"/>
    <row r="9535" ht="12.75" customHeight="1" x14ac:dyDescent="0.2"/>
    <row r="9536" ht="12.75" customHeight="1" x14ac:dyDescent="0.2"/>
    <row r="9537" ht="12.75" customHeight="1" x14ac:dyDescent="0.2"/>
    <row r="9538" ht="12.75" customHeight="1" x14ac:dyDescent="0.2"/>
    <row r="9539" ht="12.75" customHeight="1" x14ac:dyDescent="0.2"/>
    <row r="9540" ht="12.75" customHeight="1" x14ac:dyDescent="0.2"/>
    <row r="9541" ht="12.75" customHeight="1" x14ac:dyDescent="0.2"/>
    <row r="9542" ht="12.75" customHeight="1" x14ac:dyDescent="0.2"/>
    <row r="9543" ht="12.75" customHeight="1" x14ac:dyDescent="0.2"/>
    <row r="9544" ht="12.75" customHeight="1" x14ac:dyDescent="0.2"/>
    <row r="9545" ht="12.75" customHeight="1" x14ac:dyDescent="0.2"/>
    <row r="9546" ht="12.75" customHeight="1" x14ac:dyDescent="0.2"/>
    <row r="9547" ht="12.75" customHeight="1" x14ac:dyDescent="0.2"/>
    <row r="9548" ht="12.75" customHeight="1" x14ac:dyDescent="0.2"/>
    <row r="9549" ht="12.75" customHeight="1" x14ac:dyDescent="0.2"/>
    <row r="9550" ht="12.75" customHeight="1" x14ac:dyDescent="0.2"/>
    <row r="9551" ht="12.75" customHeight="1" x14ac:dyDescent="0.2"/>
    <row r="9552" ht="12.75" customHeight="1" x14ac:dyDescent="0.2"/>
    <row r="9553" ht="12.75" customHeight="1" x14ac:dyDescent="0.2"/>
    <row r="9554" ht="12.75" customHeight="1" x14ac:dyDescent="0.2"/>
    <row r="9555" ht="12.75" customHeight="1" x14ac:dyDescent="0.2"/>
    <row r="9556" ht="12.75" customHeight="1" x14ac:dyDescent="0.2"/>
    <row r="9557" ht="12.75" customHeight="1" x14ac:dyDescent="0.2"/>
    <row r="9558" ht="12.75" customHeight="1" x14ac:dyDescent="0.2"/>
    <row r="9559" ht="12.75" customHeight="1" x14ac:dyDescent="0.2"/>
    <row r="9560" ht="12.75" customHeight="1" x14ac:dyDescent="0.2"/>
    <row r="9561" ht="12.75" customHeight="1" x14ac:dyDescent="0.2"/>
    <row r="9562" ht="12.75" customHeight="1" x14ac:dyDescent="0.2"/>
    <row r="9563" ht="12.75" customHeight="1" x14ac:dyDescent="0.2"/>
    <row r="9564" ht="12.75" customHeight="1" x14ac:dyDescent="0.2"/>
    <row r="9565" ht="12.75" customHeight="1" x14ac:dyDescent="0.2"/>
    <row r="9566" ht="12.75" customHeight="1" x14ac:dyDescent="0.2"/>
    <row r="9567" ht="12.75" customHeight="1" x14ac:dyDescent="0.2"/>
    <row r="9568" ht="12.75" customHeight="1" x14ac:dyDescent="0.2"/>
    <row r="9569" ht="12.75" customHeight="1" x14ac:dyDescent="0.2"/>
    <row r="9570" ht="12.75" customHeight="1" x14ac:dyDescent="0.2"/>
    <row r="9571" ht="12.75" customHeight="1" x14ac:dyDescent="0.2"/>
    <row r="9572" ht="12.75" customHeight="1" x14ac:dyDescent="0.2"/>
    <row r="9573" ht="12.75" customHeight="1" x14ac:dyDescent="0.2"/>
    <row r="9574" ht="12.75" customHeight="1" x14ac:dyDescent="0.2"/>
    <row r="9575" ht="12.75" customHeight="1" x14ac:dyDescent="0.2"/>
    <row r="9576" ht="12.75" customHeight="1" x14ac:dyDescent="0.2"/>
    <row r="9577" ht="12.75" customHeight="1" x14ac:dyDescent="0.2"/>
    <row r="9578" ht="12.75" customHeight="1" x14ac:dyDescent="0.2"/>
    <row r="9579" ht="12.75" customHeight="1" x14ac:dyDescent="0.2"/>
    <row r="9580" ht="12.75" customHeight="1" x14ac:dyDescent="0.2"/>
    <row r="9581" ht="12.75" customHeight="1" x14ac:dyDescent="0.2"/>
    <row r="9582" ht="12.75" customHeight="1" x14ac:dyDescent="0.2"/>
    <row r="9583" ht="12.75" customHeight="1" x14ac:dyDescent="0.2"/>
    <row r="9584" ht="12.75" customHeight="1" x14ac:dyDescent="0.2"/>
    <row r="9585" ht="12.75" customHeight="1" x14ac:dyDescent="0.2"/>
    <row r="9586" ht="12.75" customHeight="1" x14ac:dyDescent="0.2"/>
    <row r="9587" ht="12.75" customHeight="1" x14ac:dyDescent="0.2"/>
    <row r="9588" ht="12.75" customHeight="1" x14ac:dyDescent="0.2"/>
    <row r="9589" ht="12.75" customHeight="1" x14ac:dyDescent="0.2"/>
    <row r="9590" ht="12.75" customHeight="1" x14ac:dyDescent="0.2"/>
    <row r="9591" ht="12.75" customHeight="1" x14ac:dyDescent="0.2"/>
    <row r="9592" ht="12.75" customHeight="1" x14ac:dyDescent="0.2"/>
    <row r="9593" ht="12.75" customHeight="1" x14ac:dyDescent="0.2"/>
    <row r="9594" ht="12.75" customHeight="1" x14ac:dyDescent="0.2"/>
    <row r="9595" ht="12.75" customHeight="1" x14ac:dyDescent="0.2"/>
    <row r="9596" ht="12.75" customHeight="1" x14ac:dyDescent="0.2"/>
    <row r="9597" ht="12.75" customHeight="1" x14ac:dyDescent="0.2"/>
    <row r="9598" ht="12.75" customHeight="1" x14ac:dyDescent="0.2"/>
    <row r="9599" ht="12.75" customHeight="1" x14ac:dyDescent="0.2"/>
    <row r="9600" ht="12.75" customHeight="1" x14ac:dyDescent="0.2"/>
    <row r="9601" ht="12.75" customHeight="1" x14ac:dyDescent="0.2"/>
    <row r="9602" ht="12.75" customHeight="1" x14ac:dyDescent="0.2"/>
    <row r="9603" ht="12.75" customHeight="1" x14ac:dyDescent="0.2"/>
    <row r="9604" ht="12.75" customHeight="1" x14ac:dyDescent="0.2"/>
    <row r="9605" ht="12.75" customHeight="1" x14ac:dyDescent="0.2"/>
    <row r="9606" ht="12.75" customHeight="1" x14ac:dyDescent="0.2"/>
    <row r="9607" ht="12.75" customHeight="1" x14ac:dyDescent="0.2"/>
    <row r="9608" ht="12.75" customHeight="1" x14ac:dyDescent="0.2"/>
    <row r="9609" ht="12.75" customHeight="1" x14ac:dyDescent="0.2"/>
    <row r="9610" ht="12.75" customHeight="1" x14ac:dyDescent="0.2"/>
    <row r="9611" ht="12.75" customHeight="1" x14ac:dyDescent="0.2"/>
    <row r="9612" ht="12.75" customHeight="1" x14ac:dyDescent="0.2"/>
    <row r="9613" ht="12.75" customHeight="1" x14ac:dyDescent="0.2"/>
    <row r="9614" ht="12.75" customHeight="1" x14ac:dyDescent="0.2"/>
    <row r="9615" ht="12.75" customHeight="1" x14ac:dyDescent="0.2"/>
    <row r="9616" ht="12.75" customHeight="1" x14ac:dyDescent="0.2"/>
    <row r="9617" ht="12.75" customHeight="1" x14ac:dyDescent="0.2"/>
    <row r="9618" ht="12.75" customHeight="1" x14ac:dyDescent="0.2"/>
    <row r="9619" ht="12.75" customHeight="1" x14ac:dyDescent="0.2"/>
    <row r="9620" ht="12.75" customHeight="1" x14ac:dyDescent="0.2"/>
    <row r="9621" ht="12.75" customHeight="1" x14ac:dyDescent="0.2"/>
    <row r="9622" ht="12.75" customHeight="1" x14ac:dyDescent="0.2"/>
    <row r="9623" ht="12.75" customHeight="1" x14ac:dyDescent="0.2"/>
    <row r="9624" ht="12.75" customHeight="1" x14ac:dyDescent="0.2"/>
    <row r="9625" ht="12.75" customHeight="1" x14ac:dyDescent="0.2"/>
    <row r="9626" ht="12.75" customHeight="1" x14ac:dyDescent="0.2"/>
    <row r="9627" ht="12.75" customHeight="1" x14ac:dyDescent="0.2"/>
    <row r="9628" ht="12.75" customHeight="1" x14ac:dyDescent="0.2"/>
    <row r="9629" ht="12.75" customHeight="1" x14ac:dyDescent="0.2"/>
    <row r="9630" ht="12.75" customHeight="1" x14ac:dyDescent="0.2"/>
    <row r="9631" ht="12.75" customHeight="1" x14ac:dyDescent="0.2"/>
    <row r="9632" ht="12.75" customHeight="1" x14ac:dyDescent="0.2"/>
    <row r="9633" ht="12.75" customHeight="1" x14ac:dyDescent="0.2"/>
    <row r="9634" ht="12.75" customHeight="1" x14ac:dyDescent="0.2"/>
    <row r="9635" ht="12.75" customHeight="1" x14ac:dyDescent="0.2"/>
    <row r="9636" ht="12.75" customHeight="1" x14ac:dyDescent="0.2"/>
    <row r="9637" ht="12.75" customHeight="1" x14ac:dyDescent="0.2"/>
    <row r="9638" ht="12.75" customHeight="1" x14ac:dyDescent="0.2"/>
    <row r="9639" ht="12.75" customHeight="1" x14ac:dyDescent="0.2"/>
    <row r="9640" ht="12.75" customHeight="1" x14ac:dyDescent="0.2"/>
    <row r="9641" ht="12.75" customHeight="1" x14ac:dyDescent="0.2"/>
    <row r="9642" ht="12.75" customHeight="1" x14ac:dyDescent="0.2"/>
    <row r="9643" ht="12.75" customHeight="1" x14ac:dyDescent="0.2"/>
    <row r="9644" ht="12.75" customHeight="1" x14ac:dyDescent="0.2"/>
    <row r="9645" ht="12.75" customHeight="1" x14ac:dyDescent="0.2"/>
    <row r="9646" ht="12.75" customHeight="1" x14ac:dyDescent="0.2"/>
    <row r="9647" ht="12.75" customHeight="1" x14ac:dyDescent="0.2"/>
    <row r="9648" ht="12.75" customHeight="1" x14ac:dyDescent="0.2"/>
    <row r="9649" ht="12.75" customHeight="1" x14ac:dyDescent="0.2"/>
    <row r="9650" ht="12.75" customHeight="1" x14ac:dyDescent="0.2"/>
    <row r="9651" ht="12.75" customHeight="1" x14ac:dyDescent="0.2"/>
    <row r="9652" ht="12.75" customHeight="1" x14ac:dyDescent="0.2"/>
    <row r="9653" ht="12.75" customHeight="1" x14ac:dyDescent="0.2"/>
    <row r="9654" ht="12.75" customHeight="1" x14ac:dyDescent="0.2"/>
    <row r="9655" ht="12.75" customHeight="1" x14ac:dyDescent="0.2"/>
    <row r="9656" ht="12.75" customHeight="1" x14ac:dyDescent="0.2"/>
    <row r="9657" ht="12.75" customHeight="1" x14ac:dyDescent="0.2"/>
    <row r="9658" ht="12.75" customHeight="1" x14ac:dyDescent="0.2"/>
    <row r="9659" ht="12.75" customHeight="1" x14ac:dyDescent="0.2"/>
    <row r="9660" ht="12.75" customHeight="1" x14ac:dyDescent="0.2"/>
    <row r="9661" ht="12.75" customHeight="1" x14ac:dyDescent="0.2"/>
    <row r="9662" ht="12.75" customHeight="1" x14ac:dyDescent="0.2"/>
    <row r="9663" ht="12.75" customHeight="1" x14ac:dyDescent="0.2"/>
    <row r="9664" ht="12.75" customHeight="1" x14ac:dyDescent="0.2"/>
    <row r="9665" ht="12.75" customHeight="1" x14ac:dyDescent="0.2"/>
    <row r="9666" ht="12.75" customHeight="1" x14ac:dyDescent="0.2"/>
    <row r="9667" ht="12.75" customHeight="1" x14ac:dyDescent="0.2"/>
    <row r="9668" ht="12.75" customHeight="1" x14ac:dyDescent="0.2"/>
    <row r="9669" ht="12.75" customHeight="1" x14ac:dyDescent="0.2"/>
    <row r="9670" ht="12.75" customHeight="1" x14ac:dyDescent="0.2"/>
    <row r="9671" ht="12.75" customHeight="1" x14ac:dyDescent="0.2"/>
    <row r="9672" ht="12.75" customHeight="1" x14ac:dyDescent="0.2"/>
    <row r="9673" ht="12.75" customHeight="1" x14ac:dyDescent="0.2"/>
    <row r="9674" ht="12.75" customHeight="1" x14ac:dyDescent="0.2"/>
    <row r="9675" ht="12.75" customHeight="1" x14ac:dyDescent="0.2"/>
    <row r="9676" ht="12.75" customHeight="1" x14ac:dyDescent="0.2"/>
    <row r="9677" ht="12.75" customHeight="1" x14ac:dyDescent="0.2"/>
    <row r="9678" ht="12.75" customHeight="1" x14ac:dyDescent="0.2"/>
    <row r="9679" ht="12.75" customHeight="1" x14ac:dyDescent="0.2"/>
    <row r="9680" ht="12.75" customHeight="1" x14ac:dyDescent="0.2"/>
    <row r="9681" ht="12.75" customHeight="1" x14ac:dyDescent="0.2"/>
    <row r="9682" ht="12.75" customHeight="1" x14ac:dyDescent="0.2"/>
    <row r="9683" ht="12.75" customHeight="1" x14ac:dyDescent="0.2"/>
    <row r="9684" ht="12.75" customHeight="1" x14ac:dyDescent="0.2"/>
    <row r="9685" ht="12.75" customHeight="1" x14ac:dyDescent="0.2"/>
    <row r="9686" ht="12.75" customHeight="1" x14ac:dyDescent="0.2"/>
    <row r="9687" ht="12.75" customHeight="1" x14ac:dyDescent="0.2"/>
    <row r="9688" ht="12.75" customHeight="1" x14ac:dyDescent="0.2"/>
    <row r="9689" ht="12.75" customHeight="1" x14ac:dyDescent="0.2"/>
    <row r="9690" ht="12.75" customHeight="1" x14ac:dyDescent="0.2"/>
    <row r="9691" ht="12.75" customHeight="1" x14ac:dyDescent="0.2"/>
    <row r="9692" ht="12.75" customHeight="1" x14ac:dyDescent="0.2"/>
    <row r="9693" ht="12.75" customHeight="1" x14ac:dyDescent="0.2"/>
    <row r="9694" ht="12.75" customHeight="1" x14ac:dyDescent="0.2"/>
    <row r="9695" ht="12.75" customHeight="1" x14ac:dyDescent="0.2"/>
    <row r="9696" ht="12.75" customHeight="1" x14ac:dyDescent="0.2"/>
    <row r="9697" ht="12.75" customHeight="1" x14ac:dyDescent="0.2"/>
    <row r="9698" ht="12.75" customHeight="1" x14ac:dyDescent="0.2"/>
    <row r="9699" ht="12.75" customHeight="1" x14ac:dyDescent="0.2"/>
    <row r="9700" ht="12.75" customHeight="1" x14ac:dyDescent="0.2"/>
    <row r="9701" ht="12.75" customHeight="1" x14ac:dyDescent="0.2"/>
    <row r="9702" ht="12.75" customHeight="1" x14ac:dyDescent="0.2"/>
    <row r="9703" ht="12.75" customHeight="1" x14ac:dyDescent="0.2"/>
    <row r="9704" ht="12.75" customHeight="1" x14ac:dyDescent="0.2"/>
    <row r="9705" ht="12.75" customHeight="1" x14ac:dyDescent="0.2"/>
    <row r="9706" ht="12.75" customHeight="1" x14ac:dyDescent="0.2"/>
    <row r="9707" ht="12.75" customHeight="1" x14ac:dyDescent="0.2"/>
    <row r="9708" ht="12.75" customHeight="1" x14ac:dyDescent="0.2"/>
    <row r="9709" ht="12.75" customHeight="1" x14ac:dyDescent="0.2"/>
    <row r="9710" ht="12.75" customHeight="1" x14ac:dyDescent="0.2"/>
    <row r="9711" ht="12.75" customHeight="1" x14ac:dyDescent="0.2"/>
    <row r="9712" ht="12.75" customHeight="1" x14ac:dyDescent="0.2"/>
    <row r="9713" ht="12.75" customHeight="1" x14ac:dyDescent="0.2"/>
    <row r="9714" ht="12.75" customHeight="1" x14ac:dyDescent="0.2"/>
    <row r="9715" ht="12.75" customHeight="1" x14ac:dyDescent="0.2"/>
    <row r="9716" ht="12.75" customHeight="1" x14ac:dyDescent="0.2"/>
    <row r="9717" ht="12.75" customHeight="1" x14ac:dyDescent="0.2"/>
    <row r="9718" ht="12.75" customHeight="1" x14ac:dyDescent="0.2"/>
    <row r="9719" ht="12.75" customHeight="1" x14ac:dyDescent="0.2"/>
    <row r="9720" ht="12.75" customHeight="1" x14ac:dyDescent="0.2"/>
    <row r="9721" ht="12.75" customHeight="1" x14ac:dyDescent="0.2"/>
    <row r="9722" ht="12.75" customHeight="1" x14ac:dyDescent="0.2"/>
    <row r="9723" ht="12.75" customHeight="1" x14ac:dyDescent="0.2"/>
    <row r="9724" ht="12.75" customHeight="1" x14ac:dyDescent="0.2"/>
    <row r="9725" ht="12.75" customHeight="1" x14ac:dyDescent="0.2"/>
    <row r="9726" ht="12.75" customHeight="1" x14ac:dyDescent="0.2"/>
    <row r="9727" ht="12.75" customHeight="1" x14ac:dyDescent="0.2"/>
    <row r="9728" ht="12.75" customHeight="1" x14ac:dyDescent="0.2"/>
    <row r="9729" ht="12.75" customHeight="1" x14ac:dyDescent="0.2"/>
    <row r="9730" ht="12.75" customHeight="1" x14ac:dyDescent="0.2"/>
    <row r="9731" ht="12.75" customHeight="1" x14ac:dyDescent="0.2"/>
    <row r="9732" ht="12.75" customHeight="1" x14ac:dyDescent="0.2"/>
    <row r="9733" ht="12.75" customHeight="1" x14ac:dyDescent="0.2"/>
    <row r="9734" ht="12.75" customHeight="1" x14ac:dyDescent="0.2"/>
    <row r="9735" ht="12.75" customHeight="1" x14ac:dyDescent="0.2"/>
    <row r="9736" ht="12.75" customHeight="1" x14ac:dyDescent="0.2"/>
    <row r="9737" ht="12.75" customHeight="1" x14ac:dyDescent="0.2"/>
    <row r="9738" ht="12.75" customHeight="1" x14ac:dyDescent="0.2"/>
    <row r="9739" ht="12.75" customHeight="1" x14ac:dyDescent="0.2"/>
    <row r="9740" ht="12.75" customHeight="1" x14ac:dyDescent="0.2"/>
    <row r="9741" ht="12.75" customHeight="1" x14ac:dyDescent="0.2"/>
    <row r="9742" ht="12.75" customHeight="1" x14ac:dyDescent="0.2"/>
    <row r="9743" ht="12.75" customHeight="1" x14ac:dyDescent="0.2"/>
    <row r="9744" ht="12.75" customHeight="1" x14ac:dyDescent="0.2"/>
    <row r="9745" ht="12.75" customHeight="1" x14ac:dyDescent="0.2"/>
    <row r="9746" ht="12.75" customHeight="1" x14ac:dyDescent="0.2"/>
    <row r="9747" ht="12.75" customHeight="1" x14ac:dyDescent="0.2"/>
    <row r="9748" ht="12.75" customHeight="1" x14ac:dyDescent="0.2"/>
    <row r="9749" ht="12.75" customHeight="1" x14ac:dyDescent="0.2"/>
    <row r="9750" ht="12.75" customHeight="1" x14ac:dyDescent="0.2"/>
    <row r="9751" ht="12.75" customHeight="1" x14ac:dyDescent="0.2"/>
    <row r="9752" ht="12.75" customHeight="1" x14ac:dyDescent="0.2"/>
    <row r="9753" ht="12.75" customHeight="1" x14ac:dyDescent="0.2"/>
    <row r="9754" ht="12.75" customHeight="1" x14ac:dyDescent="0.2"/>
    <row r="9755" ht="12.75" customHeight="1" x14ac:dyDescent="0.2"/>
    <row r="9756" ht="12.75" customHeight="1" x14ac:dyDescent="0.2"/>
    <row r="9757" ht="12.75" customHeight="1" x14ac:dyDescent="0.2"/>
    <row r="9758" ht="12.75" customHeight="1" x14ac:dyDescent="0.2"/>
    <row r="9759" ht="12.75" customHeight="1" x14ac:dyDescent="0.2"/>
    <row r="9760" ht="12.75" customHeight="1" x14ac:dyDescent="0.2"/>
    <row r="9761" ht="12.75" customHeight="1" x14ac:dyDescent="0.2"/>
    <row r="9762" ht="12.75" customHeight="1" x14ac:dyDescent="0.2"/>
    <row r="9763" ht="12.75" customHeight="1" x14ac:dyDescent="0.2"/>
    <row r="9764" ht="12.75" customHeight="1" x14ac:dyDescent="0.2"/>
    <row r="9765" ht="12.75" customHeight="1" x14ac:dyDescent="0.2"/>
    <row r="9766" ht="12.75" customHeight="1" x14ac:dyDescent="0.2"/>
    <row r="9767" ht="12.75" customHeight="1" x14ac:dyDescent="0.2"/>
    <row r="9768" ht="12.75" customHeight="1" x14ac:dyDescent="0.2"/>
    <row r="9769" ht="12.75" customHeight="1" x14ac:dyDescent="0.2"/>
    <row r="9770" ht="12.75" customHeight="1" x14ac:dyDescent="0.2"/>
    <row r="9771" ht="12.75" customHeight="1" x14ac:dyDescent="0.2"/>
    <row r="9772" ht="12.75" customHeight="1" x14ac:dyDescent="0.2"/>
    <row r="9773" ht="12.75" customHeight="1" x14ac:dyDescent="0.2"/>
    <row r="9774" ht="12.75" customHeight="1" x14ac:dyDescent="0.2"/>
    <row r="9775" ht="12.75" customHeight="1" x14ac:dyDescent="0.2"/>
    <row r="9776" ht="12.75" customHeight="1" x14ac:dyDescent="0.2"/>
    <row r="9777" ht="12.75" customHeight="1" x14ac:dyDescent="0.2"/>
    <row r="9778" ht="12.75" customHeight="1" x14ac:dyDescent="0.2"/>
    <row r="9779" ht="12.75" customHeight="1" x14ac:dyDescent="0.2"/>
    <row r="9780" ht="12.75" customHeight="1" x14ac:dyDescent="0.2"/>
    <row r="9781" ht="12.75" customHeight="1" x14ac:dyDescent="0.2"/>
    <row r="9782" ht="12.75" customHeight="1" x14ac:dyDescent="0.2"/>
    <row r="9783" ht="12.75" customHeight="1" x14ac:dyDescent="0.2"/>
    <row r="9784" ht="12.75" customHeight="1" x14ac:dyDescent="0.2"/>
    <row r="9785" ht="12.75" customHeight="1" x14ac:dyDescent="0.2"/>
    <row r="9786" ht="12.75" customHeight="1" x14ac:dyDescent="0.2"/>
    <row r="9787" ht="12.75" customHeight="1" x14ac:dyDescent="0.2"/>
    <row r="9788" ht="12.75" customHeight="1" x14ac:dyDescent="0.2"/>
    <row r="9789" ht="12.75" customHeight="1" x14ac:dyDescent="0.2"/>
    <row r="9790" ht="12.75" customHeight="1" x14ac:dyDescent="0.2"/>
    <row r="9791" ht="12.75" customHeight="1" x14ac:dyDescent="0.2"/>
    <row r="9792" ht="12.75" customHeight="1" x14ac:dyDescent="0.2"/>
    <row r="9793" ht="12.75" customHeight="1" x14ac:dyDescent="0.2"/>
    <row r="9794" ht="12.75" customHeight="1" x14ac:dyDescent="0.2"/>
    <row r="9795" ht="12.75" customHeight="1" x14ac:dyDescent="0.2"/>
    <row r="9796" ht="12.75" customHeight="1" x14ac:dyDescent="0.2"/>
    <row r="9797" ht="12.75" customHeight="1" x14ac:dyDescent="0.2"/>
    <row r="9798" ht="12.75" customHeight="1" x14ac:dyDescent="0.2"/>
    <row r="9799" ht="12.75" customHeight="1" x14ac:dyDescent="0.2"/>
    <row r="9800" ht="12.75" customHeight="1" x14ac:dyDescent="0.2"/>
    <row r="9801" ht="12.75" customHeight="1" x14ac:dyDescent="0.2"/>
    <row r="9802" ht="12.75" customHeight="1" x14ac:dyDescent="0.2"/>
    <row r="9803" ht="12.75" customHeight="1" x14ac:dyDescent="0.2"/>
    <row r="9804" ht="12.75" customHeight="1" x14ac:dyDescent="0.2"/>
    <row r="9805" ht="12.75" customHeight="1" x14ac:dyDescent="0.2"/>
    <row r="9806" ht="12.75" customHeight="1" x14ac:dyDescent="0.2"/>
    <row r="9807" ht="12.75" customHeight="1" x14ac:dyDescent="0.2"/>
    <row r="9808" ht="12.75" customHeight="1" x14ac:dyDescent="0.2"/>
    <row r="9809" ht="12.75" customHeight="1" x14ac:dyDescent="0.2"/>
    <row r="9810" ht="12.75" customHeight="1" x14ac:dyDescent="0.2"/>
    <row r="9811" ht="12.75" customHeight="1" x14ac:dyDescent="0.2"/>
    <row r="9812" ht="12.75" customHeight="1" x14ac:dyDescent="0.2"/>
    <row r="9813" ht="12.75" customHeight="1" x14ac:dyDescent="0.2"/>
    <row r="9814" ht="12.75" customHeight="1" x14ac:dyDescent="0.2"/>
    <row r="9815" ht="12.75" customHeight="1" x14ac:dyDescent="0.2"/>
    <row r="9816" ht="12.75" customHeight="1" x14ac:dyDescent="0.2"/>
    <row r="9817" ht="12.75" customHeight="1" x14ac:dyDescent="0.2"/>
    <row r="9818" ht="12.75" customHeight="1" x14ac:dyDescent="0.2"/>
    <row r="9819" ht="12.75" customHeight="1" x14ac:dyDescent="0.2"/>
    <row r="9820" ht="12.75" customHeight="1" x14ac:dyDescent="0.2"/>
    <row r="9821" ht="12.75" customHeight="1" x14ac:dyDescent="0.2"/>
    <row r="9822" ht="12.75" customHeight="1" x14ac:dyDescent="0.2"/>
    <row r="9823" ht="12.75" customHeight="1" x14ac:dyDescent="0.2"/>
    <row r="9824" ht="12.75" customHeight="1" x14ac:dyDescent="0.2"/>
    <row r="9825" ht="12.75" customHeight="1" x14ac:dyDescent="0.2"/>
    <row r="9826" ht="12.75" customHeight="1" x14ac:dyDescent="0.2"/>
    <row r="9827" ht="12.75" customHeight="1" x14ac:dyDescent="0.2"/>
    <row r="9828" ht="12.75" customHeight="1" x14ac:dyDescent="0.2"/>
    <row r="9829" ht="12.75" customHeight="1" x14ac:dyDescent="0.2"/>
    <row r="9830" ht="12.75" customHeight="1" x14ac:dyDescent="0.2"/>
    <row r="9831" ht="12.75" customHeight="1" x14ac:dyDescent="0.2"/>
    <row r="9832" ht="12.75" customHeight="1" x14ac:dyDescent="0.2"/>
    <row r="9833" ht="12.75" customHeight="1" x14ac:dyDescent="0.2"/>
    <row r="9834" ht="12.75" customHeight="1" x14ac:dyDescent="0.2"/>
    <row r="9835" ht="12.75" customHeight="1" x14ac:dyDescent="0.2"/>
    <row r="9836" ht="12.75" customHeight="1" x14ac:dyDescent="0.2"/>
    <row r="9837" ht="12.75" customHeight="1" x14ac:dyDescent="0.2"/>
    <row r="9838" ht="12.75" customHeight="1" x14ac:dyDescent="0.2"/>
    <row r="9839" ht="12.75" customHeight="1" x14ac:dyDescent="0.2"/>
    <row r="9840" ht="12.75" customHeight="1" x14ac:dyDescent="0.2"/>
    <row r="9841" ht="12.75" customHeight="1" x14ac:dyDescent="0.2"/>
    <row r="9842" ht="12.75" customHeight="1" x14ac:dyDescent="0.2"/>
    <row r="9843" ht="12.75" customHeight="1" x14ac:dyDescent="0.2"/>
    <row r="9844" ht="12.75" customHeight="1" x14ac:dyDescent="0.2"/>
    <row r="9845" ht="12.75" customHeight="1" x14ac:dyDescent="0.2"/>
    <row r="9846" ht="12.75" customHeight="1" x14ac:dyDescent="0.2"/>
    <row r="9847" ht="12.75" customHeight="1" x14ac:dyDescent="0.2"/>
    <row r="9848" ht="12.75" customHeight="1" x14ac:dyDescent="0.2"/>
    <row r="9849" ht="12.75" customHeight="1" x14ac:dyDescent="0.2"/>
    <row r="9850" ht="12.75" customHeight="1" x14ac:dyDescent="0.2"/>
    <row r="9851" ht="12.75" customHeight="1" x14ac:dyDescent="0.2"/>
    <row r="9852" ht="12.75" customHeight="1" x14ac:dyDescent="0.2"/>
    <row r="9853" ht="12.75" customHeight="1" x14ac:dyDescent="0.2"/>
    <row r="9854" ht="12.75" customHeight="1" x14ac:dyDescent="0.2"/>
    <row r="9855" ht="12.75" customHeight="1" x14ac:dyDescent="0.2"/>
    <row r="9856" ht="12.75" customHeight="1" x14ac:dyDescent="0.2"/>
    <row r="9857" ht="12.75" customHeight="1" x14ac:dyDescent="0.2"/>
    <row r="9858" ht="12.75" customHeight="1" x14ac:dyDescent="0.2"/>
    <row r="9859" ht="12.75" customHeight="1" x14ac:dyDescent="0.2"/>
    <row r="9860" ht="12.75" customHeight="1" x14ac:dyDescent="0.2"/>
    <row r="9861" ht="12.75" customHeight="1" x14ac:dyDescent="0.2"/>
    <row r="9862" ht="12.75" customHeight="1" x14ac:dyDescent="0.2"/>
    <row r="9863" ht="12.75" customHeight="1" x14ac:dyDescent="0.2"/>
    <row r="9864" ht="12.75" customHeight="1" x14ac:dyDescent="0.2"/>
    <row r="9865" ht="12.75" customHeight="1" x14ac:dyDescent="0.2"/>
    <row r="9866" ht="12.75" customHeight="1" x14ac:dyDescent="0.2"/>
    <row r="9867" ht="12.75" customHeight="1" x14ac:dyDescent="0.2"/>
    <row r="9868" ht="12.75" customHeight="1" x14ac:dyDescent="0.2"/>
    <row r="9869" ht="12.75" customHeight="1" x14ac:dyDescent="0.2"/>
    <row r="9870" ht="12.75" customHeight="1" x14ac:dyDescent="0.2"/>
    <row r="9871" ht="12.75" customHeight="1" x14ac:dyDescent="0.2"/>
    <row r="9872" ht="12.75" customHeight="1" x14ac:dyDescent="0.2"/>
    <row r="9873" ht="12.75" customHeight="1" x14ac:dyDescent="0.2"/>
    <row r="9874" ht="12.75" customHeight="1" x14ac:dyDescent="0.2"/>
    <row r="9875" ht="12.75" customHeight="1" x14ac:dyDescent="0.2"/>
    <row r="9876" ht="12.75" customHeight="1" x14ac:dyDescent="0.2"/>
    <row r="9877" ht="12.75" customHeight="1" x14ac:dyDescent="0.2"/>
    <row r="9878" ht="12.75" customHeight="1" x14ac:dyDescent="0.2"/>
    <row r="9879" ht="12.75" customHeight="1" x14ac:dyDescent="0.2"/>
    <row r="9880" ht="12.75" customHeight="1" x14ac:dyDescent="0.2"/>
    <row r="9881" ht="12.75" customHeight="1" x14ac:dyDescent="0.2"/>
    <row r="9882" ht="12.75" customHeight="1" x14ac:dyDescent="0.2"/>
    <row r="9883" ht="12.75" customHeight="1" x14ac:dyDescent="0.2"/>
    <row r="9884" ht="12.75" customHeight="1" x14ac:dyDescent="0.2"/>
    <row r="9885" ht="12.75" customHeight="1" x14ac:dyDescent="0.2"/>
    <row r="9886" ht="12.75" customHeight="1" x14ac:dyDescent="0.2"/>
    <row r="9887" ht="12.75" customHeight="1" x14ac:dyDescent="0.2"/>
    <row r="9888" ht="12.75" customHeight="1" x14ac:dyDescent="0.2"/>
    <row r="9889" ht="12.75" customHeight="1" x14ac:dyDescent="0.2"/>
    <row r="9890" ht="12.75" customHeight="1" x14ac:dyDescent="0.2"/>
    <row r="9891" ht="12.75" customHeight="1" x14ac:dyDescent="0.2"/>
    <row r="9892" ht="12.75" customHeight="1" x14ac:dyDescent="0.2"/>
    <row r="9893" ht="12.75" customHeight="1" x14ac:dyDescent="0.2"/>
    <row r="9894" ht="12.75" customHeight="1" x14ac:dyDescent="0.2"/>
    <row r="9895" ht="12.75" customHeight="1" x14ac:dyDescent="0.2"/>
    <row r="9896" ht="12.75" customHeight="1" x14ac:dyDescent="0.2"/>
    <row r="9897" ht="12.75" customHeight="1" x14ac:dyDescent="0.2"/>
    <row r="9898" ht="12.75" customHeight="1" x14ac:dyDescent="0.2"/>
    <row r="9899" ht="12.75" customHeight="1" x14ac:dyDescent="0.2"/>
    <row r="9900" ht="12.75" customHeight="1" x14ac:dyDescent="0.2"/>
    <row r="9901" ht="12.75" customHeight="1" x14ac:dyDescent="0.2"/>
    <row r="9902" ht="12.75" customHeight="1" x14ac:dyDescent="0.2"/>
    <row r="9903" ht="12.75" customHeight="1" x14ac:dyDescent="0.2"/>
    <row r="9904" ht="12.75" customHeight="1" x14ac:dyDescent="0.2"/>
    <row r="9905" ht="12.75" customHeight="1" x14ac:dyDescent="0.2"/>
    <row r="9906" ht="12.75" customHeight="1" x14ac:dyDescent="0.2"/>
    <row r="9907" ht="12.75" customHeight="1" x14ac:dyDescent="0.2"/>
    <row r="9908" ht="12.75" customHeight="1" x14ac:dyDescent="0.2"/>
    <row r="9909" ht="12.75" customHeight="1" x14ac:dyDescent="0.2"/>
    <row r="9910" ht="12.75" customHeight="1" x14ac:dyDescent="0.2"/>
    <row r="9911" ht="12.75" customHeight="1" x14ac:dyDescent="0.2"/>
    <row r="9912" ht="12.75" customHeight="1" x14ac:dyDescent="0.2"/>
    <row r="9913" ht="12.75" customHeight="1" x14ac:dyDescent="0.2"/>
    <row r="9914" ht="12.75" customHeight="1" x14ac:dyDescent="0.2"/>
    <row r="9915" ht="12.75" customHeight="1" x14ac:dyDescent="0.2"/>
    <row r="9916" ht="12.75" customHeight="1" x14ac:dyDescent="0.2"/>
    <row r="9917" ht="12.75" customHeight="1" x14ac:dyDescent="0.2"/>
    <row r="9918" ht="12.75" customHeight="1" x14ac:dyDescent="0.2"/>
    <row r="9919" ht="12.75" customHeight="1" x14ac:dyDescent="0.2"/>
    <row r="9920" ht="12.75" customHeight="1" x14ac:dyDescent="0.2"/>
    <row r="9921" ht="12.75" customHeight="1" x14ac:dyDescent="0.2"/>
    <row r="9922" ht="12.75" customHeight="1" x14ac:dyDescent="0.2"/>
    <row r="9923" ht="12.75" customHeight="1" x14ac:dyDescent="0.2"/>
    <row r="9924" ht="12.75" customHeight="1" x14ac:dyDescent="0.2"/>
    <row r="9925" ht="12.75" customHeight="1" x14ac:dyDescent="0.2"/>
    <row r="9926" ht="12.75" customHeight="1" x14ac:dyDescent="0.2"/>
    <row r="9927" ht="12.75" customHeight="1" x14ac:dyDescent="0.2"/>
    <row r="9928" ht="12.75" customHeight="1" x14ac:dyDescent="0.2"/>
    <row r="9929" ht="12.75" customHeight="1" x14ac:dyDescent="0.2"/>
    <row r="9930" ht="12.75" customHeight="1" x14ac:dyDescent="0.2"/>
    <row r="9931" ht="12.75" customHeight="1" x14ac:dyDescent="0.2"/>
    <row r="9932" ht="12.75" customHeight="1" x14ac:dyDescent="0.2"/>
    <row r="9933" ht="12.75" customHeight="1" x14ac:dyDescent="0.2"/>
    <row r="9934" ht="12.75" customHeight="1" x14ac:dyDescent="0.2"/>
    <row r="9935" ht="12.75" customHeight="1" x14ac:dyDescent="0.2"/>
    <row r="9936" ht="12.75" customHeight="1" x14ac:dyDescent="0.2"/>
    <row r="9937" ht="12.75" customHeight="1" x14ac:dyDescent="0.2"/>
    <row r="9938" ht="12.75" customHeight="1" x14ac:dyDescent="0.2"/>
    <row r="9939" ht="12.75" customHeight="1" x14ac:dyDescent="0.2"/>
    <row r="9940" ht="12.75" customHeight="1" x14ac:dyDescent="0.2"/>
    <row r="9941" ht="12.75" customHeight="1" x14ac:dyDescent="0.2"/>
    <row r="9942" ht="12.75" customHeight="1" x14ac:dyDescent="0.2"/>
    <row r="9943" ht="12.75" customHeight="1" x14ac:dyDescent="0.2"/>
    <row r="9944" ht="12.75" customHeight="1" x14ac:dyDescent="0.2"/>
    <row r="9945" ht="12.75" customHeight="1" x14ac:dyDescent="0.2"/>
    <row r="9946" ht="12.75" customHeight="1" x14ac:dyDescent="0.2"/>
    <row r="9947" ht="12.75" customHeight="1" x14ac:dyDescent="0.2"/>
    <row r="9948" ht="12.75" customHeight="1" x14ac:dyDescent="0.2"/>
    <row r="9949" ht="12.75" customHeight="1" x14ac:dyDescent="0.2"/>
    <row r="9950" ht="12.75" customHeight="1" x14ac:dyDescent="0.2"/>
    <row r="9951" ht="12.75" customHeight="1" x14ac:dyDescent="0.2"/>
    <row r="9952" ht="12.75" customHeight="1" x14ac:dyDescent="0.2"/>
    <row r="9953" ht="12.75" customHeight="1" x14ac:dyDescent="0.2"/>
    <row r="9954" ht="12.75" customHeight="1" x14ac:dyDescent="0.2"/>
    <row r="9955" ht="12.75" customHeight="1" x14ac:dyDescent="0.2"/>
    <row r="9956" ht="12.75" customHeight="1" x14ac:dyDescent="0.2"/>
    <row r="9957" ht="12.75" customHeight="1" x14ac:dyDescent="0.2"/>
    <row r="9958" ht="12.75" customHeight="1" x14ac:dyDescent="0.2"/>
    <row r="9959" ht="12.75" customHeight="1" x14ac:dyDescent="0.2"/>
    <row r="9960" ht="12.75" customHeight="1" x14ac:dyDescent="0.2"/>
    <row r="9961" ht="12.75" customHeight="1" x14ac:dyDescent="0.2"/>
    <row r="9962" ht="12.75" customHeight="1" x14ac:dyDescent="0.2"/>
    <row r="9963" ht="12.75" customHeight="1" x14ac:dyDescent="0.2"/>
    <row r="9964" ht="12.75" customHeight="1" x14ac:dyDescent="0.2"/>
    <row r="9965" ht="12.75" customHeight="1" x14ac:dyDescent="0.2"/>
    <row r="9966" ht="12.75" customHeight="1" x14ac:dyDescent="0.2"/>
    <row r="9967" ht="12.75" customHeight="1" x14ac:dyDescent="0.2"/>
    <row r="9968" ht="12.75" customHeight="1" x14ac:dyDescent="0.2"/>
    <row r="9969" ht="12.75" customHeight="1" x14ac:dyDescent="0.2"/>
    <row r="9970" ht="12.75" customHeight="1" x14ac:dyDescent="0.2"/>
    <row r="9971" ht="12.75" customHeight="1" x14ac:dyDescent="0.2"/>
    <row r="9972" ht="12.75" customHeight="1" x14ac:dyDescent="0.2"/>
    <row r="9973" ht="12.75" customHeight="1" x14ac:dyDescent="0.2"/>
    <row r="9974" ht="12.75" customHeight="1" x14ac:dyDescent="0.2"/>
    <row r="9975" ht="12.75" customHeight="1" x14ac:dyDescent="0.2"/>
    <row r="9976" ht="12.75" customHeight="1" x14ac:dyDescent="0.2"/>
    <row r="9977" ht="12.75" customHeight="1" x14ac:dyDescent="0.2"/>
    <row r="9978" ht="12.75" customHeight="1" x14ac:dyDescent="0.2"/>
    <row r="9979" ht="12.75" customHeight="1" x14ac:dyDescent="0.2"/>
    <row r="9980" ht="12.75" customHeight="1" x14ac:dyDescent="0.2"/>
    <row r="9981" ht="12.75" customHeight="1" x14ac:dyDescent="0.2"/>
    <row r="9982" ht="12.75" customHeight="1" x14ac:dyDescent="0.2"/>
    <row r="9983" ht="12.75" customHeight="1" x14ac:dyDescent="0.2"/>
    <row r="9984" ht="12.75" customHeight="1" x14ac:dyDescent="0.2"/>
    <row r="9985" ht="12.75" customHeight="1" x14ac:dyDescent="0.2"/>
    <row r="9986" ht="12.75" customHeight="1" x14ac:dyDescent="0.2"/>
    <row r="9987" ht="12.75" customHeight="1" x14ac:dyDescent="0.2"/>
    <row r="9988" ht="12.75" customHeight="1" x14ac:dyDescent="0.2"/>
    <row r="9989" ht="12.75" customHeight="1" x14ac:dyDescent="0.2"/>
    <row r="9990" ht="12.75" customHeight="1" x14ac:dyDescent="0.2"/>
    <row r="9991" ht="12.75" customHeight="1" x14ac:dyDescent="0.2"/>
    <row r="9992" ht="12.75" customHeight="1" x14ac:dyDescent="0.2"/>
    <row r="9993" ht="12.75" customHeight="1" x14ac:dyDescent="0.2"/>
    <row r="9994" ht="12.75" customHeight="1" x14ac:dyDescent="0.2"/>
    <row r="9995" ht="12.75" customHeight="1" x14ac:dyDescent="0.2"/>
    <row r="9996" ht="12.75" customHeight="1" x14ac:dyDescent="0.2"/>
    <row r="9997" ht="12.75" customHeight="1" x14ac:dyDescent="0.2"/>
    <row r="9998" ht="12.75" customHeight="1" x14ac:dyDescent="0.2"/>
    <row r="9999" ht="12.75" customHeight="1" x14ac:dyDescent="0.2"/>
    <row r="10000" ht="12.75" customHeight="1" x14ac:dyDescent="0.2"/>
    <row r="10001" ht="12.75" customHeight="1" x14ac:dyDescent="0.2"/>
    <row r="10002" ht="12.75" customHeight="1" x14ac:dyDescent="0.2"/>
    <row r="10003" ht="12.75" customHeight="1" x14ac:dyDescent="0.2"/>
    <row r="10004" ht="12.75" customHeight="1" x14ac:dyDescent="0.2"/>
    <row r="10005" ht="12.75" customHeight="1" x14ac:dyDescent="0.2"/>
    <row r="10006" ht="12.75" customHeight="1" x14ac:dyDescent="0.2"/>
    <row r="10007" ht="12.75" customHeight="1" x14ac:dyDescent="0.2"/>
    <row r="10008" ht="12.75" customHeight="1" x14ac:dyDescent="0.2"/>
    <row r="10009" ht="12.75" customHeight="1" x14ac:dyDescent="0.2"/>
    <row r="10010" ht="12.75" customHeight="1" x14ac:dyDescent="0.2"/>
    <row r="10011" ht="12.75" customHeight="1" x14ac:dyDescent="0.2"/>
    <row r="10012" ht="12.75" customHeight="1" x14ac:dyDescent="0.2"/>
    <row r="10013" ht="12.75" customHeight="1" x14ac:dyDescent="0.2"/>
    <row r="10014" ht="12.75" customHeight="1" x14ac:dyDescent="0.2"/>
    <row r="10015" ht="12.75" customHeight="1" x14ac:dyDescent="0.2"/>
    <row r="10016" ht="12.75" customHeight="1" x14ac:dyDescent="0.2"/>
    <row r="10017" ht="12.75" customHeight="1" x14ac:dyDescent="0.2"/>
    <row r="10018" ht="12.75" customHeight="1" x14ac:dyDescent="0.2"/>
    <row r="10019" ht="12.75" customHeight="1" x14ac:dyDescent="0.2"/>
    <row r="10020" ht="12.75" customHeight="1" x14ac:dyDescent="0.2"/>
    <row r="10021" ht="12.75" customHeight="1" x14ac:dyDescent="0.2"/>
    <row r="10022" ht="12.75" customHeight="1" x14ac:dyDescent="0.2"/>
    <row r="10023" ht="12.75" customHeight="1" x14ac:dyDescent="0.2"/>
    <row r="10024" ht="12.75" customHeight="1" x14ac:dyDescent="0.2"/>
    <row r="10025" ht="12.75" customHeight="1" x14ac:dyDescent="0.2"/>
    <row r="10026" ht="12.75" customHeight="1" x14ac:dyDescent="0.2"/>
    <row r="10027" ht="12.75" customHeight="1" x14ac:dyDescent="0.2"/>
    <row r="10028" ht="12.75" customHeight="1" x14ac:dyDescent="0.2"/>
    <row r="10029" ht="12.75" customHeight="1" x14ac:dyDescent="0.2"/>
    <row r="10030" ht="12.75" customHeight="1" x14ac:dyDescent="0.2"/>
    <row r="10031" ht="12.75" customHeight="1" x14ac:dyDescent="0.2"/>
    <row r="10032" ht="12.75" customHeight="1" x14ac:dyDescent="0.2"/>
    <row r="10033" ht="12.75" customHeight="1" x14ac:dyDescent="0.2"/>
    <row r="10034" ht="12.75" customHeight="1" x14ac:dyDescent="0.2"/>
    <row r="10035" ht="12.75" customHeight="1" x14ac:dyDescent="0.2"/>
    <row r="10036" ht="12.75" customHeight="1" x14ac:dyDescent="0.2"/>
    <row r="10037" ht="12.75" customHeight="1" x14ac:dyDescent="0.2"/>
    <row r="10038" ht="12.75" customHeight="1" x14ac:dyDescent="0.2"/>
    <row r="10039" ht="12.75" customHeight="1" x14ac:dyDescent="0.2"/>
    <row r="10040" ht="12.75" customHeight="1" x14ac:dyDescent="0.2"/>
    <row r="10041" ht="12.75" customHeight="1" x14ac:dyDescent="0.2"/>
    <row r="10042" ht="12.75" customHeight="1" x14ac:dyDescent="0.2"/>
    <row r="10043" ht="12.75" customHeight="1" x14ac:dyDescent="0.2"/>
    <row r="10044" ht="12.75" customHeight="1" x14ac:dyDescent="0.2"/>
    <row r="10045" ht="12.75" customHeight="1" x14ac:dyDescent="0.2"/>
    <row r="10046" ht="12.75" customHeight="1" x14ac:dyDescent="0.2"/>
    <row r="10047" ht="12.75" customHeight="1" x14ac:dyDescent="0.2"/>
    <row r="10048" ht="12.75" customHeight="1" x14ac:dyDescent="0.2"/>
    <row r="10049" ht="12.75" customHeight="1" x14ac:dyDescent="0.2"/>
    <row r="10050" ht="12.75" customHeight="1" x14ac:dyDescent="0.2"/>
    <row r="10051" ht="12.75" customHeight="1" x14ac:dyDescent="0.2"/>
    <row r="10052" ht="12.75" customHeight="1" x14ac:dyDescent="0.2"/>
    <row r="10053" ht="12.75" customHeight="1" x14ac:dyDescent="0.2"/>
    <row r="10054" ht="12.75" customHeight="1" x14ac:dyDescent="0.2"/>
    <row r="10055" ht="12.75" customHeight="1" x14ac:dyDescent="0.2"/>
    <row r="10056" ht="12.75" customHeight="1" x14ac:dyDescent="0.2"/>
    <row r="10057" ht="12.75" customHeight="1" x14ac:dyDescent="0.2"/>
    <row r="10058" ht="12.75" customHeight="1" x14ac:dyDescent="0.2"/>
    <row r="10059" ht="12.75" customHeight="1" x14ac:dyDescent="0.2"/>
    <row r="10060" ht="12.75" customHeight="1" x14ac:dyDescent="0.2"/>
    <row r="10061" ht="12.75" customHeight="1" x14ac:dyDescent="0.2"/>
    <row r="10062" ht="12.75" customHeight="1" x14ac:dyDescent="0.2"/>
    <row r="10063" ht="12.75" customHeight="1" x14ac:dyDescent="0.2"/>
    <row r="10064" ht="12.75" customHeight="1" x14ac:dyDescent="0.2"/>
    <row r="10065" ht="12.75" customHeight="1" x14ac:dyDescent="0.2"/>
    <row r="10066" ht="12.75" customHeight="1" x14ac:dyDescent="0.2"/>
    <row r="10067" ht="12.75" customHeight="1" x14ac:dyDescent="0.2"/>
    <row r="10068" ht="12.75" customHeight="1" x14ac:dyDescent="0.2"/>
    <row r="10069" ht="12.75" customHeight="1" x14ac:dyDescent="0.2"/>
    <row r="10070" ht="12.75" customHeight="1" x14ac:dyDescent="0.2"/>
    <row r="10071" ht="12.75" customHeight="1" x14ac:dyDescent="0.2"/>
    <row r="10072" ht="12.75" customHeight="1" x14ac:dyDescent="0.2"/>
    <row r="10073" ht="12.75" customHeight="1" x14ac:dyDescent="0.2"/>
    <row r="10074" ht="12.75" customHeight="1" x14ac:dyDescent="0.2"/>
    <row r="10075" ht="12.75" customHeight="1" x14ac:dyDescent="0.2"/>
    <row r="10076" ht="12.75" customHeight="1" x14ac:dyDescent="0.2"/>
    <row r="10077" ht="12.75" customHeight="1" x14ac:dyDescent="0.2"/>
    <row r="10078" ht="12.75" customHeight="1" x14ac:dyDescent="0.2"/>
    <row r="10079" ht="12.75" customHeight="1" x14ac:dyDescent="0.2"/>
    <row r="10080" ht="12.75" customHeight="1" x14ac:dyDescent="0.2"/>
    <row r="10081" ht="12.75" customHeight="1" x14ac:dyDescent="0.2"/>
    <row r="10082" ht="12.75" customHeight="1" x14ac:dyDescent="0.2"/>
    <row r="10083" ht="12.75" customHeight="1" x14ac:dyDescent="0.2"/>
    <row r="10084" ht="12.75" customHeight="1" x14ac:dyDescent="0.2"/>
    <row r="10085" ht="12.75" customHeight="1" x14ac:dyDescent="0.2"/>
    <row r="10086" ht="12.75" customHeight="1" x14ac:dyDescent="0.2"/>
    <row r="10087" ht="12.75" customHeight="1" x14ac:dyDescent="0.2"/>
    <row r="10088" ht="12.75" customHeight="1" x14ac:dyDescent="0.2"/>
    <row r="10089" ht="12.75" customHeight="1" x14ac:dyDescent="0.2"/>
    <row r="10090" ht="12.75" customHeight="1" x14ac:dyDescent="0.2"/>
    <row r="10091" ht="12.75" customHeight="1" x14ac:dyDescent="0.2"/>
    <row r="10092" ht="12.75" customHeight="1" x14ac:dyDescent="0.2"/>
    <row r="10093" ht="12.75" customHeight="1" x14ac:dyDescent="0.2"/>
    <row r="10094" ht="12.75" customHeight="1" x14ac:dyDescent="0.2"/>
    <row r="10095" ht="12.75" customHeight="1" x14ac:dyDescent="0.2"/>
    <row r="10096" ht="12.75" customHeight="1" x14ac:dyDescent="0.2"/>
    <row r="10097" ht="12.75" customHeight="1" x14ac:dyDescent="0.2"/>
    <row r="10098" ht="12.75" customHeight="1" x14ac:dyDescent="0.2"/>
    <row r="10099" ht="12.75" customHeight="1" x14ac:dyDescent="0.2"/>
    <row r="10100" ht="12.75" customHeight="1" x14ac:dyDescent="0.2"/>
    <row r="10101" ht="12.75" customHeight="1" x14ac:dyDescent="0.2"/>
    <row r="10102" ht="12.75" customHeight="1" x14ac:dyDescent="0.2"/>
    <row r="10103" ht="12.75" customHeight="1" x14ac:dyDescent="0.2"/>
    <row r="10104" ht="12.75" customHeight="1" x14ac:dyDescent="0.2"/>
    <row r="10105" ht="12.75" customHeight="1" x14ac:dyDescent="0.2"/>
    <row r="10106" ht="12.75" customHeight="1" x14ac:dyDescent="0.2"/>
    <row r="10107" ht="12.75" customHeight="1" x14ac:dyDescent="0.2"/>
    <row r="10108" ht="12.75" customHeight="1" x14ac:dyDescent="0.2"/>
    <row r="10109" ht="12.75" customHeight="1" x14ac:dyDescent="0.2"/>
    <row r="10110" ht="12.75" customHeight="1" x14ac:dyDescent="0.2"/>
    <row r="10111" ht="12.75" customHeight="1" x14ac:dyDescent="0.2"/>
    <row r="10112" ht="12.75" customHeight="1" x14ac:dyDescent="0.2"/>
    <row r="10113" ht="12.75" customHeight="1" x14ac:dyDescent="0.2"/>
    <row r="10114" ht="12.75" customHeight="1" x14ac:dyDescent="0.2"/>
    <row r="10115" ht="12.75" customHeight="1" x14ac:dyDescent="0.2"/>
    <row r="10116" ht="12.75" customHeight="1" x14ac:dyDescent="0.2"/>
    <row r="10117" ht="12.75" customHeight="1" x14ac:dyDescent="0.2"/>
    <row r="10118" ht="12.75" customHeight="1" x14ac:dyDescent="0.2"/>
    <row r="10119" ht="12.75" customHeight="1" x14ac:dyDescent="0.2"/>
    <row r="10120" ht="12.75" customHeight="1" x14ac:dyDescent="0.2"/>
    <row r="10121" ht="12.75" customHeight="1" x14ac:dyDescent="0.2"/>
    <row r="10122" ht="12.75" customHeight="1" x14ac:dyDescent="0.2"/>
    <row r="10123" ht="12.75" customHeight="1" x14ac:dyDescent="0.2"/>
    <row r="10124" ht="12.75" customHeight="1" x14ac:dyDescent="0.2"/>
    <row r="10125" ht="12.75" customHeight="1" x14ac:dyDescent="0.2"/>
    <row r="10126" ht="12.75" customHeight="1" x14ac:dyDescent="0.2"/>
    <row r="10127" ht="12.75" customHeight="1" x14ac:dyDescent="0.2"/>
    <row r="10128" ht="12.75" customHeight="1" x14ac:dyDescent="0.2"/>
    <row r="10129" ht="12.75" customHeight="1" x14ac:dyDescent="0.2"/>
    <row r="10130" ht="12.75" customHeight="1" x14ac:dyDescent="0.2"/>
    <row r="10131" ht="12.75" customHeight="1" x14ac:dyDescent="0.2"/>
    <row r="10132" ht="12.75" customHeight="1" x14ac:dyDescent="0.2"/>
    <row r="10133" ht="12.75" customHeight="1" x14ac:dyDescent="0.2"/>
    <row r="10134" ht="12.75" customHeight="1" x14ac:dyDescent="0.2"/>
    <row r="10135" ht="12.75" customHeight="1" x14ac:dyDescent="0.2"/>
    <row r="10136" ht="12.75" customHeight="1" x14ac:dyDescent="0.2"/>
    <row r="10137" ht="12.75" customHeight="1" x14ac:dyDescent="0.2"/>
    <row r="10138" ht="12.75" customHeight="1" x14ac:dyDescent="0.2"/>
    <row r="10139" ht="12.75" customHeight="1" x14ac:dyDescent="0.2"/>
    <row r="10140" ht="12.75" customHeight="1" x14ac:dyDescent="0.2"/>
    <row r="10141" ht="12.75" customHeight="1" x14ac:dyDescent="0.2"/>
    <row r="10142" ht="12.75" customHeight="1" x14ac:dyDescent="0.2"/>
    <row r="10143" ht="12.75" customHeight="1" x14ac:dyDescent="0.2"/>
    <row r="10144" ht="12.75" customHeight="1" x14ac:dyDescent="0.2"/>
    <row r="10145" ht="12.75" customHeight="1" x14ac:dyDescent="0.2"/>
    <row r="10146" ht="12.75" customHeight="1" x14ac:dyDescent="0.2"/>
    <row r="10147" ht="12.75" customHeight="1" x14ac:dyDescent="0.2"/>
    <row r="10148" ht="12.75" customHeight="1" x14ac:dyDescent="0.2"/>
    <row r="10149" ht="12.75" customHeight="1" x14ac:dyDescent="0.2"/>
    <row r="10150" ht="12.75" customHeight="1" x14ac:dyDescent="0.2"/>
    <row r="10151" ht="12.75" customHeight="1" x14ac:dyDescent="0.2"/>
    <row r="10152" ht="12.75" customHeight="1" x14ac:dyDescent="0.2"/>
    <row r="10153" ht="12.75" customHeight="1" x14ac:dyDescent="0.2"/>
    <row r="10154" ht="12.75" customHeight="1" x14ac:dyDescent="0.2"/>
    <row r="10155" ht="12.75" customHeight="1" x14ac:dyDescent="0.2"/>
    <row r="10156" ht="12.75" customHeight="1" x14ac:dyDescent="0.2"/>
    <row r="10157" ht="12.75" customHeight="1" x14ac:dyDescent="0.2"/>
    <row r="10158" ht="12.75" customHeight="1" x14ac:dyDescent="0.2"/>
    <row r="10159" ht="12.75" customHeight="1" x14ac:dyDescent="0.2"/>
    <row r="10160" ht="12.75" customHeight="1" x14ac:dyDescent="0.2"/>
    <row r="10161" ht="12.75" customHeight="1" x14ac:dyDescent="0.2"/>
    <row r="10162" ht="12.75" customHeight="1" x14ac:dyDescent="0.2"/>
    <row r="10163" ht="12.75" customHeight="1" x14ac:dyDescent="0.2"/>
    <row r="10164" ht="12.75" customHeight="1" x14ac:dyDescent="0.2"/>
    <row r="10165" ht="12.75" customHeight="1" x14ac:dyDescent="0.2"/>
    <row r="10166" ht="12.75" customHeight="1" x14ac:dyDescent="0.2"/>
    <row r="10167" ht="12.75" customHeight="1" x14ac:dyDescent="0.2"/>
    <row r="10168" ht="12.75" customHeight="1" x14ac:dyDescent="0.2"/>
    <row r="10169" ht="12.75" customHeight="1" x14ac:dyDescent="0.2"/>
    <row r="10170" ht="12.75" customHeight="1" x14ac:dyDescent="0.2"/>
    <row r="10171" ht="12.75" customHeight="1" x14ac:dyDescent="0.2"/>
    <row r="10172" ht="12.75" customHeight="1" x14ac:dyDescent="0.2"/>
    <row r="10173" ht="12.75" customHeight="1" x14ac:dyDescent="0.2"/>
    <row r="10174" ht="12.75" customHeight="1" x14ac:dyDescent="0.2"/>
    <row r="10175" ht="12.75" customHeight="1" x14ac:dyDescent="0.2"/>
    <row r="10176" ht="12.75" customHeight="1" x14ac:dyDescent="0.2"/>
    <row r="10177" ht="12.75" customHeight="1" x14ac:dyDescent="0.2"/>
    <row r="10178" ht="12.75" customHeight="1" x14ac:dyDescent="0.2"/>
    <row r="10179" ht="12.75" customHeight="1" x14ac:dyDescent="0.2"/>
    <row r="10180" ht="12.75" customHeight="1" x14ac:dyDescent="0.2"/>
    <row r="10181" ht="12.75" customHeight="1" x14ac:dyDescent="0.2"/>
    <row r="10182" ht="12.75" customHeight="1" x14ac:dyDescent="0.2"/>
    <row r="10183" ht="12.75" customHeight="1" x14ac:dyDescent="0.2"/>
    <row r="10184" ht="12.75" customHeight="1" x14ac:dyDescent="0.2"/>
    <row r="10185" ht="12.75" customHeight="1" x14ac:dyDescent="0.2"/>
    <row r="10186" ht="12.75" customHeight="1" x14ac:dyDescent="0.2"/>
    <row r="10187" ht="12.75" customHeight="1" x14ac:dyDescent="0.2"/>
    <row r="10188" ht="12.75" customHeight="1" x14ac:dyDescent="0.2"/>
    <row r="10189" ht="12.75" customHeight="1" x14ac:dyDescent="0.2"/>
    <row r="10190" ht="12.75" customHeight="1" x14ac:dyDescent="0.2"/>
    <row r="10191" ht="12.75" customHeight="1" x14ac:dyDescent="0.2"/>
    <row r="10192" ht="12.75" customHeight="1" x14ac:dyDescent="0.2"/>
    <row r="10193" ht="12.75" customHeight="1" x14ac:dyDescent="0.2"/>
    <row r="10194" ht="12.75" customHeight="1" x14ac:dyDescent="0.2"/>
    <row r="10195" ht="12.75" customHeight="1" x14ac:dyDescent="0.2"/>
    <row r="10196" ht="12.75" customHeight="1" x14ac:dyDescent="0.2"/>
    <row r="10197" ht="12.75" customHeight="1" x14ac:dyDescent="0.2"/>
    <row r="10198" ht="12.75" customHeight="1" x14ac:dyDescent="0.2"/>
    <row r="10199" ht="12.75" customHeight="1" x14ac:dyDescent="0.2"/>
    <row r="10200" ht="12.75" customHeight="1" x14ac:dyDescent="0.2"/>
    <row r="10201" ht="12.75" customHeight="1" x14ac:dyDescent="0.2"/>
    <row r="10202" ht="12.75" customHeight="1" x14ac:dyDescent="0.2"/>
    <row r="10203" ht="12.75" customHeight="1" x14ac:dyDescent="0.2"/>
    <row r="10204" ht="12.75" customHeight="1" x14ac:dyDescent="0.2"/>
    <row r="10205" ht="12.75" customHeight="1" x14ac:dyDescent="0.2"/>
    <row r="10206" ht="12.75" customHeight="1" x14ac:dyDescent="0.2"/>
    <row r="10207" ht="12.75" customHeight="1" x14ac:dyDescent="0.2"/>
    <row r="10208" ht="12.75" customHeight="1" x14ac:dyDescent="0.2"/>
    <row r="10209" ht="12.75" customHeight="1" x14ac:dyDescent="0.2"/>
    <row r="10210" ht="12.75" customHeight="1" x14ac:dyDescent="0.2"/>
    <row r="10211" ht="12.75" customHeight="1" x14ac:dyDescent="0.2"/>
    <row r="10212" ht="12.75" customHeight="1" x14ac:dyDescent="0.2"/>
    <row r="10213" ht="12.75" customHeight="1" x14ac:dyDescent="0.2"/>
    <row r="10214" ht="12.75" customHeight="1" x14ac:dyDescent="0.2"/>
    <row r="10215" ht="12.75" customHeight="1" x14ac:dyDescent="0.2"/>
    <row r="10216" ht="12.75" customHeight="1" x14ac:dyDescent="0.2"/>
    <row r="10217" ht="12.75" customHeight="1" x14ac:dyDescent="0.2"/>
    <row r="10218" ht="12.75" customHeight="1" x14ac:dyDescent="0.2"/>
    <row r="10219" ht="12.75" customHeight="1" x14ac:dyDescent="0.2"/>
    <row r="10220" ht="12.75" customHeight="1" x14ac:dyDescent="0.2"/>
    <row r="10221" ht="12.75" customHeight="1" x14ac:dyDescent="0.2"/>
    <row r="10222" ht="12.75" customHeight="1" x14ac:dyDescent="0.2"/>
    <row r="10223" ht="12.75" customHeight="1" x14ac:dyDescent="0.2"/>
    <row r="10224" ht="12.75" customHeight="1" x14ac:dyDescent="0.2"/>
    <row r="10225" ht="12.75" customHeight="1" x14ac:dyDescent="0.2"/>
    <row r="10226" ht="12.75" customHeight="1" x14ac:dyDescent="0.2"/>
    <row r="10227" ht="12.75" customHeight="1" x14ac:dyDescent="0.2"/>
    <row r="10228" ht="12.75" customHeight="1" x14ac:dyDescent="0.2"/>
    <row r="10229" ht="12.75" customHeight="1" x14ac:dyDescent="0.2"/>
    <row r="10230" ht="12.75" customHeight="1" x14ac:dyDescent="0.2"/>
    <row r="10231" ht="12.75" customHeight="1" x14ac:dyDescent="0.2"/>
    <row r="10232" ht="12.75" customHeight="1" x14ac:dyDescent="0.2"/>
    <row r="10233" ht="12.75" customHeight="1" x14ac:dyDescent="0.2"/>
    <row r="10234" ht="12.75" customHeight="1" x14ac:dyDescent="0.2"/>
    <row r="10235" ht="12.75" customHeight="1" x14ac:dyDescent="0.2"/>
    <row r="10236" ht="12.75" customHeight="1" x14ac:dyDescent="0.2"/>
    <row r="10237" ht="12.75" customHeight="1" x14ac:dyDescent="0.2"/>
    <row r="10238" ht="12.75" customHeight="1" x14ac:dyDescent="0.2"/>
    <row r="10239" ht="12.75" customHeight="1" x14ac:dyDescent="0.2"/>
    <row r="10240" ht="12.75" customHeight="1" x14ac:dyDescent="0.2"/>
    <row r="10241" ht="12.75" customHeight="1" x14ac:dyDescent="0.2"/>
    <row r="10242" ht="12.75" customHeight="1" x14ac:dyDescent="0.2"/>
    <row r="10243" ht="12.75" customHeight="1" x14ac:dyDescent="0.2"/>
    <row r="10244" ht="12.75" customHeight="1" x14ac:dyDescent="0.2"/>
    <row r="10245" ht="12.75" customHeight="1" x14ac:dyDescent="0.2"/>
    <row r="10246" ht="12.75" customHeight="1" x14ac:dyDescent="0.2"/>
    <row r="10247" ht="12.75" customHeight="1" x14ac:dyDescent="0.2"/>
    <row r="10248" ht="12.75" customHeight="1" x14ac:dyDescent="0.2"/>
    <row r="10249" ht="12.75" customHeight="1" x14ac:dyDescent="0.2"/>
    <row r="10250" ht="12.75" customHeight="1" x14ac:dyDescent="0.2"/>
    <row r="10251" ht="12.75" customHeight="1" x14ac:dyDescent="0.2"/>
    <row r="10252" ht="12.75" customHeight="1" x14ac:dyDescent="0.2"/>
    <row r="10253" ht="12.75" customHeight="1" x14ac:dyDescent="0.2"/>
    <row r="10254" ht="12.75" customHeight="1" x14ac:dyDescent="0.2"/>
    <row r="10255" ht="12.75" customHeight="1" x14ac:dyDescent="0.2"/>
    <row r="10256" ht="12.75" customHeight="1" x14ac:dyDescent="0.2"/>
    <row r="10257" ht="12.75" customHeight="1" x14ac:dyDescent="0.2"/>
    <row r="10258" ht="12.75" customHeight="1" x14ac:dyDescent="0.2"/>
    <row r="10259" ht="12.75" customHeight="1" x14ac:dyDescent="0.2"/>
    <row r="10260" ht="12.75" customHeight="1" x14ac:dyDescent="0.2"/>
    <row r="10261" ht="12.75" customHeight="1" x14ac:dyDescent="0.2"/>
    <row r="10262" ht="12.75" customHeight="1" x14ac:dyDescent="0.2"/>
    <row r="10263" ht="12.75" customHeight="1" x14ac:dyDescent="0.2"/>
    <row r="10264" ht="12.75" customHeight="1" x14ac:dyDescent="0.2"/>
    <row r="10265" ht="12.75" customHeight="1" x14ac:dyDescent="0.2"/>
    <row r="10266" ht="12.75" customHeight="1" x14ac:dyDescent="0.2"/>
    <row r="10267" ht="12.75" customHeight="1" x14ac:dyDescent="0.2"/>
    <row r="10268" ht="12.75" customHeight="1" x14ac:dyDescent="0.2"/>
    <row r="10269" ht="12.75" customHeight="1" x14ac:dyDescent="0.2"/>
    <row r="10270" ht="12.75" customHeight="1" x14ac:dyDescent="0.2"/>
    <row r="10271" ht="12.75" customHeight="1" x14ac:dyDescent="0.2"/>
    <row r="10272" ht="12.75" customHeight="1" x14ac:dyDescent="0.2"/>
    <row r="10273" ht="12.75" customHeight="1" x14ac:dyDescent="0.2"/>
    <row r="10274" ht="12.75" customHeight="1" x14ac:dyDescent="0.2"/>
    <row r="10275" ht="12.75" customHeight="1" x14ac:dyDescent="0.2"/>
    <row r="10276" ht="12.75" customHeight="1" x14ac:dyDescent="0.2"/>
    <row r="10277" ht="12.75" customHeight="1" x14ac:dyDescent="0.2"/>
    <row r="10278" ht="12.75" customHeight="1" x14ac:dyDescent="0.2"/>
    <row r="10279" ht="12.75" customHeight="1" x14ac:dyDescent="0.2"/>
    <row r="10280" ht="12.75" customHeight="1" x14ac:dyDescent="0.2"/>
    <row r="10281" ht="12.75" customHeight="1" x14ac:dyDescent="0.2"/>
    <row r="10282" ht="12.75" customHeight="1" x14ac:dyDescent="0.2"/>
    <row r="10283" ht="12.75" customHeight="1" x14ac:dyDescent="0.2"/>
    <row r="10284" ht="12.75" customHeight="1" x14ac:dyDescent="0.2"/>
    <row r="10285" ht="12.75" customHeight="1" x14ac:dyDescent="0.2"/>
    <row r="10286" ht="12.75" customHeight="1" x14ac:dyDescent="0.2"/>
    <row r="10287" ht="12.75" customHeight="1" x14ac:dyDescent="0.2"/>
    <row r="10288" ht="12.75" customHeight="1" x14ac:dyDescent="0.2"/>
    <row r="10289" ht="12.75" customHeight="1" x14ac:dyDescent="0.2"/>
    <row r="10290" ht="12.75" customHeight="1" x14ac:dyDescent="0.2"/>
    <row r="10291" ht="12.75" customHeight="1" x14ac:dyDescent="0.2"/>
    <row r="10292" ht="12.75" customHeight="1" x14ac:dyDescent="0.2"/>
    <row r="10293" ht="12.75" customHeight="1" x14ac:dyDescent="0.2"/>
    <row r="10294" ht="12.75" customHeight="1" x14ac:dyDescent="0.2"/>
    <row r="10295" ht="12.75" customHeight="1" x14ac:dyDescent="0.2"/>
    <row r="10296" ht="12.75" customHeight="1" x14ac:dyDescent="0.2"/>
    <row r="10297" ht="12.75" customHeight="1" x14ac:dyDescent="0.2"/>
    <row r="10298" ht="12.75" customHeight="1" x14ac:dyDescent="0.2"/>
    <row r="10299" ht="12.75" customHeight="1" x14ac:dyDescent="0.2"/>
    <row r="10300" ht="12.75" customHeight="1" x14ac:dyDescent="0.2"/>
    <row r="10301" ht="12.75" customHeight="1" x14ac:dyDescent="0.2"/>
    <row r="10302" ht="12.75" customHeight="1" x14ac:dyDescent="0.2"/>
    <row r="10303" ht="12.75" customHeight="1" x14ac:dyDescent="0.2"/>
    <row r="10304" ht="12.75" customHeight="1" x14ac:dyDescent="0.2"/>
    <row r="10305" ht="12.75" customHeight="1" x14ac:dyDescent="0.2"/>
    <row r="10306" ht="12.75" customHeight="1" x14ac:dyDescent="0.2"/>
    <row r="10307" ht="12.75" customHeight="1" x14ac:dyDescent="0.2"/>
    <row r="10308" ht="12.75" customHeight="1" x14ac:dyDescent="0.2"/>
    <row r="10309" ht="12.75" customHeight="1" x14ac:dyDescent="0.2"/>
    <row r="10310" ht="12.75" customHeight="1" x14ac:dyDescent="0.2"/>
    <row r="10311" ht="12.75" customHeight="1" x14ac:dyDescent="0.2"/>
    <row r="10312" ht="12.75" customHeight="1" x14ac:dyDescent="0.2"/>
    <row r="10313" ht="12.75" customHeight="1" x14ac:dyDescent="0.2"/>
    <row r="10314" ht="12.75" customHeight="1" x14ac:dyDescent="0.2"/>
    <row r="10315" ht="12.75" customHeight="1" x14ac:dyDescent="0.2"/>
    <row r="10316" ht="12.75" customHeight="1" x14ac:dyDescent="0.2"/>
    <row r="10317" ht="12.75" customHeight="1" x14ac:dyDescent="0.2"/>
    <row r="10318" ht="12.75" customHeight="1" x14ac:dyDescent="0.2"/>
    <row r="10319" ht="12.75" customHeight="1" x14ac:dyDescent="0.2"/>
    <row r="10320" ht="12.75" customHeight="1" x14ac:dyDescent="0.2"/>
    <row r="10321" ht="12.75" customHeight="1" x14ac:dyDescent="0.2"/>
    <row r="10322" ht="12.75" customHeight="1" x14ac:dyDescent="0.2"/>
    <row r="10323" ht="12.75" customHeight="1" x14ac:dyDescent="0.2"/>
    <row r="10324" ht="12.75" customHeight="1" x14ac:dyDescent="0.2"/>
    <row r="10325" ht="12.75" customHeight="1" x14ac:dyDescent="0.2"/>
    <row r="10326" ht="12.75" customHeight="1" x14ac:dyDescent="0.2"/>
    <row r="10327" ht="12.75" customHeight="1" x14ac:dyDescent="0.2"/>
    <row r="10328" ht="12.75" customHeight="1" x14ac:dyDescent="0.2"/>
    <row r="10329" ht="12.75" customHeight="1" x14ac:dyDescent="0.2"/>
    <row r="10330" ht="12.75" customHeight="1" x14ac:dyDescent="0.2"/>
    <row r="10331" ht="12.75" customHeight="1" x14ac:dyDescent="0.2"/>
    <row r="10332" ht="12.75" customHeight="1" x14ac:dyDescent="0.2"/>
    <row r="10333" ht="12.75" customHeight="1" x14ac:dyDescent="0.2"/>
    <row r="10334" ht="12.75" customHeight="1" x14ac:dyDescent="0.2"/>
    <row r="10335" ht="12.75" customHeight="1" x14ac:dyDescent="0.2"/>
    <row r="10336" ht="12.75" customHeight="1" x14ac:dyDescent="0.2"/>
    <row r="10337" ht="12.75" customHeight="1" x14ac:dyDescent="0.2"/>
    <row r="10338" ht="12.75" customHeight="1" x14ac:dyDescent="0.2"/>
    <row r="10339" ht="12.75" customHeight="1" x14ac:dyDescent="0.2"/>
    <row r="10340" ht="12.75" customHeight="1" x14ac:dyDescent="0.2"/>
    <row r="10341" ht="12.75" customHeight="1" x14ac:dyDescent="0.2"/>
    <row r="10342" ht="12.75" customHeight="1" x14ac:dyDescent="0.2"/>
    <row r="10343" ht="12.75" customHeight="1" x14ac:dyDescent="0.2"/>
    <row r="10344" ht="12.75" customHeight="1" x14ac:dyDescent="0.2"/>
    <row r="10345" ht="12.75" customHeight="1" x14ac:dyDescent="0.2"/>
    <row r="10346" ht="12.75" customHeight="1" x14ac:dyDescent="0.2"/>
    <row r="10347" ht="12.75" customHeight="1" x14ac:dyDescent="0.2"/>
    <row r="10348" ht="12.75" customHeight="1" x14ac:dyDescent="0.2"/>
    <row r="10349" ht="12.75" customHeight="1" x14ac:dyDescent="0.2"/>
    <row r="10350" ht="12.75" customHeight="1" x14ac:dyDescent="0.2"/>
    <row r="10351" ht="12.75" customHeight="1" x14ac:dyDescent="0.2"/>
    <row r="10352" ht="12.75" customHeight="1" x14ac:dyDescent="0.2"/>
    <row r="10353" ht="12.75" customHeight="1" x14ac:dyDescent="0.2"/>
    <row r="10354" ht="12.75" customHeight="1" x14ac:dyDescent="0.2"/>
    <row r="10355" ht="12.75" customHeight="1" x14ac:dyDescent="0.2"/>
    <row r="10356" ht="12.75" customHeight="1" x14ac:dyDescent="0.2"/>
    <row r="10357" ht="12.75" customHeight="1" x14ac:dyDescent="0.2"/>
    <row r="10358" ht="12.75" customHeight="1" x14ac:dyDescent="0.2"/>
    <row r="10359" ht="12.75" customHeight="1" x14ac:dyDescent="0.2"/>
    <row r="10360" ht="12.75" customHeight="1" x14ac:dyDescent="0.2"/>
    <row r="10361" ht="12.75" customHeight="1" x14ac:dyDescent="0.2"/>
    <row r="10362" ht="12.75" customHeight="1" x14ac:dyDescent="0.2"/>
    <row r="10363" ht="12.75" customHeight="1" x14ac:dyDescent="0.2"/>
    <row r="10364" ht="12.75" customHeight="1" x14ac:dyDescent="0.2"/>
    <row r="10365" ht="12.75" customHeight="1" x14ac:dyDescent="0.2"/>
    <row r="10366" ht="12.75" customHeight="1" x14ac:dyDescent="0.2"/>
    <row r="10367" ht="12.75" customHeight="1" x14ac:dyDescent="0.2"/>
    <row r="10368" ht="12.75" customHeight="1" x14ac:dyDescent="0.2"/>
    <row r="10369" ht="12.75" customHeight="1" x14ac:dyDescent="0.2"/>
    <row r="10370" ht="12.75" customHeight="1" x14ac:dyDescent="0.2"/>
    <row r="10371" ht="12.75" customHeight="1" x14ac:dyDescent="0.2"/>
    <row r="10372" ht="12.75" customHeight="1" x14ac:dyDescent="0.2"/>
    <row r="10373" ht="12.75" customHeight="1" x14ac:dyDescent="0.2"/>
    <row r="10374" ht="12.75" customHeight="1" x14ac:dyDescent="0.2"/>
    <row r="10375" ht="12.75" customHeight="1" x14ac:dyDescent="0.2"/>
    <row r="10376" ht="12.75" customHeight="1" x14ac:dyDescent="0.2"/>
    <row r="10377" ht="12.75" customHeight="1" x14ac:dyDescent="0.2"/>
    <row r="10378" ht="12.75" customHeight="1" x14ac:dyDescent="0.2"/>
    <row r="10379" ht="12.75" customHeight="1" x14ac:dyDescent="0.2"/>
    <row r="10380" ht="12.75" customHeight="1" x14ac:dyDescent="0.2"/>
    <row r="10381" ht="12.75" customHeight="1" x14ac:dyDescent="0.2"/>
    <row r="10382" ht="12.75" customHeight="1" x14ac:dyDescent="0.2"/>
    <row r="10383" ht="12.75" customHeight="1" x14ac:dyDescent="0.2"/>
    <row r="10384" ht="12.75" customHeight="1" x14ac:dyDescent="0.2"/>
    <row r="10385" ht="12.75" customHeight="1" x14ac:dyDescent="0.2"/>
    <row r="10386" ht="12.75" customHeight="1" x14ac:dyDescent="0.2"/>
    <row r="10387" ht="12.75" customHeight="1" x14ac:dyDescent="0.2"/>
    <row r="10388" ht="12.75" customHeight="1" x14ac:dyDescent="0.2"/>
    <row r="10389" ht="12.75" customHeight="1" x14ac:dyDescent="0.2"/>
    <row r="10390" ht="12.75" customHeight="1" x14ac:dyDescent="0.2"/>
    <row r="10391" ht="12.75" customHeight="1" x14ac:dyDescent="0.2"/>
    <row r="10392" ht="12.75" customHeight="1" x14ac:dyDescent="0.2"/>
    <row r="10393" ht="12.75" customHeight="1" x14ac:dyDescent="0.2"/>
    <row r="10394" ht="12.75" customHeight="1" x14ac:dyDescent="0.2"/>
    <row r="10395" ht="12.75" customHeight="1" x14ac:dyDescent="0.2"/>
    <row r="10396" ht="12.75" customHeight="1" x14ac:dyDescent="0.2"/>
    <row r="10397" ht="12.75" customHeight="1" x14ac:dyDescent="0.2"/>
    <row r="10398" ht="12.75" customHeight="1" x14ac:dyDescent="0.2"/>
    <row r="10399" ht="12.75" customHeight="1" x14ac:dyDescent="0.2"/>
    <row r="10400" ht="12.75" customHeight="1" x14ac:dyDescent="0.2"/>
    <row r="10401" ht="12.75" customHeight="1" x14ac:dyDescent="0.2"/>
    <row r="10402" ht="12.75" customHeight="1" x14ac:dyDescent="0.2"/>
    <row r="10403" ht="12.75" customHeight="1" x14ac:dyDescent="0.2"/>
    <row r="10404" ht="12.75" customHeight="1" x14ac:dyDescent="0.2"/>
    <row r="10405" ht="12.75" customHeight="1" x14ac:dyDescent="0.2"/>
    <row r="10406" ht="12.75" customHeight="1" x14ac:dyDescent="0.2"/>
    <row r="10407" ht="12.75" customHeight="1" x14ac:dyDescent="0.2"/>
    <row r="10408" ht="12.75" customHeight="1" x14ac:dyDescent="0.2"/>
    <row r="10409" ht="12.75" customHeight="1" x14ac:dyDescent="0.2"/>
    <row r="10410" ht="12.75" customHeight="1" x14ac:dyDescent="0.2"/>
    <row r="10411" ht="12.75" customHeight="1" x14ac:dyDescent="0.2"/>
    <row r="10412" ht="12.75" customHeight="1" x14ac:dyDescent="0.2"/>
    <row r="10413" ht="12.75" customHeight="1" x14ac:dyDescent="0.2"/>
    <row r="10414" ht="12.75" customHeight="1" x14ac:dyDescent="0.2"/>
    <row r="10415" ht="12.75" customHeight="1" x14ac:dyDescent="0.2"/>
    <row r="10416" ht="12.75" customHeight="1" x14ac:dyDescent="0.2"/>
    <row r="10417" ht="12.75" customHeight="1" x14ac:dyDescent="0.2"/>
    <row r="10418" ht="12.75" customHeight="1" x14ac:dyDescent="0.2"/>
    <row r="10419" ht="12.75" customHeight="1" x14ac:dyDescent="0.2"/>
    <row r="10420" ht="12.75" customHeight="1" x14ac:dyDescent="0.2"/>
    <row r="10421" ht="12.75" customHeight="1" x14ac:dyDescent="0.2"/>
    <row r="10422" ht="12.75" customHeight="1" x14ac:dyDescent="0.2"/>
    <row r="10423" ht="12.75" customHeight="1" x14ac:dyDescent="0.2"/>
    <row r="10424" ht="12.75" customHeight="1" x14ac:dyDescent="0.2"/>
    <row r="10425" ht="12.75" customHeight="1" x14ac:dyDescent="0.2"/>
    <row r="10426" ht="12.75" customHeight="1" x14ac:dyDescent="0.2"/>
    <row r="10427" ht="12.75" customHeight="1" x14ac:dyDescent="0.2"/>
    <row r="10428" ht="12.75" customHeight="1" x14ac:dyDescent="0.2"/>
    <row r="10429" ht="12.75" customHeight="1" x14ac:dyDescent="0.2"/>
    <row r="10430" ht="12.75" customHeight="1" x14ac:dyDescent="0.2"/>
    <row r="10431" ht="12.75" customHeight="1" x14ac:dyDescent="0.2"/>
    <row r="10432" ht="12.75" customHeight="1" x14ac:dyDescent="0.2"/>
    <row r="10433" ht="12.75" customHeight="1" x14ac:dyDescent="0.2"/>
    <row r="10434" ht="12.75" customHeight="1" x14ac:dyDescent="0.2"/>
    <row r="10435" ht="12.75" customHeight="1" x14ac:dyDescent="0.2"/>
    <row r="10436" ht="12.75" customHeight="1" x14ac:dyDescent="0.2"/>
    <row r="10437" ht="12.75" customHeight="1" x14ac:dyDescent="0.2"/>
    <row r="10438" ht="12.75" customHeight="1" x14ac:dyDescent="0.2"/>
    <row r="10439" ht="12.75" customHeight="1" x14ac:dyDescent="0.2"/>
    <row r="10440" ht="12.75" customHeight="1" x14ac:dyDescent="0.2"/>
    <row r="10441" ht="12.75" customHeight="1" x14ac:dyDescent="0.2"/>
    <row r="10442" ht="12.75" customHeight="1" x14ac:dyDescent="0.2"/>
    <row r="10443" ht="12.75" customHeight="1" x14ac:dyDescent="0.2"/>
    <row r="10444" ht="12.75" customHeight="1" x14ac:dyDescent="0.2"/>
    <row r="10445" ht="12.75" customHeight="1" x14ac:dyDescent="0.2"/>
    <row r="10446" ht="12.75" customHeight="1" x14ac:dyDescent="0.2"/>
    <row r="10447" ht="12.75" customHeight="1" x14ac:dyDescent="0.2"/>
    <row r="10448" ht="12.75" customHeight="1" x14ac:dyDescent="0.2"/>
    <row r="10449" ht="12.75" customHeight="1" x14ac:dyDescent="0.2"/>
    <row r="10450" ht="12.75" customHeight="1" x14ac:dyDescent="0.2"/>
    <row r="10451" ht="12.75" customHeight="1" x14ac:dyDescent="0.2"/>
    <row r="10452" ht="12.75" customHeight="1" x14ac:dyDescent="0.2"/>
    <row r="10453" ht="12.75" customHeight="1" x14ac:dyDescent="0.2"/>
    <row r="10454" ht="12.75" customHeight="1" x14ac:dyDescent="0.2"/>
    <row r="10455" ht="12.75" customHeight="1" x14ac:dyDescent="0.2"/>
    <row r="10456" ht="12.75" customHeight="1" x14ac:dyDescent="0.2"/>
    <row r="10457" ht="12.75" customHeight="1" x14ac:dyDescent="0.2"/>
    <row r="10458" ht="12.75" customHeight="1" x14ac:dyDescent="0.2"/>
    <row r="10459" ht="12.75" customHeight="1" x14ac:dyDescent="0.2"/>
    <row r="10460" ht="12.75" customHeight="1" x14ac:dyDescent="0.2"/>
    <row r="10461" ht="12.75" customHeight="1" x14ac:dyDescent="0.2"/>
    <row r="10462" ht="12.75" customHeight="1" x14ac:dyDescent="0.2"/>
    <row r="10463" ht="12.75" customHeight="1" x14ac:dyDescent="0.2"/>
    <row r="10464" ht="12.75" customHeight="1" x14ac:dyDescent="0.2"/>
    <row r="10465" ht="12.75" customHeight="1" x14ac:dyDescent="0.2"/>
    <row r="10466" ht="12.75" customHeight="1" x14ac:dyDescent="0.2"/>
    <row r="10467" ht="12.75" customHeight="1" x14ac:dyDescent="0.2"/>
    <row r="10468" ht="12.75" customHeight="1" x14ac:dyDescent="0.2"/>
    <row r="10469" ht="12.75" customHeight="1" x14ac:dyDescent="0.2"/>
    <row r="10470" ht="12.75" customHeight="1" x14ac:dyDescent="0.2"/>
    <row r="10471" ht="12.75" customHeight="1" x14ac:dyDescent="0.2"/>
    <row r="10472" ht="12.75" customHeight="1" x14ac:dyDescent="0.2"/>
    <row r="10473" ht="12.75" customHeight="1" x14ac:dyDescent="0.2"/>
    <row r="10474" ht="12.75" customHeight="1" x14ac:dyDescent="0.2"/>
    <row r="10475" ht="12.75" customHeight="1" x14ac:dyDescent="0.2"/>
    <row r="10476" ht="12.75" customHeight="1" x14ac:dyDescent="0.2"/>
    <row r="10477" ht="12.75" customHeight="1" x14ac:dyDescent="0.2"/>
    <row r="10478" ht="12.75" customHeight="1" x14ac:dyDescent="0.2"/>
    <row r="10479" ht="12.75" customHeight="1" x14ac:dyDescent="0.2"/>
    <row r="10480" ht="12.75" customHeight="1" x14ac:dyDescent="0.2"/>
    <row r="10481" ht="12.75" customHeight="1" x14ac:dyDescent="0.2"/>
    <row r="10482" ht="12.75" customHeight="1" x14ac:dyDescent="0.2"/>
    <row r="10483" ht="12.75" customHeight="1" x14ac:dyDescent="0.2"/>
    <row r="10484" ht="12.75" customHeight="1" x14ac:dyDescent="0.2"/>
    <row r="10485" ht="12.75" customHeight="1" x14ac:dyDescent="0.2"/>
    <row r="10486" ht="12.75" customHeight="1" x14ac:dyDescent="0.2"/>
    <row r="10487" ht="12.75" customHeight="1" x14ac:dyDescent="0.2"/>
    <row r="10488" ht="12.75" customHeight="1" x14ac:dyDescent="0.2"/>
    <row r="10489" ht="12.75" customHeight="1" x14ac:dyDescent="0.2"/>
    <row r="10490" ht="12.75" customHeight="1" x14ac:dyDescent="0.2"/>
    <row r="10491" ht="12.75" customHeight="1" x14ac:dyDescent="0.2"/>
    <row r="10492" ht="12.75" customHeight="1" x14ac:dyDescent="0.2"/>
    <row r="10493" ht="12.75" customHeight="1" x14ac:dyDescent="0.2"/>
    <row r="10494" ht="12.75" customHeight="1" x14ac:dyDescent="0.2"/>
    <row r="10495" ht="12.75" customHeight="1" x14ac:dyDescent="0.2"/>
    <row r="10496" ht="12.75" customHeight="1" x14ac:dyDescent="0.2"/>
    <row r="10497" ht="12.75" customHeight="1" x14ac:dyDescent="0.2"/>
    <row r="10498" ht="12.75" customHeight="1" x14ac:dyDescent="0.2"/>
    <row r="10499" ht="12.75" customHeight="1" x14ac:dyDescent="0.2"/>
    <row r="10500" ht="12.75" customHeight="1" x14ac:dyDescent="0.2"/>
    <row r="10501" ht="12.75" customHeight="1" x14ac:dyDescent="0.2"/>
    <row r="10502" ht="12.75" customHeight="1" x14ac:dyDescent="0.2"/>
    <row r="10503" ht="12.75" customHeight="1" x14ac:dyDescent="0.2"/>
    <row r="10504" ht="12.75" customHeight="1" x14ac:dyDescent="0.2"/>
    <row r="10505" ht="12.75" customHeight="1" x14ac:dyDescent="0.2"/>
    <row r="10506" ht="12.75" customHeight="1" x14ac:dyDescent="0.2"/>
    <row r="10507" ht="12.75" customHeight="1" x14ac:dyDescent="0.2"/>
    <row r="10508" ht="12.75" customHeight="1" x14ac:dyDescent="0.2"/>
    <row r="10509" ht="12.75" customHeight="1" x14ac:dyDescent="0.2"/>
    <row r="10510" ht="12.75" customHeight="1" x14ac:dyDescent="0.2"/>
    <row r="10511" ht="12.75" customHeight="1" x14ac:dyDescent="0.2"/>
    <row r="10512" ht="12.75" customHeight="1" x14ac:dyDescent="0.2"/>
    <row r="10513" ht="12.75" customHeight="1" x14ac:dyDescent="0.2"/>
    <row r="10514" ht="12.75" customHeight="1" x14ac:dyDescent="0.2"/>
    <row r="10515" ht="12.75" customHeight="1" x14ac:dyDescent="0.2"/>
    <row r="10516" ht="12.75" customHeight="1" x14ac:dyDescent="0.2"/>
    <row r="10517" ht="12.75" customHeight="1" x14ac:dyDescent="0.2"/>
    <row r="10518" ht="12.75" customHeight="1" x14ac:dyDescent="0.2"/>
    <row r="10519" ht="12.75" customHeight="1" x14ac:dyDescent="0.2"/>
    <row r="10520" ht="12.75" customHeight="1" x14ac:dyDescent="0.2"/>
    <row r="10521" ht="12.75" customHeight="1" x14ac:dyDescent="0.2"/>
    <row r="10522" ht="12.75" customHeight="1" x14ac:dyDescent="0.2"/>
    <row r="10523" ht="12.75" customHeight="1" x14ac:dyDescent="0.2"/>
    <row r="10524" ht="12.75" customHeight="1" x14ac:dyDescent="0.2"/>
    <row r="10525" ht="12.75" customHeight="1" x14ac:dyDescent="0.2"/>
    <row r="10526" ht="12.75" customHeight="1" x14ac:dyDescent="0.2"/>
    <row r="10527" ht="12.75" customHeight="1" x14ac:dyDescent="0.2"/>
    <row r="10528" ht="12.75" customHeight="1" x14ac:dyDescent="0.2"/>
    <row r="10529" ht="12.75" customHeight="1" x14ac:dyDescent="0.2"/>
    <row r="10530" ht="12.75" customHeight="1" x14ac:dyDescent="0.2"/>
    <row r="10531" ht="12.75" customHeight="1" x14ac:dyDescent="0.2"/>
    <row r="10532" ht="12.75" customHeight="1" x14ac:dyDescent="0.2"/>
    <row r="10533" ht="12.75" customHeight="1" x14ac:dyDescent="0.2"/>
    <row r="10534" ht="12.75" customHeight="1" x14ac:dyDescent="0.2"/>
    <row r="10535" ht="12.75" customHeight="1" x14ac:dyDescent="0.2"/>
    <row r="10536" ht="12.75" customHeight="1" x14ac:dyDescent="0.2"/>
    <row r="10537" ht="12.75" customHeight="1" x14ac:dyDescent="0.2"/>
    <row r="10538" ht="12.75" customHeight="1" x14ac:dyDescent="0.2"/>
    <row r="10539" ht="12.75" customHeight="1" x14ac:dyDescent="0.2"/>
    <row r="10540" ht="12.75" customHeight="1" x14ac:dyDescent="0.2"/>
    <row r="10541" ht="12.75" customHeight="1" x14ac:dyDescent="0.2"/>
    <row r="10542" ht="12.75" customHeight="1" x14ac:dyDescent="0.2"/>
    <row r="10543" ht="12.75" customHeight="1" x14ac:dyDescent="0.2"/>
    <row r="10544" ht="12.75" customHeight="1" x14ac:dyDescent="0.2"/>
    <row r="10545" ht="12.75" customHeight="1" x14ac:dyDescent="0.2"/>
    <row r="10546" ht="12.75" customHeight="1" x14ac:dyDescent="0.2"/>
    <row r="10547" ht="12.75" customHeight="1" x14ac:dyDescent="0.2"/>
    <row r="10548" ht="12.75" customHeight="1" x14ac:dyDescent="0.2"/>
    <row r="10549" ht="12.75" customHeight="1" x14ac:dyDescent="0.2"/>
    <row r="10550" ht="12.75" customHeight="1" x14ac:dyDescent="0.2"/>
    <row r="10551" ht="12.75" customHeight="1" x14ac:dyDescent="0.2"/>
    <row r="10552" ht="12.75" customHeight="1" x14ac:dyDescent="0.2"/>
    <row r="10553" ht="12.75" customHeight="1" x14ac:dyDescent="0.2"/>
    <row r="10554" ht="12.75" customHeight="1" x14ac:dyDescent="0.2"/>
    <row r="10555" ht="12.75" customHeight="1" x14ac:dyDescent="0.2"/>
    <row r="10556" ht="12.75" customHeight="1" x14ac:dyDescent="0.2"/>
    <row r="10557" ht="12.75" customHeight="1" x14ac:dyDescent="0.2"/>
    <row r="10558" ht="12.75" customHeight="1" x14ac:dyDescent="0.2"/>
    <row r="10559" ht="12.75" customHeight="1" x14ac:dyDescent="0.2"/>
    <row r="10560" ht="12.75" customHeight="1" x14ac:dyDescent="0.2"/>
    <row r="10561" ht="12.75" customHeight="1" x14ac:dyDescent="0.2"/>
    <row r="10562" ht="12.75" customHeight="1" x14ac:dyDescent="0.2"/>
    <row r="10563" ht="12.75" customHeight="1" x14ac:dyDescent="0.2"/>
    <row r="10564" ht="12.75" customHeight="1" x14ac:dyDescent="0.2"/>
    <row r="10565" ht="12.75" customHeight="1" x14ac:dyDescent="0.2"/>
    <row r="10566" ht="12.75" customHeight="1" x14ac:dyDescent="0.2"/>
    <row r="10567" ht="12.75" customHeight="1" x14ac:dyDescent="0.2"/>
    <row r="10568" ht="12.75" customHeight="1" x14ac:dyDescent="0.2"/>
    <row r="10569" ht="12.75" customHeight="1" x14ac:dyDescent="0.2"/>
    <row r="10570" ht="12.75" customHeight="1" x14ac:dyDescent="0.2"/>
    <row r="10571" ht="12.75" customHeight="1" x14ac:dyDescent="0.2"/>
    <row r="10572" ht="12.75" customHeight="1" x14ac:dyDescent="0.2"/>
    <row r="10573" ht="12.75" customHeight="1" x14ac:dyDescent="0.2"/>
    <row r="10574" ht="12.75" customHeight="1" x14ac:dyDescent="0.2"/>
    <row r="10575" ht="12.75" customHeight="1" x14ac:dyDescent="0.2"/>
    <row r="10576" ht="12.75" customHeight="1" x14ac:dyDescent="0.2"/>
    <row r="10577" ht="12.75" customHeight="1" x14ac:dyDescent="0.2"/>
    <row r="10578" ht="12.75" customHeight="1" x14ac:dyDescent="0.2"/>
    <row r="10579" ht="12.75" customHeight="1" x14ac:dyDescent="0.2"/>
    <row r="10580" ht="12.75" customHeight="1" x14ac:dyDescent="0.2"/>
    <row r="10581" ht="12.75" customHeight="1" x14ac:dyDescent="0.2"/>
    <row r="10582" ht="12.75" customHeight="1" x14ac:dyDescent="0.2"/>
    <row r="10583" ht="12.75" customHeight="1" x14ac:dyDescent="0.2"/>
    <row r="10584" ht="12.75" customHeight="1" x14ac:dyDescent="0.2"/>
    <row r="10585" ht="12.75" customHeight="1" x14ac:dyDescent="0.2"/>
    <row r="10586" ht="12.75" customHeight="1" x14ac:dyDescent="0.2"/>
    <row r="10587" ht="12.75" customHeight="1" x14ac:dyDescent="0.2"/>
    <row r="10588" ht="12.75" customHeight="1" x14ac:dyDescent="0.2"/>
    <row r="10589" ht="12.75" customHeight="1" x14ac:dyDescent="0.2"/>
    <row r="10590" ht="12.75" customHeight="1" x14ac:dyDescent="0.2"/>
    <row r="10591" ht="12.75" customHeight="1" x14ac:dyDescent="0.2"/>
    <row r="10592" ht="12.75" customHeight="1" x14ac:dyDescent="0.2"/>
    <row r="10593" ht="12.75" customHeight="1" x14ac:dyDescent="0.2"/>
    <row r="10594" ht="12.75" customHeight="1" x14ac:dyDescent="0.2"/>
    <row r="10595" ht="12.75" customHeight="1" x14ac:dyDescent="0.2"/>
    <row r="10596" ht="12.75" customHeight="1" x14ac:dyDescent="0.2"/>
    <row r="10597" ht="12.75" customHeight="1" x14ac:dyDescent="0.2"/>
    <row r="10598" ht="12.75" customHeight="1" x14ac:dyDescent="0.2"/>
    <row r="10599" ht="12.75" customHeight="1" x14ac:dyDescent="0.2"/>
    <row r="10600" ht="12.75" customHeight="1" x14ac:dyDescent="0.2"/>
    <row r="10601" ht="12.75" customHeight="1" x14ac:dyDescent="0.2"/>
    <row r="10602" ht="12.75" customHeight="1" x14ac:dyDescent="0.2"/>
    <row r="10603" ht="12.75" customHeight="1" x14ac:dyDescent="0.2"/>
    <row r="10604" ht="12.75" customHeight="1" x14ac:dyDescent="0.2"/>
    <row r="10605" ht="12.75" customHeight="1" x14ac:dyDescent="0.2"/>
    <row r="10606" ht="12.75" customHeight="1" x14ac:dyDescent="0.2"/>
    <row r="10607" ht="12.75" customHeight="1" x14ac:dyDescent="0.2"/>
    <row r="10608" ht="12.75" customHeight="1" x14ac:dyDescent="0.2"/>
    <row r="10609" ht="12.75" customHeight="1" x14ac:dyDescent="0.2"/>
    <row r="10610" ht="12.75" customHeight="1" x14ac:dyDescent="0.2"/>
    <row r="10611" ht="12.75" customHeight="1" x14ac:dyDescent="0.2"/>
    <row r="10612" ht="12.75" customHeight="1" x14ac:dyDescent="0.2"/>
    <row r="10613" ht="12.75" customHeight="1" x14ac:dyDescent="0.2"/>
    <row r="10614" ht="12.75" customHeight="1" x14ac:dyDescent="0.2"/>
    <row r="10615" ht="12.75" customHeight="1" x14ac:dyDescent="0.2"/>
    <row r="10616" ht="12.75" customHeight="1" x14ac:dyDescent="0.2"/>
    <row r="10617" ht="12.75" customHeight="1" x14ac:dyDescent="0.2"/>
    <row r="10618" ht="12.75" customHeight="1" x14ac:dyDescent="0.2"/>
    <row r="10619" ht="12.75" customHeight="1" x14ac:dyDescent="0.2"/>
    <row r="10620" ht="12.75" customHeight="1" x14ac:dyDescent="0.2"/>
    <row r="10621" ht="12.75" customHeight="1" x14ac:dyDescent="0.2"/>
    <row r="10622" ht="12.75" customHeight="1" x14ac:dyDescent="0.2"/>
    <row r="10623" ht="12.75" customHeight="1" x14ac:dyDescent="0.2"/>
    <row r="10624" ht="12.75" customHeight="1" x14ac:dyDescent="0.2"/>
    <row r="10625" ht="12.75" customHeight="1" x14ac:dyDescent="0.2"/>
    <row r="10626" ht="12.75" customHeight="1" x14ac:dyDescent="0.2"/>
    <row r="10627" ht="12.75" customHeight="1" x14ac:dyDescent="0.2"/>
    <row r="10628" ht="12.75" customHeight="1" x14ac:dyDescent="0.2"/>
    <row r="10629" ht="12.75" customHeight="1" x14ac:dyDescent="0.2"/>
    <row r="10630" ht="12.75" customHeight="1" x14ac:dyDescent="0.2"/>
    <row r="10631" ht="12.75" customHeight="1" x14ac:dyDescent="0.2"/>
    <row r="10632" ht="12.75" customHeight="1" x14ac:dyDescent="0.2"/>
    <row r="10633" ht="12.75" customHeight="1" x14ac:dyDescent="0.2"/>
    <row r="10634" ht="12.75" customHeight="1" x14ac:dyDescent="0.2"/>
    <row r="10635" ht="12.75" customHeight="1" x14ac:dyDescent="0.2"/>
    <row r="10636" ht="12.75" customHeight="1" x14ac:dyDescent="0.2"/>
    <row r="10637" ht="12.75" customHeight="1" x14ac:dyDescent="0.2"/>
    <row r="10638" ht="12.75" customHeight="1" x14ac:dyDescent="0.2"/>
    <row r="10639" ht="12.75" customHeight="1" x14ac:dyDescent="0.2"/>
    <row r="10640" ht="12.75" customHeight="1" x14ac:dyDescent="0.2"/>
    <row r="10641" ht="12.75" customHeight="1" x14ac:dyDescent="0.2"/>
    <row r="10642" ht="12.75" customHeight="1" x14ac:dyDescent="0.2"/>
    <row r="10643" ht="12.75" customHeight="1" x14ac:dyDescent="0.2"/>
    <row r="10644" ht="12.75" customHeight="1" x14ac:dyDescent="0.2"/>
    <row r="10645" ht="12.75" customHeight="1" x14ac:dyDescent="0.2"/>
    <row r="10646" ht="12.75" customHeight="1" x14ac:dyDescent="0.2"/>
    <row r="10647" ht="12.75" customHeight="1" x14ac:dyDescent="0.2"/>
    <row r="10648" ht="12.75" customHeight="1" x14ac:dyDescent="0.2"/>
    <row r="10649" ht="12.75" customHeight="1" x14ac:dyDescent="0.2"/>
    <row r="10650" ht="12.75" customHeight="1" x14ac:dyDescent="0.2"/>
    <row r="10651" ht="12.75" customHeight="1" x14ac:dyDescent="0.2"/>
    <row r="10652" ht="12.75" customHeight="1" x14ac:dyDescent="0.2"/>
    <row r="10653" ht="12.75" customHeight="1" x14ac:dyDescent="0.2"/>
    <row r="10654" ht="12.75" customHeight="1" x14ac:dyDescent="0.2"/>
    <row r="10655" ht="12.75" customHeight="1" x14ac:dyDescent="0.2"/>
    <row r="10656" ht="12.75" customHeight="1" x14ac:dyDescent="0.2"/>
    <row r="10657" ht="12.75" customHeight="1" x14ac:dyDescent="0.2"/>
    <row r="10658" ht="12.75" customHeight="1" x14ac:dyDescent="0.2"/>
    <row r="10659" ht="12.75" customHeight="1" x14ac:dyDescent="0.2"/>
    <row r="10660" ht="12.75" customHeight="1" x14ac:dyDescent="0.2"/>
    <row r="10661" ht="12.75" customHeight="1" x14ac:dyDescent="0.2"/>
    <row r="10662" ht="12.75" customHeight="1" x14ac:dyDescent="0.2"/>
    <row r="10663" ht="12.75" customHeight="1" x14ac:dyDescent="0.2"/>
    <row r="10664" ht="12.75" customHeight="1" x14ac:dyDescent="0.2"/>
    <row r="10665" ht="12.75" customHeight="1" x14ac:dyDescent="0.2"/>
    <row r="10666" ht="12.75" customHeight="1" x14ac:dyDescent="0.2"/>
    <row r="10667" ht="12.75" customHeight="1" x14ac:dyDescent="0.2"/>
    <row r="10668" ht="12.75" customHeight="1" x14ac:dyDescent="0.2"/>
    <row r="10669" ht="12.75" customHeight="1" x14ac:dyDescent="0.2"/>
    <row r="10670" ht="12.75" customHeight="1" x14ac:dyDescent="0.2"/>
    <row r="10671" ht="12.75" customHeight="1" x14ac:dyDescent="0.2"/>
    <row r="10672" ht="12.75" customHeight="1" x14ac:dyDescent="0.2"/>
    <row r="10673" ht="12.75" customHeight="1" x14ac:dyDescent="0.2"/>
    <row r="10674" ht="12.75" customHeight="1" x14ac:dyDescent="0.2"/>
    <row r="10675" ht="12.75" customHeight="1" x14ac:dyDescent="0.2"/>
    <row r="10676" ht="12.75" customHeight="1" x14ac:dyDescent="0.2"/>
    <row r="10677" ht="12.75" customHeight="1" x14ac:dyDescent="0.2"/>
    <row r="10678" ht="12.75" customHeight="1" x14ac:dyDescent="0.2"/>
    <row r="10679" ht="12.75" customHeight="1" x14ac:dyDescent="0.2"/>
    <row r="10680" ht="12.75" customHeight="1" x14ac:dyDescent="0.2"/>
    <row r="10681" ht="12.75" customHeight="1" x14ac:dyDescent="0.2"/>
    <row r="10682" ht="12.75" customHeight="1" x14ac:dyDescent="0.2"/>
    <row r="10683" ht="12.75" customHeight="1" x14ac:dyDescent="0.2"/>
    <row r="10684" ht="12.75" customHeight="1" x14ac:dyDescent="0.2"/>
    <row r="10685" ht="12.75" customHeight="1" x14ac:dyDescent="0.2"/>
    <row r="10686" ht="12.75" customHeight="1" x14ac:dyDescent="0.2"/>
    <row r="10687" ht="12.75" customHeight="1" x14ac:dyDescent="0.2"/>
    <row r="10688" ht="12.75" customHeight="1" x14ac:dyDescent="0.2"/>
    <row r="10689" ht="12.75" customHeight="1" x14ac:dyDescent="0.2"/>
    <row r="10690" ht="12.75" customHeight="1" x14ac:dyDescent="0.2"/>
    <row r="10691" ht="12.75" customHeight="1" x14ac:dyDescent="0.2"/>
    <row r="10692" ht="12.75" customHeight="1" x14ac:dyDescent="0.2"/>
    <row r="10693" ht="12.75" customHeight="1" x14ac:dyDescent="0.2"/>
    <row r="10694" ht="12.75" customHeight="1" x14ac:dyDescent="0.2"/>
    <row r="10695" ht="12.75" customHeight="1" x14ac:dyDescent="0.2"/>
    <row r="10696" ht="12.75" customHeight="1" x14ac:dyDescent="0.2"/>
    <row r="10697" ht="12.75" customHeight="1" x14ac:dyDescent="0.2"/>
    <row r="10698" ht="12.75" customHeight="1" x14ac:dyDescent="0.2"/>
    <row r="10699" ht="12.75" customHeight="1" x14ac:dyDescent="0.2"/>
    <row r="10700" ht="12.75" customHeight="1" x14ac:dyDescent="0.2"/>
    <row r="10701" ht="12.75" customHeight="1" x14ac:dyDescent="0.2"/>
    <row r="10702" ht="12.75" customHeight="1" x14ac:dyDescent="0.2"/>
    <row r="10703" ht="12.75" customHeight="1" x14ac:dyDescent="0.2"/>
    <row r="10704" ht="12.75" customHeight="1" x14ac:dyDescent="0.2"/>
    <row r="10705" ht="12.75" customHeight="1" x14ac:dyDescent="0.2"/>
    <row r="10706" ht="12.75" customHeight="1" x14ac:dyDescent="0.2"/>
    <row r="10707" ht="12.75" customHeight="1" x14ac:dyDescent="0.2"/>
    <row r="10708" ht="12.75" customHeight="1" x14ac:dyDescent="0.2"/>
    <row r="10709" ht="12.75" customHeight="1" x14ac:dyDescent="0.2"/>
    <row r="10710" ht="12.75" customHeight="1" x14ac:dyDescent="0.2"/>
    <row r="10711" ht="12.75" customHeight="1" x14ac:dyDescent="0.2"/>
    <row r="10712" ht="12.75" customHeight="1" x14ac:dyDescent="0.2"/>
    <row r="10713" ht="12.75" customHeight="1" x14ac:dyDescent="0.2"/>
    <row r="10714" ht="12.75" customHeight="1" x14ac:dyDescent="0.2"/>
    <row r="10715" ht="12.75" customHeight="1" x14ac:dyDescent="0.2"/>
    <row r="10716" ht="12.75" customHeight="1" x14ac:dyDescent="0.2"/>
    <row r="10717" ht="12.75" customHeight="1" x14ac:dyDescent="0.2"/>
    <row r="10718" ht="12.75" customHeight="1" x14ac:dyDescent="0.2"/>
    <row r="10719" ht="12.75" customHeight="1" x14ac:dyDescent="0.2"/>
    <row r="10720" ht="12.75" customHeight="1" x14ac:dyDescent="0.2"/>
    <row r="10721" ht="12.75" customHeight="1" x14ac:dyDescent="0.2"/>
    <row r="10722" ht="12.75" customHeight="1" x14ac:dyDescent="0.2"/>
    <row r="10723" ht="12.75" customHeight="1" x14ac:dyDescent="0.2"/>
    <row r="10724" ht="12.75" customHeight="1" x14ac:dyDescent="0.2"/>
    <row r="10725" ht="12.75" customHeight="1" x14ac:dyDescent="0.2"/>
    <row r="10726" ht="12.75" customHeight="1" x14ac:dyDescent="0.2"/>
    <row r="10727" ht="12.75" customHeight="1" x14ac:dyDescent="0.2"/>
    <row r="10728" ht="12.75" customHeight="1" x14ac:dyDescent="0.2"/>
    <row r="10729" ht="12.75" customHeight="1" x14ac:dyDescent="0.2"/>
    <row r="10730" ht="12.75" customHeight="1" x14ac:dyDescent="0.2"/>
    <row r="10731" ht="12.75" customHeight="1" x14ac:dyDescent="0.2"/>
    <row r="10732" ht="12.75" customHeight="1" x14ac:dyDescent="0.2"/>
    <row r="10733" ht="12.75" customHeight="1" x14ac:dyDescent="0.2"/>
    <row r="10734" ht="12.75" customHeight="1" x14ac:dyDescent="0.2"/>
    <row r="10735" ht="12.75" customHeight="1" x14ac:dyDescent="0.2"/>
    <row r="10736" ht="12.75" customHeight="1" x14ac:dyDescent="0.2"/>
    <row r="10737" ht="12.75" customHeight="1" x14ac:dyDescent="0.2"/>
    <row r="10738" ht="12.75" customHeight="1" x14ac:dyDescent="0.2"/>
    <row r="10739" ht="12.75" customHeight="1" x14ac:dyDescent="0.2"/>
    <row r="10740" ht="12.75" customHeight="1" x14ac:dyDescent="0.2"/>
    <row r="10741" ht="12.75" customHeight="1" x14ac:dyDescent="0.2"/>
    <row r="10742" ht="12.75" customHeight="1" x14ac:dyDescent="0.2"/>
    <row r="10743" ht="12.75" customHeight="1" x14ac:dyDescent="0.2"/>
    <row r="10744" ht="12.75" customHeight="1" x14ac:dyDescent="0.2"/>
    <row r="10745" ht="12.75" customHeight="1" x14ac:dyDescent="0.2"/>
    <row r="10746" ht="12.75" customHeight="1" x14ac:dyDescent="0.2"/>
    <row r="10747" ht="12.75" customHeight="1" x14ac:dyDescent="0.2"/>
    <row r="10748" ht="12.75" customHeight="1" x14ac:dyDescent="0.2"/>
    <row r="10749" ht="12.75" customHeight="1" x14ac:dyDescent="0.2"/>
    <row r="10750" ht="12.75" customHeight="1" x14ac:dyDescent="0.2"/>
    <row r="10751" ht="12.75" customHeight="1" x14ac:dyDescent="0.2"/>
    <row r="10752" ht="12.75" customHeight="1" x14ac:dyDescent="0.2"/>
    <row r="10753" ht="12.75" customHeight="1" x14ac:dyDescent="0.2"/>
    <row r="10754" ht="12.75" customHeight="1" x14ac:dyDescent="0.2"/>
    <row r="10755" ht="12.75" customHeight="1" x14ac:dyDescent="0.2"/>
    <row r="10756" ht="12.75" customHeight="1" x14ac:dyDescent="0.2"/>
    <row r="10757" ht="12.75" customHeight="1" x14ac:dyDescent="0.2"/>
    <row r="10758" ht="12.75" customHeight="1" x14ac:dyDescent="0.2"/>
    <row r="10759" ht="12.75" customHeight="1" x14ac:dyDescent="0.2"/>
    <row r="10760" ht="12.75" customHeight="1" x14ac:dyDescent="0.2"/>
    <row r="10761" ht="12.75" customHeight="1" x14ac:dyDescent="0.2"/>
    <row r="10762" ht="12.75" customHeight="1" x14ac:dyDescent="0.2"/>
    <row r="10763" ht="12.75" customHeight="1" x14ac:dyDescent="0.2"/>
    <row r="10764" ht="12.75" customHeight="1" x14ac:dyDescent="0.2"/>
    <row r="10765" ht="12.75" customHeight="1" x14ac:dyDescent="0.2"/>
    <row r="10766" ht="12.75" customHeight="1" x14ac:dyDescent="0.2"/>
    <row r="10767" ht="12.75" customHeight="1" x14ac:dyDescent="0.2"/>
    <row r="10768" ht="12.75" customHeight="1" x14ac:dyDescent="0.2"/>
    <row r="10769" ht="12.75" customHeight="1" x14ac:dyDescent="0.2"/>
    <row r="10770" ht="12.75" customHeight="1" x14ac:dyDescent="0.2"/>
    <row r="10771" ht="12.75" customHeight="1" x14ac:dyDescent="0.2"/>
    <row r="10772" ht="12.75" customHeight="1" x14ac:dyDescent="0.2"/>
    <row r="10773" ht="12.75" customHeight="1" x14ac:dyDescent="0.2"/>
    <row r="10774" ht="12.75" customHeight="1" x14ac:dyDescent="0.2"/>
    <row r="10775" ht="12.75" customHeight="1" x14ac:dyDescent="0.2"/>
    <row r="10776" ht="12.75" customHeight="1" x14ac:dyDescent="0.2"/>
    <row r="10777" ht="12.75" customHeight="1" x14ac:dyDescent="0.2"/>
    <row r="10778" ht="12.75" customHeight="1" x14ac:dyDescent="0.2"/>
    <row r="10779" ht="12.75" customHeight="1" x14ac:dyDescent="0.2"/>
    <row r="10780" ht="12.75" customHeight="1" x14ac:dyDescent="0.2"/>
    <row r="10781" ht="12.75" customHeight="1" x14ac:dyDescent="0.2"/>
    <row r="10782" ht="12.75" customHeight="1" x14ac:dyDescent="0.2"/>
    <row r="10783" ht="12.75" customHeight="1" x14ac:dyDescent="0.2"/>
    <row r="10784" ht="12.75" customHeight="1" x14ac:dyDescent="0.2"/>
    <row r="10785" ht="12.75" customHeight="1" x14ac:dyDescent="0.2"/>
    <row r="10786" ht="12.75" customHeight="1" x14ac:dyDescent="0.2"/>
    <row r="10787" ht="12.75" customHeight="1" x14ac:dyDescent="0.2"/>
    <row r="10788" ht="12.75" customHeight="1" x14ac:dyDescent="0.2"/>
    <row r="10789" ht="12.75" customHeight="1" x14ac:dyDescent="0.2"/>
    <row r="10790" ht="12.75" customHeight="1" x14ac:dyDescent="0.2"/>
    <row r="10791" ht="12.75" customHeight="1" x14ac:dyDescent="0.2"/>
    <row r="10792" ht="12.75" customHeight="1" x14ac:dyDescent="0.2"/>
    <row r="10793" ht="12.75" customHeight="1" x14ac:dyDescent="0.2"/>
    <row r="10794" ht="12.75" customHeight="1" x14ac:dyDescent="0.2"/>
    <row r="10795" ht="12.75" customHeight="1" x14ac:dyDescent="0.2"/>
    <row r="10796" ht="12.75" customHeight="1" x14ac:dyDescent="0.2"/>
    <row r="10797" ht="12.75" customHeight="1" x14ac:dyDescent="0.2"/>
    <row r="10798" ht="12.75" customHeight="1" x14ac:dyDescent="0.2"/>
    <row r="10799" ht="12.75" customHeight="1" x14ac:dyDescent="0.2"/>
    <row r="10800" ht="12.75" customHeight="1" x14ac:dyDescent="0.2"/>
    <row r="10801" ht="12.75" customHeight="1" x14ac:dyDescent="0.2"/>
    <row r="10802" ht="12.75" customHeight="1" x14ac:dyDescent="0.2"/>
    <row r="10803" ht="12.75" customHeight="1" x14ac:dyDescent="0.2"/>
    <row r="10804" ht="12.75" customHeight="1" x14ac:dyDescent="0.2"/>
    <row r="10805" ht="12.75" customHeight="1" x14ac:dyDescent="0.2"/>
    <row r="10806" ht="12.75" customHeight="1" x14ac:dyDescent="0.2"/>
    <row r="10807" ht="12.75" customHeight="1" x14ac:dyDescent="0.2"/>
    <row r="10808" ht="12.75" customHeight="1" x14ac:dyDescent="0.2"/>
    <row r="10809" ht="12.75" customHeight="1" x14ac:dyDescent="0.2"/>
    <row r="10810" ht="12.75" customHeight="1" x14ac:dyDescent="0.2"/>
    <row r="10811" ht="12.75" customHeight="1" x14ac:dyDescent="0.2"/>
    <row r="10812" ht="12.75" customHeight="1" x14ac:dyDescent="0.2"/>
    <row r="10813" ht="12.75" customHeight="1" x14ac:dyDescent="0.2"/>
    <row r="10814" ht="12.75" customHeight="1" x14ac:dyDescent="0.2"/>
    <row r="10815" ht="12.75" customHeight="1" x14ac:dyDescent="0.2"/>
    <row r="10816" ht="12.75" customHeight="1" x14ac:dyDescent="0.2"/>
    <row r="10817" ht="12.75" customHeight="1" x14ac:dyDescent="0.2"/>
    <row r="10818" ht="12.75" customHeight="1" x14ac:dyDescent="0.2"/>
    <row r="10819" ht="12.75" customHeight="1" x14ac:dyDescent="0.2"/>
    <row r="10820" ht="12.75" customHeight="1" x14ac:dyDescent="0.2"/>
    <row r="10821" ht="12.75" customHeight="1" x14ac:dyDescent="0.2"/>
    <row r="10822" ht="12.75" customHeight="1" x14ac:dyDescent="0.2"/>
    <row r="10823" ht="12.75" customHeight="1" x14ac:dyDescent="0.2"/>
    <row r="10824" ht="12.75" customHeight="1" x14ac:dyDescent="0.2"/>
    <row r="10825" ht="12.75" customHeight="1" x14ac:dyDescent="0.2"/>
    <row r="10826" ht="12.75" customHeight="1" x14ac:dyDescent="0.2"/>
    <row r="10827" ht="12.75" customHeight="1" x14ac:dyDescent="0.2"/>
    <row r="10828" ht="12.75" customHeight="1" x14ac:dyDescent="0.2"/>
    <row r="10829" ht="12.75" customHeight="1" x14ac:dyDescent="0.2"/>
    <row r="10830" ht="12.75" customHeight="1" x14ac:dyDescent="0.2"/>
    <row r="10831" ht="12.75" customHeight="1" x14ac:dyDescent="0.2"/>
    <row r="10832" ht="12.75" customHeight="1" x14ac:dyDescent="0.2"/>
    <row r="10833" ht="12.75" customHeight="1" x14ac:dyDescent="0.2"/>
    <row r="10834" ht="12.75" customHeight="1" x14ac:dyDescent="0.2"/>
    <row r="10835" ht="12.75" customHeight="1" x14ac:dyDescent="0.2"/>
    <row r="10836" ht="12.75" customHeight="1" x14ac:dyDescent="0.2"/>
    <row r="10837" ht="12.75" customHeight="1" x14ac:dyDescent="0.2"/>
    <row r="10838" ht="12.75" customHeight="1" x14ac:dyDescent="0.2"/>
    <row r="10839" ht="12.75" customHeight="1" x14ac:dyDescent="0.2"/>
    <row r="10840" ht="12.75" customHeight="1" x14ac:dyDescent="0.2"/>
    <row r="10841" ht="12.75" customHeight="1" x14ac:dyDescent="0.2"/>
    <row r="10842" ht="12.75" customHeight="1" x14ac:dyDescent="0.2"/>
    <row r="10843" ht="12.75" customHeight="1" x14ac:dyDescent="0.2"/>
    <row r="10844" ht="12.75" customHeight="1" x14ac:dyDescent="0.2"/>
    <row r="10845" ht="12.75" customHeight="1" x14ac:dyDescent="0.2"/>
    <row r="10846" ht="12.75" customHeight="1" x14ac:dyDescent="0.2"/>
    <row r="10847" ht="12.75" customHeight="1" x14ac:dyDescent="0.2"/>
    <row r="10848" ht="12.75" customHeight="1" x14ac:dyDescent="0.2"/>
    <row r="10849" ht="12.75" customHeight="1" x14ac:dyDescent="0.2"/>
    <row r="10850" ht="12.75" customHeight="1" x14ac:dyDescent="0.2"/>
    <row r="10851" ht="12.75" customHeight="1" x14ac:dyDescent="0.2"/>
    <row r="10852" ht="12.75" customHeight="1" x14ac:dyDescent="0.2"/>
    <row r="10853" ht="12.75" customHeight="1" x14ac:dyDescent="0.2"/>
    <row r="10854" ht="12.75" customHeight="1" x14ac:dyDescent="0.2"/>
    <row r="10855" ht="12.75" customHeight="1" x14ac:dyDescent="0.2"/>
    <row r="10856" ht="12.75" customHeight="1" x14ac:dyDescent="0.2"/>
    <row r="10857" ht="12.75" customHeight="1" x14ac:dyDescent="0.2"/>
    <row r="10858" ht="12.75" customHeight="1" x14ac:dyDescent="0.2"/>
    <row r="10859" ht="12.75" customHeight="1" x14ac:dyDescent="0.2"/>
    <row r="10860" ht="12.75" customHeight="1" x14ac:dyDescent="0.2"/>
    <row r="10861" ht="12.75" customHeight="1" x14ac:dyDescent="0.2"/>
    <row r="10862" ht="12.75" customHeight="1" x14ac:dyDescent="0.2"/>
    <row r="10863" ht="12.75" customHeight="1" x14ac:dyDescent="0.2"/>
    <row r="10864" ht="12.75" customHeight="1" x14ac:dyDescent="0.2"/>
    <row r="10865" ht="12.75" customHeight="1" x14ac:dyDescent="0.2"/>
    <row r="10866" ht="12.75" customHeight="1" x14ac:dyDescent="0.2"/>
    <row r="10867" ht="12.75" customHeight="1" x14ac:dyDescent="0.2"/>
    <row r="10868" ht="12.75" customHeight="1" x14ac:dyDescent="0.2"/>
    <row r="10869" ht="12.75" customHeight="1" x14ac:dyDescent="0.2"/>
    <row r="10870" ht="12.75" customHeight="1" x14ac:dyDescent="0.2"/>
    <row r="10871" ht="12.75" customHeight="1" x14ac:dyDescent="0.2"/>
    <row r="10872" ht="12.75" customHeight="1" x14ac:dyDescent="0.2"/>
    <row r="10873" ht="12.75" customHeight="1" x14ac:dyDescent="0.2"/>
    <row r="10874" ht="12.75" customHeight="1" x14ac:dyDescent="0.2"/>
    <row r="10875" ht="12.75" customHeight="1" x14ac:dyDescent="0.2"/>
    <row r="10876" ht="12.75" customHeight="1" x14ac:dyDescent="0.2"/>
    <row r="10877" ht="12.75" customHeight="1" x14ac:dyDescent="0.2"/>
    <row r="10878" ht="12.75" customHeight="1" x14ac:dyDescent="0.2"/>
    <row r="10879" ht="12.75" customHeight="1" x14ac:dyDescent="0.2"/>
    <row r="10880" ht="12.75" customHeight="1" x14ac:dyDescent="0.2"/>
    <row r="10881" ht="12.75" customHeight="1" x14ac:dyDescent="0.2"/>
    <row r="10882" ht="12.75" customHeight="1" x14ac:dyDescent="0.2"/>
    <row r="10883" ht="12.75" customHeight="1" x14ac:dyDescent="0.2"/>
    <row r="10884" ht="12.75" customHeight="1" x14ac:dyDescent="0.2"/>
    <row r="10885" ht="12.75" customHeight="1" x14ac:dyDescent="0.2"/>
    <row r="10886" ht="12.75" customHeight="1" x14ac:dyDescent="0.2"/>
    <row r="10887" ht="12.75" customHeight="1" x14ac:dyDescent="0.2"/>
    <row r="10888" ht="12.75" customHeight="1" x14ac:dyDescent="0.2"/>
    <row r="10889" ht="12.75" customHeight="1" x14ac:dyDescent="0.2"/>
    <row r="10890" ht="12.75" customHeight="1" x14ac:dyDescent="0.2"/>
    <row r="10891" ht="12.75" customHeight="1" x14ac:dyDescent="0.2"/>
    <row r="10892" ht="12.75" customHeight="1" x14ac:dyDescent="0.2"/>
    <row r="10893" ht="12.75" customHeight="1" x14ac:dyDescent="0.2"/>
    <row r="10894" ht="12.75" customHeight="1" x14ac:dyDescent="0.2"/>
    <row r="10895" ht="12.75" customHeight="1" x14ac:dyDescent="0.2"/>
    <row r="10896" ht="12.75" customHeight="1" x14ac:dyDescent="0.2"/>
    <row r="10897" ht="12.75" customHeight="1" x14ac:dyDescent="0.2"/>
    <row r="10898" ht="12.75" customHeight="1" x14ac:dyDescent="0.2"/>
    <row r="10899" ht="12.75" customHeight="1" x14ac:dyDescent="0.2"/>
    <row r="10900" ht="12.75" customHeight="1" x14ac:dyDescent="0.2"/>
    <row r="10901" ht="12.75" customHeight="1" x14ac:dyDescent="0.2"/>
    <row r="10902" ht="12.75" customHeight="1" x14ac:dyDescent="0.2"/>
    <row r="10903" ht="12.75" customHeight="1" x14ac:dyDescent="0.2"/>
    <row r="10904" ht="12.75" customHeight="1" x14ac:dyDescent="0.2"/>
    <row r="10905" ht="12.75" customHeight="1" x14ac:dyDescent="0.2"/>
    <row r="10906" ht="12.75" customHeight="1" x14ac:dyDescent="0.2"/>
    <row r="10907" ht="12.75" customHeight="1" x14ac:dyDescent="0.2"/>
    <row r="10908" ht="12.75" customHeight="1" x14ac:dyDescent="0.2"/>
    <row r="10909" ht="12.75" customHeight="1" x14ac:dyDescent="0.2"/>
    <row r="10910" ht="12.75" customHeight="1" x14ac:dyDescent="0.2"/>
    <row r="10911" ht="12.75" customHeight="1" x14ac:dyDescent="0.2"/>
    <row r="10912" ht="12.75" customHeight="1" x14ac:dyDescent="0.2"/>
    <row r="10913" ht="12.75" customHeight="1" x14ac:dyDescent="0.2"/>
    <row r="10914" ht="12.75" customHeight="1" x14ac:dyDescent="0.2"/>
    <row r="10915" ht="12.75" customHeight="1" x14ac:dyDescent="0.2"/>
    <row r="10916" ht="12.75" customHeight="1" x14ac:dyDescent="0.2"/>
    <row r="10917" ht="12.75" customHeight="1" x14ac:dyDescent="0.2"/>
    <row r="10918" ht="12.75" customHeight="1" x14ac:dyDescent="0.2"/>
    <row r="10919" ht="12.75" customHeight="1" x14ac:dyDescent="0.2"/>
    <row r="10920" ht="12.75" customHeight="1" x14ac:dyDescent="0.2"/>
    <row r="10921" ht="12.75" customHeight="1" x14ac:dyDescent="0.2"/>
    <row r="10922" ht="12.75" customHeight="1" x14ac:dyDescent="0.2"/>
    <row r="10923" ht="12.75" customHeight="1" x14ac:dyDescent="0.2"/>
    <row r="10924" ht="12.75" customHeight="1" x14ac:dyDescent="0.2"/>
    <row r="10925" ht="12.75" customHeight="1" x14ac:dyDescent="0.2"/>
    <row r="10926" ht="12.75" customHeight="1" x14ac:dyDescent="0.2"/>
    <row r="10927" ht="12.75" customHeight="1" x14ac:dyDescent="0.2"/>
    <row r="10928" ht="12.75" customHeight="1" x14ac:dyDescent="0.2"/>
    <row r="10929" ht="12.75" customHeight="1" x14ac:dyDescent="0.2"/>
    <row r="10930" ht="12.75" customHeight="1" x14ac:dyDescent="0.2"/>
    <row r="10931" ht="12.75" customHeight="1" x14ac:dyDescent="0.2"/>
    <row r="10932" ht="12.75" customHeight="1" x14ac:dyDescent="0.2"/>
    <row r="10933" ht="12.75" customHeight="1" x14ac:dyDescent="0.2"/>
    <row r="10934" ht="12.75" customHeight="1" x14ac:dyDescent="0.2"/>
    <row r="10935" ht="12.75" customHeight="1" x14ac:dyDescent="0.2"/>
    <row r="10936" ht="12.75" customHeight="1" x14ac:dyDescent="0.2"/>
    <row r="10937" ht="12.75" customHeight="1" x14ac:dyDescent="0.2"/>
    <row r="10938" ht="12.75" customHeight="1" x14ac:dyDescent="0.2"/>
    <row r="10939" ht="12.75" customHeight="1" x14ac:dyDescent="0.2"/>
    <row r="10940" ht="12.75" customHeight="1" x14ac:dyDescent="0.2"/>
    <row r="10941" ht="12.75" customHeight="1" x14ac:dyDescent="0.2"/>
    <row r="10942" ht="12.75" customHeight="1" x14ac:dyDescent="0.2"/>
    <row r="10943" ht="12.75" customHeight="1" x14ac:dyDescent="0.2"/>
    <row r="10944" ht="12.75" customHeight="1" x14ac:dyDescent="0.2"/>
    <row r="10945" ht="12.75" customHeight="1" x14ac:dyDescent="0.2"/>
    <row r="10946" ht="12.75" customHeight="1" x14ac:dyDescent="0.2"/>
    <row r="10947" ht="12.75" customHeight="1" x14ac:dyDescent="0.2"/>
    <row r="10948" ht="12.75" customHeight="1" x14ac:dyDescent="0.2"/>
    <row r="10949" ht="12.75" customHeight="1" x14ac:dyDescent="0.2"/>
    <row r="10950" ht="12.75" customHeight="1" x14ac:dyDescent="0.2"/>
    <row r="10951" ht="12.75" customHeight="1" x14ac:dyDescent="0.2"/>
    <row r="10952" ht="12.75" customHeight="1" x14ac:dyDescent="0.2"/>
    <row r="10953" ht="12.75" customHeight="1" x14ac:dyDescent="0.2"/>
    <row r="10954" ht="12.75" customHeight="1" x14ac:dyDescent="0.2"/>
    <row r="10955" ht="12.75" customHeight="1" x14ac:dyDescent="0.2"/>
    <row r="10956" ht="12.75" customHeight="1" x14ac:dyDescent="0.2"/>
    <row r="10957" ht="12.75" customHeight="1" x14ac:dyDescent="0.2"/>
    <row r="10958" ht="12.75" customHeight="1" x14ac:dyDescent="0.2"/>
    <row r="10959" ht="12.75" customHeight="1" x14ac:dyDescent="0.2"/>
    <row r="10960" ht="12.75" customHeight="1" x14ac:dyDescent="0.2"/>
    <row r="10961" ht="12.75" customHeight="1" x14ac:dyDescent="0.2"/>
    <row r="10962" ht="12.75" customHeight="1" x14ac:dyDescent="0.2"/>
    <row r="10963" ht="12.75" customHeight="1" x14ac:dyDescent="0.2"/>
    <row r="10964" ht="12.75" customHeight="1" x14ac:dyDescent="0.2"/>
    <row r="10965" ht="12.75" customHeight="1" x14ac:dyDescent="0.2"/>
    <row r="10966" ht="12.75" customHeight="1" x14ac:dyDescent="0.2"/>
    <row r="10967" ht="12.75" customHeight="1" x14ac:dyDescent="0.2"/>
    <row r="10968" ht="12.75" customHeight="1" x14ac:dyDescent="0.2"/>
    <row r="10969" ht="12.75" customHeight="1" x14ac:dyDescent="0.2"/>
    <row r="10970" ht="12.75" customHeight="1" x14ac:dyDescent="0.2"/>
    <row r="10971" ht="12.75" customHeight="1" x14ac:dyDescent="0.2"/>
    <row r="10972" ht="12.75" customHeight="1" x14ac:dyDescent="0.2"/>
    <row r="10973" ht="12.75" customHeight="1" x14ac:dyDescent="0.2"/>
    <row r="10974" ht="12.75" customHeight="1" x14ac:dyDescent="0.2"/>
    <row r="10975" ht="12.75" customHeight="1" x14ac:dyDescent="0.2"/>
    <row r="10976" ht="12.75" customHeight="1" x14ac:dyDescent="0.2"/>
    <row r="10977" ht="12.75" customHeight="1" x14ac:dyDescent="0.2"/>
    <row r="10978" ht="12.75" customHeight="1" x14ac:dyDescent="0.2"/>
    <row r="10979" ht="12.75" customHeight="1" x14ac:dyDescent="0.2"/>
    <row r="10980" ht="12.75" customHeight="1" x14ac:dyDescent="0.2"/>
    <row r="10981" ht="12.75" customHeight="1" x14ac:dyDescent="0.2"/>
    <row r="10982" ht="12.75" customHeight="1" x14ac:dyDescent="0.2"/>
    <row r="10983" ht="12.75" customHeight="1" x14ac:dyDescent="0.2"/>
    <row r="10984" ht="12.75" customHeight="1" x14ac:dyDescent="0.2"/>
    <row r="10985" ht="12.75" customHeight="1" x14ac:dyDescent="0.2"/>
    <row r="10986" ht="12.75" customHeight="1" x14ac:dyDescent="0.2"/>
    <row r="10987" ht="12.75" customHeight="1" x14ac:dyDescent="0.2"/>
    <row r="10988" ht="12.75" customHeight="1" x14ac:dyDescent="0.2"/>
    <row r="10989" ht="12.75" customHeight="1" x14ac:dyDescent="0.2"/>
    <row r="10990" ht="12.75" customHeight="1" x14ac:dyDescent="0.2"/>
    <row r="10991" ht="12.75" customHeight="1" x14ac:dyDescent="0.2"/>
    <row r="10992" ht="12.75" customHeight="1" x14ac:dyDescent="0.2"/>
    <row r="10993" ht="12.75" customHeight="1" x14ac:dyDescent="0.2"/>
    <row r="10994" ht="12.75" customHeight="1" x14ac:dyDescent="0.2"/>
    <row r="10995" ht="12.75" customHeight="1" x14ac:dyDescent="0.2"/>
    <row r="10996" ht="12.75" customHeight="1" x14ac:dyDescent="0.2"/>
    <row r="10997" ht="12.75" customHeight="1" x14ac:dyDescent="0.2"/>
    <row r="10998" ht="12.75" customHeight="1" x14ac:dyDescent="0.2"/>
    <row r="10999" ht="12.75" customHeight="1" x14ac:dyDescent="0.2"/>
    <row r="11000" ht="12.75" customHeight="1" x14ac:dyDescent="0.2"/>
    <row r="11001" ht="12.75" customHeight="1" x14ac:dyDescent="0.2"/>
    <row r="11002" ht="12.75" customHeight="1" x14ac:dyDescent="0.2"/>
    <row r="11003" ht="12.75" customHeight="1" x14ac:dyDescent="0.2"/>
    <row r="11004" ht="12.75" customHeight="1" x14ac:dyDescent="0.2"/>
    <row r="11005" ht="12.75" customHeight="1" x14ac:dyDescent="0.2"/>
    <row r="11006" ht="12.75" customHeight="1" x14ac:dyDescent="0.2"/>
    <row r="11007" ht="12.75" customHeight="1" x14ac:dyDescent="0.2"/>
    <row r="11008" ht="12.75" customHeight="1" x14ac:dyDescent="0.2"/>
    <row r="11009" ht="12.75" customHeight="1" x14ac:dyDescent="0.2"/>
    <row r="11010" ht="12.75" customHeight="1" x14ac:dyDescent="0.2"/>
    <row r="11011" ht="12.75" customHeight="1" x14ac:dyDescent="0.2"/>
    <row r="11012" ht="12.75" customHeight="1" x14ac:dyDescent="0.2"/>
    <row r="11013" ht="12.75" customHeight="1" x14ac:dyDescent="0.2"/>
    <row r="11014" ht="12.75" customHeight="1" x14ac:dyDescent="0.2"/>
    <row r="11015" ht="12.75" customHeight="1" x14ac:dyDescent="0.2"/>
    <row r="11016" ht="12.75" customHeight="1" x14ac:dyDescent="0.2"/>
    <row r="11017" ht="12.75" customHeight="1" x14ac:dyDescent="0.2"/>
    <row r="11018" ht="12.75" customHeight="1" x14ac:dyDescent="0.2"/>
    <row r="11019" ht="12.75" customHeight="1" x14ac:dyDescent="0.2"/>
    <row r="11020" ht="12.75" customHeight="1" x14ac:dyDescent="0.2"/>
    <row r="11021" ht="12.75" customHeight="1" x14ac:dyDescent="0.2"/>
    <row r="11022" ht="12.75" customHeight="1" x14ac:dyDescent="0.2"/>
    <row r="11023" ht="12.75" customHeight="1" x14ac:dyDescent="0.2"/>
    <row r="11024" ht="12.75" customHeight="1" x14ac:dyDescent="0.2"/>
    <row r="11025" ht="12.75" customHeight="1" x14ac:dyDescent="0.2"/>
    <row r="11026" ht="12.75" customHeight="1" x14ac:dyDescent="0.2"/>
    <row r="11027" ht="12.75" customHeight="1" x14ac:dyDescent="0.2"/>
    <row r="11028" ht="12.75" customHeight="1" x14ac:dyDescent="0.2"/>
    <row r="11029" ht="12.75" customHeight="1" x14ac:dyDescent="0.2"/>
    <row r="11030" ht="12.75" customHeight="1" x14ac:dyDescent="0.2"/>
    <row r="11031" ht="12.75" customHeight="1" x14ac:dyDescent="0.2"/>
    <row r="11032" ht="12.75" customHeight="1" x14ac:dyDescent="0.2"/>
    <row r="11033" ht="12.75" customHeight="1" x14ac:dyDescent="0.2"/>
    <row r="11034" ht="12.75" customHeight="1" x14ac:dyDescent="0.2"/>
    <row r="11035" ht="12.75" customHeight="1" x14ac:dyDescent="0.2"/>
    <row r="11036" ht="12.75" customHeight="1" x14ac:dyDescent="0.2"/>
    <row r="11037" ht="12.75" customHeight="1" x14ac:dyDescent="0.2"/>
    <row r="11038" ht="12.75" customHeight="1" x14ac:dyDescent="0.2"/>
    <row r="11039" ht="12.75" customHeight="1" x14ac:dyDescent="0.2"/>
    <row r="11040" ht="12.75" customHeight="1" x14ac:dyDescent="0.2"/>
    <row r="11041" ht="12.75" customHeight="1" x14ac:dyDescent="0.2"/>
    <row r="11042" ht="12.75" customHeight="1" x14ac:dyDescent="0.2"/>
    <row r="11043" ht="12.75" customHeight="1" x14ac:dyDescent="0.2"/>
    <row r="11044" ht="12.75" customHeight="1" x14ac:dyDescent="0.2"/>
    <row r="11045" ht="12.75" customHeight="1" x14ac:dyDescent="0.2"/>
    <row r="11046" ht="12.75" customHeight="1" x14ac:dyDescent="0.2"/>
    <row r="11047" ht="12.75" customHeight="1" x14ac:dyDescent="0.2"/>
    <row r="11048" ht="12.75" customHeight="1" x14ac:dyDescent="0.2"/>
    <row r="11049" ht="12.75" customHeight="1" x14ac:dyDescent="0.2"/>
    <row r="11050" ht="12.75" customHeight="1" x14ac:dyDescent="0.2"/>
    <row r="11051" ht="12.75" customHeight="1" x14ac:dyDescent="0.2"/>
    <row r="11052" ht="12.75" customHeight="1" x14ac:dyDescent="0.2"/>
    <row r="11053" ht="12.75" customHeight="1" x14ac:dyDescent="0.2"/>
    <row r="11054" ht="12.75" customHeight="1" x14ac:dyDescent="0.2"/>
    <row r="11055" ht="12.75" customHeight="1" x14ac:dyDescent="0.2"/>
    <row r="11056" ht="12.75" customHeight="1" x14ac:dyDescent="0.2"/>
    <row r="11057" ht="12.75" customHeight="1" x14ac:dyDescent="0.2"/>
    <row r="11058" ht="12.75" customHeight="1" x14ac:dyDescent="0.2"/>
    <row r="11059" ht="12.75" customHeight="1" x14ac:dyDescent="0.2"/>
    <row r="11060" ht="12.75" customHeight="1" x14ac:dyDescent="0.2"/>
    <row r="11061" ht="12.75" customHeight="1" x14ac:dyDescent="0.2"/>
    <row r="11062" ht="12.75" customHeight="1" x14ac:dyDescent="0.2"/>
    <row r="11063" ht="12.75" customHeight="1" x14ac:dyDescent="0.2"/>
    <row r="11064" ht="12.75" customHeight="1" x14ac:dyDescent="0.2"/>
    <row r="11065" ht="12.75" customHeight="1" x14ac:dyDescent="0.2"/>
    <row r="11066" ht="12.75" customHeight="1" x14ac:dyDescent="0.2"/>
    <row r="11067" ht="12.75" customHeight="1" x14ac:dyDescent="0.2"/>
    <row r="11068" ht="12.75" customHeight="1" x14ac:dyDescent="0.2"/>
    <row r="11069" ht="12.75" customHeight="1" x14ac:dyDescent="0.2"/>
    <row r="11070" ht="12.75" customHeight="1" x14ac:dyDescent="0.2"/>
    <row r="11071" ht="12.75" customHeight="1" x14ac:dyDescent="0.2"/>
    <row r="11072" ht="12.75" customHeight="1" x14ac:dyDescent="0.2"/>
    <row r="11073" ht="12.75" customHeight="1" x14ac:dyDescent="0.2"/>
    <row r="11074" ht="12.75" customHeight="1" x14ac:dyDescent="0.2"/>
    <row r="11075" ht="12.75" customHeight="1" x14ac:dyDescent="0.2"/>
    <row r="11076" ht="12.75" customHeight="1" x14ac:dyDescent="0.2"/>
    <row r="11077" ht="12.75" customHeight="1" x14ac:dyDescent="0.2"/>
    <row r="11078" ht="12.75" customHeight="1" x14ac:dyDescent="0.2"/>
    <row r="11079" ht="12.75" customHeight="1" x14ac:dyDescent="0.2"/>
    <row r="11080" ht="12.75" customHeight="1" x14ac:dyDescent="0.2"/>
    <row r="11081" ht="12.75" customHeight="1" x14ac:dyDescent="0.2"/>
    <row r="11082" ht="12.75" customHeight="1" x14ac:dyDescent="0.2"/>
    <row r="11083" ht="12.75" customHeight="1" x14ac:dyDescent="0.2"/>
    <row r="11084" ht="12.75" customHeight="1" x14ac:dyDescent="0.2"/>
    <row r="11085" ht="12.75" customHeight="1" x14ac:dyDescent="0.2"/>
    <row r="11086" ht="12.75" customHeight="1" x14ac:dyDescent="0.2"/>
    <row r="11087" ht="12.75" customHeight="1" x14ac:dyDescent="0.2"/>
    <row r="11088" ht="12.75" customHeight="1" x14ac:dyDescent="0.2"/>
    <row r="11089" ht="12.75" customHeight="1" x14ac:dyDescent="0.2"/>
    <row r="11090" ht="12.75" customHeight="1" x14ac:dyDescent="0.2"/>
    <row r="11091" ht="12.75" customHeight="1" x14ac:dyDescent="0.2"/>
    <row r="11092" ht="12.75" customHeight="1" x14ac:dyDescent="0.2"/>
    <row r="11093" ht="12.75" customHeight="1" x14ac:dyDescent="0.2"/>
    <row r="11094" ht="12.75" customHeight="1" x14ac:dyDescent="0.2"/>
    <row r="11095" ht="12.75" customHeight="1" x14ac:dyDescent="0.2"/>
    <row r="11096" ht="12.75" customHeight="1" x14ac:dyDescent="0.2"/>
    <row r="11097" ht="12.75" customHeight="1" x14ac:dyDescent="0.2"/>
    <row r="11098" ht="12.75" customHeight="1" x14ac:dyDescent="0.2"/>
    <row r="11099" ht="12.75" customHeight="1" x14ac:dyDescent="0.2"/>
    <row r="11100" ht="12.75" customHeight="1" x14ac:dyDescent="0.2"/>
    <row r="11101" ht="12.75" customHeight="1" x14ac:dyDescent="0.2"/>
    <row r="11102" ht="12.75" customHeight="1" x14ac:dyDescent="0.2"/>
    <row r="11103" ht="12.75" customHeight="1" x14ac:dyDescent="0.2"/>
    <row r="11104" ht="12.75" customHeight="1" x14ac:dyDescent="0.2"/>
    <row r="11105" ht="12.75" customHeight="1" x14ac:dyDescent="0.2"/>
    <row r="11106" ht="12.75" customHeight="1" x14ac:dyDescent="0.2"/>
    <row r="11107" ht="12.75" customHeight="1" x14ac:dyDescent="0.2"/>
    <row r="11108" ht="12.75" customHeight="1" x14ac:dyDescent="0.2"/>
    <row r="11109" ht="12.75" customHeight="1" x14ac:dyDescent="0.2"/>
    <row r="11110" ht="12.75" customHeight="1" x14ac:dyDescent="0.2"/>
    <row r="11111" ht="12.75" customHeight="1" x14ac:dyDescent="0.2"/>
    <row r="11112" ht="12.75" customHeight="1" x14ac:dyDescent="0.2"/>
    <row r="11113" ht="12.75" customHeight="1" x14ac:dyDescent="0.2"/>
    <row r="11114" ht="12.75" customHeight="1" x14ac:dyDescent="0.2"/>
    <row r="11115" ht="12.75" customHeight="1" x14ac:dyDescent="0.2"/>
    <row r="11116" ht="12.75" customHeight="1" x14ac:dyDescent="0.2"/>
    <row r="11117" ht="12.75" customHeight="1" x14ac:dyDescent="0.2"/>
    <row r="11118" ht="12.75" customHeight="1" x14ac:dyDescent="0.2"/>
    <row r="11119" ht="12.75" customHeight="1" x14ac:dyDescent="0.2"/>
    <row r="11120" ht="12.75" customHeight="1" x14ac:dyDescent="0.2"/>
    <row r="11121" ht="12.75" customHeight="1" x14ac:dyDescent="0.2"/>
    <row r="11122" ht="12.75" customHeight="1" x14ac:dyDescent="0.2"/>
    <row r="11123" ht="12.75" customHeight="1" x14ac:dyDescent="0.2"/>
    <row r="11124" ht="12.75" customHeight="1" x14ac:dyDescent="0.2"/>
    <row r="11125" ht="12.75" customHeight="1" x14ac:dyDescent="0.2"/>
    <row r="11126" ht="12.75" customHeight="1" x14ac:dyDescent="0.2"/>
    <row r="11127" ht="12.75" customHeight="1" x14ac:dyDescent="0.2"/>
    <row r="11128" ht="12.75" customHeight="1" x14ac:dyDescent="0.2"/>
    <row r="11129" ht="12.75" customHeight="1" x14ac:dyDescent="0.2"/>
    <row r="11130" ht="12.75" customHeight="1" x14ac:dyDescent="0.2"/>
    <row r="11131" ht="12.75" customHeight="1" x14ac:dyDescent="0.2"/>
    <row r="11132" ht="12.75" customHeight="1" x14ac:dyDescent="0.2"/>
    <row r="11133" ht="12.75" customHeight="1" x14ac:dyDescent="0.2"/>
    <row r="11134" ht="12.75" customHeight="1" x14ac:dyDescent="0.2"/>
    <row r="11135" ht="12.75" customHeight="1" x14ac:dyDescent="0.2"/>
    <row r="11136" ht="12.75" customHeight="1" x14ac:dyDescent="0.2"/>
    <row r="11137" ht="12.75" customHeight="1" x14ac:dyDescent="0.2"/>
    <row r="11138" ht="12.75" customHeight="1" x14ac:dyDescent="0.2"/>
    <row r="11139" ht="12.75" customHeight="1" x14ac:dyDescent="0.2"/>
    <row r="11140" ht="12.75" customHeight="1" x14ac:dyDescent="0.2"/>
    <row r="11141" ht="12.75" customHeight="1" x14ac:dyDescent="0.2"/>
    <row r="11142" ht="12.75" customHeight="1" x14ac:dyDescent="0.2"/>
    <row r="11143" ht="12.75" customHeight="1" x14ac:dyDescent="0.2"/>
    <row r="11144" ht="12.75" customHeight="1" x14ac:dyDescent="0.2"/>
    <row r="11145" ht="12.75" customHeight="1" x14ac:dyDescent="0.2"/>
    <row r="11146" ht="12.75" customHeight="1" x14ac:dyDescent="0.2"/>
    <row r="11147" ht="12.75" customHeight="1" x14ac:dyDescent="0.2"/>
    <row r="11148" ht="12.75" customHeight="1" x14ac:dyDescent="0.2"/>
    <row r="11149" ht="12.75" customHeight="1" x14ac:dyDescent="0.2"/>
    <row r="11150" ht="12.75" customHeight="1" x14ac:dyDescent="0.2"/>
    <row r="11151" ht="12.75" customHeight="1" x14ac:dyDescent="0.2"/>
    <row r="11152" ht="12.75" customHeight="1" x14ac:dyDescent="0.2"/>
    <row r="11153" ht="12.75" customHeight="1" x14ac:dyDescent="0.2"/>
    <row r="11154" ht="12.75" customHeight="1" x14ac:dyDescent="0.2"/>
    <row r="11155" ht="12.75" customHeight="1" x14ac:dyDescent="0.2"/>
    <row r="11156" ht="12.75" customHeight="1" x14ac:dyDescent="0.2"/>
    <row r="11157" ht="12.75" customHeight="1" x14ac:dyDescent="0.2"/>
    <row r="11158" ht="12.75" customHeight="1" x14ac:dyDescent="0.2"/>
    <row r="11159" ht="12.75" customHeight="1" x14ac:dyDescent="0.2"/>
    <row r="11160" ht="12.75" customHeight="1" x14ac:dyDescent="0.2"/>
    <row r="11161" ht="12.75" customHeight="1" x14ac:dyDescent="0.2"/>
    <row r="11162" ht="12.75" customHeight="1" x14ac:dyDescent="0.2"/>
    <row r="11163" ht="12.75" customHeight="1" x14ac:dyDescent="0.2"/>
    <row r="11164" ht="12.75" customHeight="1" x14ac:dyDescent="0.2"/>
    <row r="11165" ht="12.75" customHeight="1" x14ac:dyDescent="0.2"/>
    <row r="11166" ht="12.75" customHeight="1" x14ac:dyDescent="0.2"/>
    <row r="11167" ht="12.75" customHeight="1" x14ac:dyDescent="0.2"/>
    <row r="11168" ht="12.75" customHeight="1" x14ac:dyDescent="0.2"/>
    <row r="11169" ht="12.75" customHeight="1" x14ac:dyDescent="0.2"/>
    <row r="11170" ht="12.75" customHeight="1" x14ac:dyDescent="0.2"/>
    <row r="11171" ht="12.75" customHeight="1" x14ac:dyDescent="0.2"/>
    <row r="11172" ht="12.75" customHeight="1" x14ac:dyDescent="0.2"/>
    <row r="11173" ht="12.75" customHeight="1" x14ac:dyDescent="0.2"/>
    <row r="11174" ht="12.75" customHeight="1" x14ac:dyDescent="0.2"/>
    <row r="11175" ht="12.75" customHeight="1" x14ac:dyDescent="0.2"/>
    <row r="11176" ht="12.75" customHeight="1" x14ac:dyDescent="0.2"/>
    <row r="11177" ht="12.75" customHeight="1" x14ac:dyDescent="0.2"/>
    <row r="11178" ht="12.75" customHeight="1" x14ac:dyDescent="0.2"/>
    <row r="11179" ht="12.75" customHeight="1" x14ac:dyDescent="0.2"/>
    <row r="11180" ht="12.75" customHeight="1" x14ac:dyDescent="0.2"/>
    <row r="11181" ht="12.75" customHeight="1" x14ac:dyDescent="0.2"/>
    <row r="11182" ht="12.75" customHeight="1" x14ac:dyDescent="0.2"/>
    <row r="11183" ht="12.75" customHeight="1" x14ac:dyDescent="0.2"/>
    <row r="11184" ht="12.75" customHeight="1" x14ac:dyDescent="0.2"/>
    <row r="11185" ht="12.75" customHeight="1" x14ac:dyDescent="0.2"/>
    <row r="11186" ht="12.75" customHeight="1" x14ac:dyDescent="0.2"/>
    <row r="11187" ht="12.75" customHeight="1" x14ac:dyDescent="0.2"/>
    <row r="11188" ht="12.75" customHeight="1" x14ac:dyDescent="0.2"/>
    <row r="11189" ht="12.75" customHeight="1" x14ac:dyDescent="0.2"/>
    <row r="11190" ht="12.75" customHeight="1" x14ac:dyDescent="0.2"/>
    <row r="11191" ht="12.75" customHeight="1" x14ac:dyDescent="0.2"/>
    <row r="11192" ht="12.75" customHeight="1" x14ac:dyDescent="0.2"/>
    <row r="11193" ht="12.75" customHeight="1" x14ac:dyDescent="0.2"/>
    <row r="11194" ht="12.75" customHeight="1" x14ac:dyDescent="0.2"/>
    <row r="11195" ht="12.75" customHeight="1" x14ac:dyDescent="0.2"/>
    <row r="11196" ht="12.75" customHeight="1" x14ac:dyDescent="0.2"/>
    <row r="11197" ht="12.75" customHeight="1" x14ac:dyDescent="0.2"/>
    <row r="11198" ht="12.75" customHeight="1" x14ac:dyDescent="0.2"/>
    <row r="11199" ht="12.75" customHeight="1" x14ac:dyDescent="0.2"/>
    <row r="11200" ht="12.75" customHeight="1" x14ac:dyDescent="0.2"/>
    <row r="11201" ht="12.75" customHeight="1" x14ac:dyDescent="0.2"/>
    <row r="11202" ht="12.75" customHeight="1" x14ac:dyDescent="0.2"/>
    <row r="11203" ht="12.75" customHeight="1" x14ac:dyDescent="0.2"/>
    <row r="11204" ht="12.75" customHeight="1" x14ac:dyDescent="0.2"/>
    <row r="11205" ht="12.75" customHeight="1" x14ac:dyDescent="0.2"/>
    <row r="11206" ht="12.75" customHeight="1" x14ac:dyDescent="0.2"/>
    <row r="11207" ht="12.75" customHeight="1" x14ac:dyDescent="0.2"/>
    <row r="11208" ht="12.75" customHeight="1" x14ac:dyDescent="0.2"/>
    <row r="11209" ht="12.75" customHeight="1" x14ac:dyDescent="0.2"/>
    <row r="11210" ht="12.75" customHeight="1" x14ac:dyDescent="0.2"/>
    <row r="11211" ht="12.75" customHeight="1" x14ac:dyDescent="0.2"/>
    <row r="11212" ht="12.75" customHeight="1" x14ac:dyDescent="0.2"/>
    <row r="11213" ht="12.75" customHeight="1" x14ac:dyDescent="0.2"/>
    <row r="11214" ht="12.75" customHeight="1" x14ac:dyDescent="0.2"/>
    <row r="11215" ht="12.75" customHeight="1" x14ac:dyDescent="0.2"/>
    <row r="11216" ht="12.75" customHeight="1" x14ac:dyDescent="0.2"/>
    <row r="11217" ht="12.75" customHeight="1" x14ac:dyDescent="0.2"/>
    <row r="11218" ht="12.75" customHeight="1" x14ac:dyDescent="0.2"/>
    <row r="11219" ht="12.75" customHeight="1" x14ac:dyDescent="0.2"/>
    <row r="11220" ht="12.75" customHeight="1" x14ac:dyDescent="0.2"/>
    <row r="11221" ht="12.75" customHeight="1" x14ac:dyDescent="0.2"/>
    <row r="11222" ht="12.75" customHeight="1" x14ac:dyDescent="0.2"/>
    <row r="11223" ht="12.75" customHeight="1" x14ac:dyDescent="0.2"/>
    <row r="11224" ht="12.75" customHeight="1" x14ac:dyDescent="0.2"/>
    <row r="11225" ht="12.75" customHeight="1" x14ac:dyDescent="0.2"/>
    <row r="11226" ht="12.75" customHeight="1" x14ac:dyDescent="0.2"/>
    <row r="11227" ht="12.75" customHeight="1" x14ac:dyDescent="0.2"/>
    <row r="11228" ht="12.75" customHeight="1" x14ac:dyDescent="0.2"/>
    <row r="11229" ht="12.75" customHeight="1" x14ac:dyDescent="0.2"/>
    <row r="11230" ht="12.75" customHeight="1" x14ac:dyDescent="0.2"/>
    <row r="11231" ht="12.75" customHeight="1" x14ac:dyDescent="0.2"/>
    <row r="11232" ht="12.75" customHeight="1" x14ac:dyDescent="0.2"/>
    <row r="11233" ht="12.75" customHeight="1" x14ac:dyDescent="0.2"/>
    <row r="11234" ht="12.75" customHeight="1" x14ac:dyDescent="0.2"/>
    <row r="11235" ht="12.75" customHeight="1" x14ac:dyDescent="0.2"/>
    <row r="11236" ht="12.75" customHeight="1" x14ac:dyDescent="0.2"/>
    <row r="11237" ht="12.75" customHeight="1" x14ac:dyDescent="0.2"/>
    <row r="11238" ht="12.75" customHeight="1" x14ac:dyDescent="0.2"/>
    <row r="11239" ht="12.75" customHeight="1" x14ac:dyDescent="0.2"/>
    <row r="11240" ht="12.75" customHeight="1" x14ac:dyDescent="0.2"/>
    <row r="11241" ht="12.75" customHeight="1" x14ac:dyDescent="0.2"/>
    <row r="11242" ht="12.75" customHeight="1" x14ac:dyDescent="0.2"/>
    <row r="11243" ht="12.75" customHeight="1" x14ac:dyDescent="0.2"/>
    <row r="11244" ht="12.75" customHeight="1" x14ac:dyDescent="0.2"/>
    <row r="11245" ht="12.75" customHeight="1" x14ac:dyDescent="0.2"/>
    <row r="11246" ht="12.75" customHeight="1" x14ac:dyDescent="0.2"/>
    <row r="11247" ht="12.75" customHeight="1" x14ac:dyDescent="0.2"/>
    <row r="11248" ht="12.75" customHeight="1" x14ac:dyDescent="0.2"/>
    <row r="11249" ht="12.75" customHeight="1" x14ac:dyDescent="0.2"/>
    <row r="11250" ht="12.75" customHeight="1" x14ac:dyDescent="0.2"/>
    <row r="11251" ht="12.75" customHeight="1" x14ac:dyDescent="0.2"/>
    <row r="11252" ht="12.75" customHeight="1" x14ac:dyDescent="0.2"/>
    <row r="11253" ht="12.75" customHeight="1" x14ac:dyDescent="0.2"/>
    <row r="11254" ht="12.75" customHeight="1" x14ac:dyDescent="0.2"/>
    <row r="11255" ht="12.75" customHeight="1" x14ac:dyDescent="0.2"/>
    <row r="11256" ht="12.75" customHeight="1" x14ac:dyDescent="0.2"/>
    <row r="11257" ht="12.75" customHeight="1" x14ac:dyDescent="0.2"/>
    <row r="11258" ht="12.75" customHeight="1" x14ac:dyDescent="0.2"/>
    <row r="11259" ht="12.75" customHeight="1" x14ac:dyDescent="0.2"/>
    <row r="11260" ht="12.75" customHeight="1" x14ac:dyDescent="0.2"/>
    <row r="11261" ht="12.75" customHeight="1" x14ac:dyDescent="0.2"/>
    <row r="11262" ht="12.75" customHeight="1" x14ac:dyDescent="0.2"/>
    <row r="11263" ht="12.75" customHeight="1" x14ac:dyDescent="0.2"/>
    <row r="11264" ht="12.75" customHeight="1" x14ac:dyDescent="0.2"/>
    <row r="11265" ht="12.75" customHeight="1" x14ac:dyDescent="0.2"/>
    <row r="11266" ht="12.75" customHeight="1" x14ac:dyDescent="0.2"/>
    <row r="11267" ht="12.75" customHeight="1" x14ac:dyDescent="0.2"/>
    <row r="11268" ht="12.75" customHeight="1" x14ac:dyDescent="0.2"/>
    <row r="11269" ht="12.75" customHeight="1" x14ac:dyDescent="0.2"/>
    <row r="11270" ht="12.75" customHeight="1" x14ac:dyDescent="0.2"/>
    <row r="11271" ht="12.75" customHeight="1" x14ac:dyDescent="0.2"/>
    <row r="11272" ht="12.75" customHeight="1" x14ac:dyDescent="0.2"/>
    <row r="11273" ht="12.75" customHeight="1" x14ac:dyDescent="0.2"/>
    <row r="11274" ht="12.75" customHeight="1" x14ac:dyDescent="0.2"/>
    <row r="11275" ht="12.75" customHeight="1" x14ac:dyDescent="0.2"/>
    <row r="11276" ht="12.75" customHeight="1" x14ac:dyDescent="0.2"/>
    <row r="11277" ht="12.75" customHeight="1" x14ac:dyDescent="0.2"/>
    <row r="11278" ht="12.75" customHeight="1" x14ac:dyDescent="0.2"/>
    <row r="11279" ht="12.75" customHeight="1" x14ac:dyDescent="0.2"/>
    <row r="11280" ht="12.75" customHeight="1" x14ac:dyDescent="0.2"/>
    <row r="11281" ht="12.75" customHeight="1" x14ac:dyDescent="0.2"/>
    <row r="11282" ht="12.75" customHeight="1" x14ac:dyDescent="0.2"/>
    <row r="11283" ht="12.75" customHeight="1" x14ac:dyDescent="0.2"/>
    <row r="11284" ht="12.75" customHeight="1" x14ac:dyDescent="0.2"/>
    <row r="11285" ht="12.75" customHeight="1" x14ac:dyDescent="0.2"/>
    <row r="11286" ht="12.75" customHeight="1" x14ac:dyDescent="0.2"/>
    <row r="11287" ht="12.75" customHeight="1" x14ac:dyDescent="0.2"/>
    <row r="11288" ht="12.75" customHeight="1" x14ac:dyDescent="0.2"/>
    <row r="11289" ht="12.75" customHeight="1" x14ac:dyDescent="0.2"/>
    <row r="11290" ht="12.75" customHeight="1" x14ac:dyDescent="0.2"/>
    <row r="11291" ht="12.75" customHeight="1" x14ac:dyDescent="0.2"/>
    <row r="11292" ht="12.75" customHeight="1" x14ac:dyDescent="0.2"/>
    <row r="11293" ht="12.75" customHeight="1" x14ac:dyDescent="0.2"/>
    <row r="11294" ht="12.75" customHeight="1" x14ac:dyDescent="0.2"/>
    <row r="11295" ht="12.75" customHeight="1" x14ac:dyDescent="0.2"/>
    <row r="11296" ht="12.75" customHeight="1" x14ac:dyDescent="0.2"/>
    <row r="11297" ht="12.75" customHeight="1" x14ac:dyDescent="0.2"/>
    <row r="11298" ht="12.75" customHeight="1" x14ac:dyDescent="0.2"/>
    <row r="11299" ht="12.75" customHeight="1" x14ac:dyDescent="0.2"/>
    <row r="11300" ht="12.75" customHeight="1" x14ac:dyDescent="0.2"/>
    <row r="11301" ht="12.75" customHeight="1" x14ac:dyDescent="0.2"/>
    <row r="11302" ht="12.75" customHeight="1" x14ac:dyDescent="0.2"/>
    <row r="11303" ht="12.75" customHeight="1" x14ac:dyDescent="0.2"/>
    <row r="11304" ht="12.75" customHeight="1" x14ac:dyDescent="0.2"/>
    <row r="11305" ht="12.75" customHeight="1" x14ac:dyDescent="0.2"/>
    <row r="11306" ht="12.75" customHeight="1" x14ac:dyDescent="0.2"/>
    <row r="11307" ht="12.75" customHeight="1" x14ac:dyDescent="0.2"/>
    <row r="11308" ht="12.75" customHeight="1" x14ac:dyDescent="0.2"/>
    <row r="11309" ht="12.75" customHeight="1" x14ac:dyDescent="0.2"/>
    <row r="11310" ht="12.75" customHeight="1" x14ac:dyDescent="0.2"/>
    <row r="11311" ht="12.75" customHeight="1" x14ac:dyDescent="0.2"/>
    <row r="11312" ht="12.75" customHeight="1" x14ac:dyDescent="0.2"/>
    <row r="11313" ht="12.75" customHeight="1" x14ac:dyDescent="0.2"/>
    <row r="11314" ht="12.75" customHeight="1" x14ac:dyDescent="0.2"/>
    <row r="11315" ht="12.75" customHeight="1" x14ac:dyDescent="0.2"/>
    <row r="11316" ht="12.75" customHeight="1" x14ac:dyDescent="0.2"/>
    <row r="11317" ht="12.75" customHeight="1" x14ac:dyDescent="0.2"/>
    <row r="11318" ht="12.75" customHeight="1" x14ac:dyDescent="0.2"/>
    <row r="11319" ht="12.75" customHeight="1" x14ac:dyDescent="0.2"/>
    <row r="11320" ht="12.75" customHeight="1" x14ac:dyDescent="0.2"/>
    <row r="11321" ht="12.75" customHeight="1" x14ac:dyDescent="0.2"/>
    <row r="11322" ht="12.75" customHeight="1" x14ac:dyDescent="0.2"/>
    <row r="11323" ht="12.75" customHeight="1" x14ac:dyDescent="0.2"/>
    <row r="11324" ht="12.75" customHeight="1" x14ac:dyDescent="0.2"/>
    <row r="11325" ht="12.75" customHeight="1" x14ac:dyDescent="0.2"/>
    <row r="11326" ht="12.75" customHeight="1" x14ac:dyDescent="0.2"/>
    <row r="11327" ht="12.75" customHeight="1" x14ac:dyDescent="0.2"/>
    <row r="11328" ht="12.75" customHeight="1" x14ac:dyDescent="0.2"/>
    <row r="11329" ht="12.75" customHeight="1" x14ac:dyDescent="0.2"/>
    <row r="11330" ht="12.75" customHeight="1" x14ac:dyDescent="0.2"/>
    <row r="11331" ht="12.75" customHeight="1" x14ac:dyDescent="0.2"/>
    <row r="11332" ht="12.75" customHeight="1" x14ac:dyDescent="0.2"/>
    <row r="11333" ht="12.75" customHeight="1" x14ac:dyDescent="0.2"/>
    <row r="11334" ht="12.75" customHeight="1" x14ac:dyDescent="0.2"/>
    <row r="11335" ht="12.75" customHeight="1" x14ac:dyDescent="0.2"/>
    <row r="11336" ht="12.75" customHeight="1" x14ac:dyDescent="0.2"/>
    <row r="11337" ht="12.75" customHeight="1" x14ac:dyDescent="0.2"/>
    <row r="11338" ht="12.75" customHeight="1" x14ac:dyDescent="0.2"/>
    <row r="11339" ht="12.75" customHeight="1" x14ac:dyDescent="0.2"/>
    <row r="11340" ht="12.75" customHeight="1" x14ac:dyDescent="0.2"/>
    <row r="11341" ht="12.75" customHeight="1" x14ac:dyDescent="0.2"/>
    <row r="11342" ht="12.75" customHeight="1" x14ac:dyDescent="0.2"/>
    <row r="11343" ht="12.75" customHeight="1" x14ac:dyDescent="0.2"/>
    <row r="11344" ht="12.75" customHeight="1" x14ac:dyDescent="0.2"/>
    <row r="11345" ht="12.75" customHeight="1" x14ac:dyDescent="0.2"/>
    <row r="11346" ht="12.75" customHeight="1" x14ac:dyDescent="0.2"/>
    <row r="11347" ht="12.75" customHeight="1" x14ac:dyDescent="0.2"/>
    <row r="11348" ht="12.75" customHeight="1" x14ac:dyDescent="0.2"/>
    <row r="11349" ht="12.75" customHeight="1" x14ac:dyDescent="0.2"/>
    <row r="11350" ht="12.75" customHeight="1" x14ac:dyDescent="0.2"/>
    <row r="11351" ht="12.75" customHeight="1" x14ac:dyDescent="0.2"/>
    <row r="11352" ht="12.75" customHeight="1" x14ac:dyDescent="0.2"/>
    <row r="11353" ht="12.75" customHeight="1" x14ac:dyDescent="0.2"/>
    <row r="11354" ht="12.75" customHeight="1" x14ac:dyDescent="0.2"/>
    <row r="11355" ht="12.75" customHeight="1" x14ac:dyDescent="0.2"/>
    <row r="11356" ht="12.75" customHeight="1" x14ac:dyDescent="0.2"/>
    <row r="11357" ht="12.75" customHeight="1" x14ac:dyDescent="0.2"/>
    <row r="11358" ht="12.75" customHeight="1" x14ac:dyDescent="0.2"/>
    <row r="11359" ht="12.75" customHeight="1" x14ac:dyDescent="0.2"/>
    <row r="11360" ht="12.75" customHeight="1" x14ac:dyDescent="0.2"/>
    <row r="11361" ht="12.75" customHeight="1" x14ac:dyDescent="0.2"/>
    <row r="11362" ht="12.75" customHeight="1" x14ac:dyDescent="0.2"/>
    <row r="11363" ht="12.75" customHeight="1" x14ac:dyDescent="0.2"/>
    <row r="11364" ht="12.75" customHeight="1" x14ac:dyDescent="0.2"/>
    <row r="11365" ht="12.75" customHeight="1" x14ac:dyDescent="0.2"/>
    <row r="11366" ht="12.75" customHeight="1" x14ac:dyDescent="0.2"/>
    <row r="11367" ht="12.75" customHeight="1" x14ac:dyDescent="0.2"/>
    <row r="11368" ht="12.75" customHeight="1" x14ac:dyDescent="0.2"/>
    <row r="11369" ht="12.75" customHeight="1" x14ac:dyDescent="0.2"/>
    <row r="11370" ht="12.75" customHeight="1" x14ac:dyDescent="0.2"/>
    <row r="11371" ht="12.75" customHeight="1" x14ac:dyDescent="0.2"/>
    <row r="11372" ht="12.75" customHeight="1" x14ac:dyDescent="0.2"/>
    <row r="11373" ht="12.75" customHeight="1" x14ac:dyDescent="0.2"/>
    <row r="11374" ht="12.75" customHeight="1" x14ac:dyDescent="0.2"/>
    <row r="11375" ht="12.75" customHeight="1" x14ac:dyDescent="0.2"/>
    <row r="11376" ht="12.75" customHeight="1" x14ac:dyDescent="0.2"/>
    <row r="11377" ht="12.75" customHeight="1" x14ac:dyDescent="0.2"/>
    <row r="11378" ht="12.75" customHeight="1" x14ac:dyDescent="0.2"/>
    <row r="11379" ht="12.75" customHeight="1" x14ac:dyDescent="0.2"/>
    <row r="11380" ht="12.75" customHeight="1" x14ac:dyDescent="0.2"/>
    <row r="11381" ht="12.75" customHeight="1" x14ac:dyDescent="0.2"/>
    <row r="11382" ht="12.75" customHeight="1" x14ac:dyDescent="0.2"/>
    <row r="11383" ht="12.75" customHeight="1" x14ac:dyDescent="0.2"/>
    <row r="11384" ht="12.75" customHeight="1" x14ac:dyDescent="0.2"/>
    <row r="11385" ht="12.75" customHeight="1" x14ac:dyDescent="0.2"/>
    <row r="11386" ht="12.75" customHeight="1" x14ac:dyDescent="0.2"/>
    <row r="11387" ht="12.75" customHeight="1" x14ac:dyDescent="0.2"/>
    <row r="11388" ht="12.75" customHeight="1" x14ac:dyDescent="0.2"/>
    <row r="11389" ht="12.75" customHeight="1" x14ac:dyDescent="0.2"/>
    <row r="11390" ht="12.75" customHeight="1" x14ac:dyDescent="0.2"/>
    <row r="11391" ht="12.75" customHeight="1" x14ac:dyDescent="0.2"/>
    <row r="11392" ht="12.75" customHeight="1" x14ac:dyDescent="0.2"/>
    <row r="11393" ht="12.75" customHeight="1" x14ac:dyDescent="0.2"/>
    <row r="11394" ht="12.75" customHeight="1" x14ac:dyDescent="0.2"/>
    <row r="11395" ht="12.75" customHeight="1" x14ac:dyDescent="0.2"/>
    <row r="11396" ht="12.75" customHeight="1" x14ac:dyDescent="0.2"/>
    <row r="11397" ht="12.75" customHeight="1" x14ac:dyDescent="0.2"/>
    <row r="11398" ht="12.75" customHeight="1" x14ac:dyDescent="0.2"/>
    <row r="11399" ht="12.75" customHeight="1" x14ac:dyDescent="0.2"/>
    <row r="11400" ht="12.75" customHeight="1" x14ac:dyDescent="0.2"/>
    <row r="11401" ht="12.75" customHeight="1" x14ac:dyDescent="0.2"/>
    <row r="11402" ht="12.75" customHeight="1" x14ac:dyDescent="0.2"/>
    <row r="11403" ht="12.75" customHeight="1" x14ac:dyDescent="0.2"/>
    <row r="11404" ht="12.75" customHeight="1" x14ac:dyDescent="0.2"/>
    <row r="11405" ht="12.75" customHeight="1" x14ac:dyDescent="0.2"/>
    <row r="11406" ht="12.75" customHeight="1" x14ac:dyDescent="0.2"/>
    <row r="11407" ht="12.75" customHeight="1" x14ac:dyDescent="0.2"/>
    <row r="11408" ht="12.75" customHeight="1" x14ac:dyDescent="0.2"/>
    <row r="11409" ht="12.75" customHeight="1" x14ac:dyDescent="0.2"/>
    <row r="11410" ht="12.75" customHeight="1" x14ac:dyDescent="0.2"/>
    <row r="11411" ht="12.75" customHeight="1" x14ac:dyDescent="0.2"/>
    <row r="11412" ht="12.75" customHeight="1" x14ac:dyDescent="0.2"/>
    <row r="11413" ht="12.75" customHeight="1" x14ac:dyDescent="0.2"/>
    <row r="11414" ht="12.75" customHeight="1" x14ac:dyDescent="0.2"/>
    <row r="11415" ht="12.75" customHeight="1" x14ac:dyDescent="0.2"/>
    <row r="11416" ht="12.75" customHeight="1" x14ac:dyDescent="0.2"/>
    <row r="11417" ht="12.75" customHeight="1" x14ac:dyDescent="0.2"/>
    <row r="11418" ht="12.75" customHeight="1" x14ac:dyDescent="0.2"/>
    <row r="11419" ht="12.75" customHeight="1" x14ac:dyDescent="0.2"/>
    <row r="11420" ht="12.75" customHeight="1" x14ac:dyDescent="0.2"/>
    <row r="11421" ht="12.75" customHeight="1" x14ac:dyDescent="0.2"/>
    <row r="11422" ht="12.75" customHeight="1" x14ac:dyDescent="0.2"/>
    <row r="11423" ht="12.75" customHeight="1" x14ac:dyDescent="0.2"/>
    <row r="11424" ht="12.75" customHeight="1" x14ac:dyDescent="0.2"/>
    <row r="11425" ht="12.75" customHeight="1" x14ac:dyDescent="0.2"/>
    <row r="11426" ht="12.75" customHeight="1" x14ac:dyDescent="0.2"/>
    <row r="11427" ht="12.75" customHeight="1" x14ac:dyDescent="0.2"/>
    <row r="11428" ht="12.75" customHeight="1" x14ac:dyDescent="0.2"/>
    <row r="11429" ht="12.75" customHeight="1" x14ac:dyDescent="0.2"/>
    <row r="11430" ht="12.75" customHeight="1" x14ac:dyDescent="0.2"/>
    <row r="11431" ht="12.75" customHeight="1" x14ac:dyDescent="0.2"/>
    <row r="11432" ht="12.75" customHeight="1" x14ac:dyDescent="0.2"/>
    <row r="11433" ht="12.75" customHeight="1" x14ac:dyDescent="0.2"/>
    <row r="11434" ht="12.75" customHeight="1" x14ac:dyDescent="0.2"/>
    <row r="11435" ht="12.75" customHeight="1" x14ac:dyDescent="0.2"/>
    <row r="11436" ht="12.75" customHeight="1" x14ac:dyDescent="0.2"/>
    <row r="11437" ht="12.75" customHeight="1" x14ac:dyDescent="0.2"/>
    <row r="11438" ht="12.75" customHeight="1" x14ac:dyDescent="0.2"/>
    <row r="11439" ht="12.75" customHeight="1" x14ac:dyDescent="0.2"/>
    <row r="11440" ht="12.75" customHeight="1" x14ac:dyDescent="0.2"/>
    <row r="11441" ht="12.75" customHeight="1" x14ac:dyDescent="0.2"/>
    <row r="11442" ht="12.75" customHeight="1" x14ac:dyDescent="0.2"/>
    <row r="11443" ht="12.75" customHeight="1" x14ac:dyDescent="0.2"/>
    <row r="11444" ht="12.75" customHeight="1" x14ac:dyDescent="0.2"/>
    <row r="11445" ht="12.75" customHeight="1" x14ac:dyDescent="0.2"/>
    <row r="11446" ht="12.75" customHeight="1" x14ac:dyDescent="0.2"/>
    <row r="11447" ht="12.75" customHeight="1" x14ac:dyDescent="0.2"/>
    <row r="11448" ht="12.75" customHeight="1" x14ac:dyDescent="0.2"/>
    <row r="11449" ht="12.75" customHeight="1" x14ac:dyDescent="0.2"/>
    <row r="11450" ht="12.75" customHeight="1" x14ac:dyDescent="0.2"/>
    <row r="11451" ht="12.75" customHeight="1" x14ac:dyDescent="0.2"/>
    <row r="11452" ht="12.75" customHeight="1" x14ac:dyDescent="0.2"/>
    <row r="11453" ht="12.75" customHeight="1" x14ac:dyDescent="0.2"/>
    <row r="11454" ht="12.75" customHeight="1" x14ac:dyDescent="0.2"/>
    <row r="11455" ht="12.75" customHeight="1" x14ac:dyDescent="0.2"/>
    <row r="11456" ht="12.75" customHeight="1" x14ac:dyDescent="0.2"/>
    <row r="11457" ht="12.75" customHeight="1" x14ac:dyDescent="0.2"/>
    <row r="11458" ht="12.75" customHeight="1" x14ac:dyDescent="0.2"/>
    <row r="11459" ht="12.75" customHeight="1" x14ac:dyDescent="0.2"/>
    <row r="11460" ht="12.75" customHeight="1" x14ac:dyDescent="0.2"/>
    <row r="11461" ht="12.75" customHeight="1" x14ac:dyDescent="0.2"/>
    <row r="11462" ht="12.75" customHeight="1" x14ac:dyDescent="0.2"/>
    <row r="11463" ht="12.75" customHeight="1" x14ac:dyDescent="0.2"/>
    <row r="11464" ht="12.75" customHeight="1" x14ac:dyDescent="0.2"/>
    <row r="11465" ht="12.75" customHeight="1" x14ac:dyDescent="0.2"/>
    <row r="11466" ht="12.75" customHeight="1" x14ac:dyDescent="0.2"/>
    <row r="11467" ht="12.75" customHeight="1" x14ac:dyDescent="0.2"/>
    <row r="11468" ht="12.75" customHeight="1" x14ac:dyDescent="0.2"/>
    <row r="11469" ht="12.75" customHeight="1" x14ac:dyDescent="0.2"/>
    <row r="11470" ht="12.75" customHeight="1" x14ac:dyDescent="0.2"/>
    <row r="11471" ht="12.75" customHeight="1" x14ac:dyDescent="0.2"/>
    <row r="11472" ht="12.75" customHeight="1" x14ac:dyDescent="0.2"/>
    <row r="11473" ht="12.75" customHeight="1" x14ac:dyDescent="0.2"/>
    <row r="11474" ht="12.75" customHeight="1" x14ac:dyDescent="0.2"/>
    <row r="11475" ht="12.75" customHeight="1" x14ac:dyDescent="0.2"/>
    <row r="11476" ht="12.75" customHeight="1" x14ac:dyDescent="0.2"/>
    <row r="11477" ht="12.75" customHeight="1" x14ac:dyDescent="0.2"/>
    <row r="11478" ht="12.75" customHeight="1" x14ac:dyDescent="0.2"/>
    <row r="11479" ht="12.75" customHeight="1" x14ac:dyDescent="0.2"/>
    <row r="11480" ht="12.75" customHeight="1" x14ac:dyDescent="0.2"/>
    <row r="11481" ht="12.75" customHeight="1" x14ac:dyDescent="0.2"/>
    <row r="11482" ht="12.75" customHeight="1" x14ac:dyDescent="0.2"/>
    <row r="11483" ht="12.75" customHeight="1" x14ac:dyDescent="0.2"/>
    <row r="11484" ht="12.75" customHeight="1" x14ac:dyDescent="0.2"/>
    <row r="11485" ht="12.75" customHeight="1" x14ac:dyDescent="0.2"/>
    <row r="11486" ht="12.75" customHeight="1" x14ac:dyDescent="0.2"/>
    <row r="11487" ht="12.75" customHeight="1" x14ac:dyDescent="0.2"/>
    <row r="11488" ht="12.75" customHeight="1" x14ac:dyDescent="0.2"/>
    <row r="11489" ht="12.75" customHeight="1" x14ac:dyDescent="0.2"/>
    <row r="11490" ht="12.75" customHeight="1" x14ac:dyDescent="0.2"/>
    <row r="11491" ht="12.75" customHeight="1" x14ac:dyDescent="0.2"/>
    <row r="11492" ht="12.75" customHeight="1" x14ac:dyDescent="0.2"/>
    <row r="11493" ht="12.75" customHeight="1" x14ac:dyDescent="0.2"/>
    <row r="11494" ht="12.75" customHeight="1" x14ac:dyDescent="0.2"/>
    <row r="11495" ht="12.75" customHeight="1" x14ac:dyDescent="0.2"/>
    <row r="11496" ht="12.75" customHeight="1" x14ac:dyDescent="0.2"/>
    <row r="11497" ht="12.75" customHeight="1" x14ac:dyDescent="0.2"/>
    <row r="11498" ht="12.75" customHeight="1" x14ac:dyDescent="0.2"/>
    <row r="11499" ht="12.75" customHeight="1" x14ac:dyDescent="0.2"/>
    <row r="11500" ht="12.75" customHeight="1" x14ac:dyDescent="0.2"/>
    <row r="11501" ht="12.75" customHeight="1" x14ac:dyDescent="0.2"/>
    <row r="11502" ht="12.75" customHeight="1" x14ac:dyDescent="0.2"/>
    <row r="11503" ht="12.75" customHeight="1" x14ac:dyDescent="0.2"/>
    <row r="11504" ht="12.75" customHeight="1" x14ac:dyDescent="0.2"/>
    <row r="11505" ht="12.75" customHeight="1" x14ac:dyDescent="0.2"/>
    <row r="11506" ht="12.75" customHeight="1" x14ac:dyDescent="0.2"/>
    <row r="11507" ht="12.75" customHeight="1" x14ac:dyDescent="0.2"/>
    <row r="11508" ht="12.75" customHeight="1" x14ac:dyDescent="0.2"/>
    <row r="11509" ht="12.75" customHeight="1" x14ac:dyDescent="0.2"/>
    <row r="11510" ht="12.75" customHeight="1" x14ac:dyDescent="0.2"/>
    <row r="11511" ht="12.75" customHeight="1" x14ac:dyDescent="0.2"/>
    <row r="11512" ht="12.75" customHeight="1" x14ac:dyDescent="0.2"/>
    <row r="11513" ht="12.75" customHeight="1" x14ac:dyDescent="0.2"/>
    <row r="11514" ht="12.75" customHeight="1" x14ac:dyDescent="0.2"/>
    <row r="11515" ht="12.75" customHeight="1" x14ac:dyDescent="0.2"/>
    <row r="11516" ht="12.75" customHeight="1" x14ac:dyDescent="0.2"/>
    <row r="11517" ht="12.75" customHeight="1" x14ac:dyDescent="0.2"/>
    <row r="11518" ht="12.75" customHeight="1" x14ac:dyDescent="0.2"/>
    <row r="11519" ht="12.75" customHeight="1" x14ac:dyDescent="0.2"/>
    <row r="11520" ht="12.75" customHeight="1" x14ac:dyDescent="0.2"/>
    <row r="11521" ht="12.75" customHeight="1" x14ac:dyDescent="0.2"/>
    <row r="11522" ht="12.75" customHeight="1" x14ac:dyDescent="0.2"/>
    <row r="11523" ht="12.75" customHeight="1" x14ac:dyDescent="0.2"/>
    <row r="11524" ht="12.75" customHeight="1" x14ac:dyDescent="0.2"/>
    <row r="11525" ht="12.75" customHeight="1" x14ac:dyDescent="0.2"/>
    <row r="11526" ht="12.75" customHeight="1" x14ac:dyDescent="0.2"/>
    <row r="11527" ht="12.75" customHeight="1" x14ac:dyDescent="0.2"/>
    <row r="11528" ht="12.75" customHeight="1" x14ac:dyDescent="0.2"/>
    <row r="11529" ht="12.75" customHeight="1" x14ac:dyDescent="0.2"/>
    <row r="11530" ht="12.75" customHeight="1" x14ac:dyDescent="0.2"/>
    <row r="11531" ht="12.75" customHeight="1" x14ac:dyDescent="0.2"/>
    <row r="11532" ht="12.75" customHeight="1" x14ac:dyDescent="0.2"/>
    <row r="11533" ht="12.75" customHeight="1" x14ac:dyDescent="0.2"/>
    <row r="11534" ht="12.75" customHeight="1" x14ac:dyDescent="0.2"/>
    <row r="11535" ht="12.75" customHeight="1" x14ac:dyDescent="0.2"/>
    <row r="11536" ht="12.75" customHeight="1" x14ac:dyDescent="0.2"/>
    <row r="11537" ht="12.75" customHeight="1" x14ac:dyDescent="0.2"/>
    <row r="11538" ht="12.75" customHeight="1" x14ac:dyDescent="0.2"/>
    <row r="11539" ht="12.75" customHeight="1" x14ac:dyDescent="0.2"/>
    <row r="11540" ht="12.75" customHeight="1" x14ac:dyDescent="0.2"/>
    <row r="11541" ht="12.75" customHeight="1" x14ac:dyDescent="0.2"/>
    <row r="11542" ht="12.75" customHeight="1" x14ac:dyDescent="0.2"/>
    <row r="11543" ht="12.75" customHeight="1" x14ac:dyDescent="0.2"/>
    <row r="11544" ht="12.75" customHeight="1" x14ac:dyDescent="0.2"/>
    <row r="11545" ht="12.75" customHeight="1" x14ac:dyDescent="0.2"/>
    <row r="11546" ht="12.75" customHeight="1" x14ac:dyDescent="0.2"/>
    <row r="11547" ht="12.75" customHeight="1" x14ac:dyDescent="0.2"/>
    <row r="11548" ht="12.75" customHeight="1" x14ac:dyDescent="0.2"/>
    <row r="11549" ht="12.75" customHeight="1" x14ac:dyDescent="0.2"/>
    <row r="11550" ht="12.75" customHeight="1" x14ac:dyDescent="0.2"/>
    <row r="11551" ht="12.75" customHeight="1" x14ac:dyDescent="0.2"/>
    <row r="11552" ht="12.75" customHeight="1" x14ac:dyDescent="0.2"/>
    <row r="11553" ht="12.75" customHeight="1" x14ac:dyDescent="0.2"/>
    <row r="11554" ht="12.75" customHeight="1" x14ac:dyDescent="0.2"/>
    <row r="11555" ht="12.75" customHeight="1" x14ac:dyDescent="0.2"/>
    <row r="11556" ht="12.75" customHeight="1" x14ac:dyDescent="0.2"/>
    <row r="11557" ht="12.75" customHeight="1" x14ac:dyDescent="0.2"/>
    <row r="11558" ht="12.75" customHeight="1" x14ac:dyDescent="0.2"/>
    <row r="11559" ht="12.75" customHeight="1" x14ac:dyDescent="0.2"/>
    <row r="11560" ht="12.75" customHeight="1" x14ac:dyDescent="0.2"/>
    <row r="11561" ht="12.75" customHeight="1" x14ac:dyDescent="0.2"/>
    <row r="11562" ht="12.75" customHeight="1" x14ac:dyDescent="0.2"/>
    <row r="11563" ht="12.75" customHeight="1" x14ac:dyDescent="0.2"/>
    <row r="11564" ht="12.75" customHeight="1" x14ac:dyDescent="0.2"/>
    <row r="11565" ht="12.75" customHeight="1" x14ac:dyDescent="0.2"/>
    <row r="11566" ht="12.75" customHeight="1" x14ac:dyDescent="0.2"/>
    <row r="11567" ht="12.75" customHeight="1" x14ac:dyDescent="0.2"/>
    <row r="11568" ht="12.75" customHeight="1" x14ac:dyDescent="0.2"/>
    <row r="11569" ht="12.75" customHeight="1" x14ac:dyDescent="0.2"/>
    <row r="11570" ht="12.75" customHeight="1" x14ac:dyDescent="0.2"/>
    <row r="11571" ht="12.75" customHeight="1" x14ac:dyDescent="0.2"/>
    <row r="11572" ht="12.75" customHeight="1" x14ac:dyDescent="0.2"/>
    <row r="11573" ht="12.75" customHeight="1" x14ac:dyDescent="0.2"/>
    <row r="11574" ht="12.75" customHeight="1" x14ac:dyDescent="0.2"/>
    <row r="11575" ht="12.75" customHeight="1" x14ac:dyDescent="0.2"/>
    <row r="11576" ht="12.75" customHeight="1" x14ac:dyDescent="0.2"/>
    <row r="11577" ht="12.75" customHeight="1" x14ac:dyDescent="0.2"/>
    <row r="11578" ht="12.75" customHeight="1" x14ac:dyDescent="0.2"/>
    <row r="11579" ht="12.75" customHeight="1" x14ac:dyDescent="0.2"/>
    <row r="11580" ht="12.75" customHeight="1" x14ac:dyDescent="0.2"/>
    <row r="11581" ht="12.75" customHeight="1" x14ac:dyDescent="0.2"/>
    <row r="11582" ht="12.75" customHeight="1" x14ac:dyDescent="0.2"/>
    <row r="11583" ht="12.75" customHeight="1" x14ac:dyDescent="0.2"/>
    <row r="11584" ht="12.75" customHeight="1" x14ac:dyDescent="0.2"/>
    <row r="11585" ht="12.75" customHeight="1" x14ac:dyDescent="0.2"/>
    <row r="11586" ht="12.75" customHeight="1" x14ac:dyDescent="0.2"/>
    <row r="11587" ht="12.75" customHeight="1" x14ac:dyDescent="0.2"/>
    <row r="11588" ht="12.75" customHeight="1" x14ac:dyDescent="0.2"/>
    <row r="11589" ht="12.75" customHeight="1" x14ac:dyDescent="0.2"/>
    <row r="11590" ht="12.75" customHeight="1" x14ac:dyDescent="0.2"/>
    <row r="11591" ht="12.75" customHeight="1" x14ac:dyDescent="0.2"/>
    <row r="11592" ht="12.75" customHeight="1" x14ac:dyDescent="0.2"/>
    <row r="11593" ht="12.75" customHeight="1" x14ac:dyDescent="0.2"/>
    <row r="11594" ht="12.75" customHeight="1" x14ac:dyDescent="0.2"/>
    <row r="11595" ht="12.75" customHeight="1" x14ac:dyDescent="0.2"/>
    <row r="11596" ht="12.75" customHeight="1" x14ac:dyDescent="0.2"/>
    <row r="11597" ht="12.75" customHeight="1" x14ac:dyDescent="0.2"/>
    <row r="11598" ht="12.75" customHeight="1" x14ac:dyDescent="0.2"/>
    <row r="11599" ht="12.75" customHeight="1" x14ac:dyDescent="0.2"/>
    <row r="11600" ht="12.75" customHeight="1" x14ac:dyDescent="0.2"/>
    <row r="11601" ht="12.75" customHeight="1" x14ac:dyDescent="0.2"/>
    <row r="11602" ht="12.75" customHeight="1" x14ac:dyDescent="0.2"/>
    <row r="11603" ht="12.75" customHeight="1" x14ac:dyDescent="0.2"/>
    <row r="11604" ht="12.75" customHeight="1" x14ac:dyDescent="0.2"/>
    <row r="11605" ht="12.75" customHeight="1" x14ac:dyDescent="0.2"/>
    <row r="11606" ht="12.75" customHeight="1" x14ac:dyDescent="0.2"/>
    <row r="11607" ht="12.75" customHeight="1" x14ac:dyDescent="0.2"/>
    <row r="11608" ht="12.75" customHeight="1" x14ac:dyDescent="0.2"/>
    <row r="11609" ht="12.75" customHeight="1" x14ac:dyDescent="0.2"/>
    <row r="11610" ht="12.75" customHeight="1" x14ac:dyDescent="0.2"/>
    <row r="11611" ht="12.75" customHeight="1" x14ac:dyDescent="0.2"/>
    <row r="11612" ht="12.75" customHeight="1" x14ac:dyDescent="0.2"/>
    <row r="11613" ht="12.75" customHeight="1" x14ac:dyDescent="0.2"/>
    <row r="11614" ht="12.75" customHeight="1" x14ac:dyDescent="0.2"/>
    <row r="11615" ht="12.75" customHeight="1" x14ac:dyDescent="0.2"/>
    <row r="11616" ht="12.75" customHeight="1" x14ac:dyDescent="0.2"/>
    <row r="11617" ht="12.75" customHeight="1" x14ac:dyDescent="0.2"/>
    <row r="11618" ht="12.75" customHeight="1" x14ac:dyDescent="0.2"/>
    <row r="11619" ht="12.75" customHeight="1" x14ac:dyDescent="0.2"/>
    <row r="11620" ht="12.75" customHeight="1" x14ac:dyDescent="0.2"/>
    <row r="11621" ht="12.75" customHeight="1" x14ac:dyDescent="0.2"/>
    <row r="11622" ht="12.75" customHeight="1" x14ac:dyDescent="0.2"/>
    <row r="11623" ht="12.75" customHeight="1" x14ac:dyDescent="0.2"/>
    <row r="11624" ht="12.75" customHeight="1" x14ac:dyDescent="0.2"/>
    <row r="11625" ht="12.75" customHeight="1" x14ac:dyDescent="0.2"/>
    <row r="11626" ht="12.75" customHeight="1" x14ac:dyDescent="0.2"/>
    <row r="11627" ht="12.75" customHeight="1" x14ac:dyDescent="0.2"/>
    <row r="11628" ht="12.75" customHeight="1" x14ac:dyDescent="0.2"/>
    <row r="11629" ht="12.75" customHeight="1" x14ac:dyDescent="0.2"/>
    <row r="11630" ht="12.75" customHeight="1" x14ac:dyDescent="0.2"/>
    <row r="11631" ht="12.75" customHeight="1" x14ac:dyDescent="0.2"/>
    <row r="11632" ht="12.75" customHeight="1" x14ac:dyDescent="0.2"/>
    <row r="11633" ht="12.75" customHeight="1" x14ac:dyDescent="0.2"/>
    <row r="11634" ht="12.75" customHeight="1" x14ac:dyDescent="0.2"/>
    <row r="11635" ht="12.75" customHeight="1" x14ac:dyDescent="0.2"/>
    <row r="11636" ht="12.75" customHeight="1" x14ac:dyDescent="0.2"/>
    <row r="11637" ht="12.75" customHeight="1" x14ac:dyDescent="0.2"/>
    <row r="11638" ht="12.75" customHeight="1" x14ac:dyDescent="0.2"/>
    <row r="11639" ht="12.75" customHeight="1" x14ac:dyDescent="0.2"/>
    <row r="11640" ht="12.75" customHeight="1" x14ac:dyDescent="0.2"/>
    <row r="11641" ht="12.75" customHeight="1" x14ac:dyDescent="0.2"/>
    <row r="11642" ht="12.75" customHeight="1" x14ac:dyDescent="0.2"/>
    <row r="11643" ht="12.75" customHeight="1" x14ac:dyDescent="0.2"/>
    <row r="11644" ht="12.75" customHeight="1" x14ac:dyDescent="0.2"/>
    <row r="11645" ht="12.75" customHeight="1" x14ac:dyDescent="0.2"/>
    <row r="11646" ht="12.75" customHeight="1" x14ac:dyDescent="0.2"/>
    <row r="11647" ht="12.75" customHeight="1" x14ac:dyDescent="0.2"/>
    <row r="11648" ht="12.75" customHeight="1" x14ac:dyDescent="0.2"/>
    <row r="11649" ht="12.75" customHeight="1" x14ac:dyDescent="0.2"/>
    <row r="11650" ht="12.75" customHeight="1" x14ac:dyDescent="0.2"/>
    <row r="11651" ht="12.75" customHeight="1" x14ac:dyDescent="0.2"/>
    <row r="11652" ht="12.75" customHeight="1" x14ac:dyDescent="0.2"/>
    <row r="11653" ht="12.75" customHeight="1" x14ac:dyDescent="0.2"/>
    <row r="11654" ht="12.75" customHeight="1" x14ac:dyDescent="0.2"/>
    <row r="11655" ht="12.75" customHeight="1" x14ac:dyDescent="0.2"/>
    <row r="11656" ht="12.75" customHeight="1" x14ac:dyDescent="0.2"/>
    <row r="11657" ht="12.75" customHeight="1" x14ac:dyDescent="0.2"/>
    <row r="11658" ht="12.75" customHeight="1" x14ac:dyDescent="0.2"/>
    <row r="11659" ht="12.75" customHeight="1" x14ac:dyDescent="0.2"/>
    <row r="11660" ht="12.75" customHeight="1" x14ac:dyDescent="0.2"/>
    <row r="11661" ht="12.75" customHeight="1" x14ac:dyDescent="0.2"/>
    <row r="11662" ht="12.75" customHeight="1" x14ac:dyDescent="0.2"/>
    <row r="11663" ht="12.75" customHeight="1" x14ac:dyDescent="0.2"/>
    <row r="11664" ht="12.75" customHeight="1" x14ac:dyDescent="0.2"/>
    <row r="11665" ht="12.75" customHeight="1" x14ac:dyDescent="0.2"/>
    <row r="11666" ht="12.75" customHeight="1" x14ac:dyDescent="0.2"/>
    <row r="11667" ht="12.75" customHeight="1" x14ac:dyDescent="0.2"/>
    <row r="11668" ht="12.75" customHeight="1" x14ac:dyDescent="0.2"/>
    <row r="11669" ht="12.75" customHeight="1" x14ac:dyDescent="0.2"/>
    <row r="11670" ht="12.75" customHeight="1" x14ac:dyDescent="0.2"/>
    <row r="11671" ht="12.75" customHeight="1" x14ac:dyDescent="0.2"/>
    <row r="11672" ht="12.75" customHeight="1" x14ac:dyDescent="0.2"/>
    <row r="11673" ht="12.75" customHeight="1" x14ac:dyDescent="0.2"/>
    <row r="11674" ht="12.75" customHeight="1" x14ac:dyDescent="0.2"/>
    <row r="11675" ht="12.75" customHeight="1" x14ac:dyDescent="0.2"/>
    <row r="11676" ht="12.75" customHeight="1" x14ac:dyDescent="0.2"/>
    <row r="11677" ht="12.75" customHeight="1" x14ac:dyDescent="0.2"/>
    <row r="11678" ht="12.75" customHeight="1" x14ac:dyDescent="0.2"/>
    <row r="11679" ht="12.75" customHeight="1" x14ac:dyDescent="0.2"/>
    <row r="11680" ht="12.75" customHeight="1" x14ac:dyDescent="0.2"/>
    <row r="11681" ht="12.75" customHeight="1" x14ac:dyDescent="0.2"/>
    <row r="11682" ht="12.75" customHeight="1" x14ac:dyDescent="0.2"/>
    <row r="11683" ht="12.75" customHeight="1" x14ac:dyDescent="0.2"/>
    <row r="11684" ht="12.75" customHeight="1" x14ac:dyDescent="0.2"/>
    <row r="11685" ht="12.75" customHeight="1" x14ac:dyDescent="0.2"/>
    <row r="11686" ht="12.75" customHeight="1" x14ac:dyDescent="0.2"/>
    <row r="11687" ht="12.75" customHeight="1" x14ac:dyDescent="0.2"/>
    <row r="11688" ht="12.75" customHeight="1" x14ac:dyDescent="0.2"/>
    <row r="11689" ht="12.75" customHeight="1" x14ac:dyDescent="0.2"/>
    <row r="11690" ht="12.75" customHeight="1" x14ac:dyDescent="0.2"/>
    <row r="11691" ht="12.75" customHeight="1" x14ac:dyDescent="0.2"/>
    <row r="11692" ht="12.75" customHeight="1" x14ac:dyDescent="0.2"/>
    <row r="11693" ht="12.75" customHeight="1" x14ac:dyDescent="0.2"/>
    <row r="11694" ht="12.75" customHeight="1" x14ac:dyDescent="0.2"/>
    <row r="11695" ht="12.75" customHeight="1" x14ac:dyDescent="0.2"/>
    <row r="11696" ht="12.75" customHeight="1" x14ac:dyDescent="0.2"/>
    <row r="11697" ht="12.75" customHeight="1" x14ac:dyDescent="0.2"/>
    <row r="11698" ht="12.75" customHeight="1" x14ac:dyDescent="0.2"/>
    <row r="11699" ht="12.75" customHeight="1" x14ac:dyDescent="0.2"/>
    <row r="11700" ht="12.75" customHeight="1" x14ac:dyDescent="0.2"/>
    <row r="11701" ht="12.75" customHeight="1" x14ac:dyDescent="0.2"/>
    <row r="11702" ht="12.75" customHeight="1" x14ac:dyDescent="0.2"/>
    <row r="11703" ht="12.75" customHeight="1" x14ac:dyDescent="0.2"/>
    <row r="11704" ht="12.75" customHeight="1" x14ac:dyDescent="0.2"/>
    <row r="11705" ht="12.75" customHeight="1" x14ac:dyDescent="0.2"/>
    <row r="11706" ht="12.75" customHeight="1" x14ac:dyDescent="0.2"/>
    <row r="11707" ht="12.75" customHeight="1" x14ac:dyDescent="0.2"/>
    <row r="11708" ht="12.75" customHeight="1" x14ac:dyDescent="0.2"/>
    <row r="11709" ht="12.75" customHeight="1" x14ac:dyDescent="0.2"/>
    <row r="11710" ht="12.75" customHeight="1" x14ac:dyDescent="0.2"/>
    <row r="11711" ht="12.75" customHeight="1" x14ac:dyDescent="0.2"/>
    <row r="11712" ht="12.75" customHeight="1" x14ac:dyDescent="0.2"/>
    <row r="11713" ht="12.75" customHeight="1" x14ac:dyDescent="0.2"/>
    <row r="11714" ht="12.75" customHeight="1" x14ac:dyDescent="0.2"/>
    <row r="11715" ht="12.75" customHeight="1" x14ac:dyDescent="0.2"/>
    <row r="11716" ht="12.75" customHeight="1" x14ac:dyDescent="0.2"/>
    <row r="11717" ht="12.75" customHeight="1" x14ac:dyDescent="0.2"/>
    <row r="11718" ht="12.75" customHeight="1" x14ac:dyDescent="0.2"/>
    <row r="11719" ht="12.75" customHeight="1" x14ac:dyDescent="0.2"/>
    <row r="11720" ht="12.75" customHeight="1" x14ac:dyDescent="0.2"/>
    <row r="11721" ht="12.75" customHeight="1" x14ac:dyDescent="0.2"/>
    <row r="11722" ht="12.75" customHeight="1" x14ac:dyDescent="0.2"/>
    <row r="11723" ht="12.75" customHeight="1" x14ac:dyDescent="0.2"/>
    <row r="11724" ht="12.75" customHeight="1" x14ac:dyDescent="0.2"/>
    <row r="11725" ht="12.75" customHeight="1" x14ac:dyDescent="0.2"/>
    <row r="11726" ht="12.75" customHeight="1" x14ac:dyDescent="0.2"/>
    <row r="11727" ht="12.75" customHeight="1" x14ac:dyDescent="0.2"/>
    <row r="11728" ht="12.75" customHeight="1" x14ac:dyDescent="0.2"/>
    <row r="11729" ht="12.75" customHeight="1" x14ac:dyDescent="0.2"/>
    <row r="11730" ht="12.75" customHeight="1" x14ac:dyDescent="0.2"/>
    <row r="11731" ht="12.75" customHeight="1" x14ac:dyDescent="0.2"/>
    <row r="11732" ht="12.75" customHeight="1" x14ac:dyDescent="0.2"/>
    <row r="11733" ht="12.75" customHeight="1" x14ac:dyDescent="0.2"/>
    <row r="11734" ht="12.75" customHeight="1" x14ac:dyDescent="0.2"/>
    <row r="11735" ht="12.75" customHeight="1" x14ac:dyDescent="0.2"/>
    <row r="11736" ht="12.75" customHeight="1" x14ac:dyDescent="0.2"/>
    <row r="11737" ht="12.75" customHeight="1" x14ac:dyDescent="0.2"/>
    <row r="11738" ht="12.75" customHeight="1" x14ac:dyDescent="0.2"/>
    <row r="11739" ht="12.75" customHeight="1" x14ac:dyDescent="0.2"/>
    <row r="11740" ht="12.75" customHeight="1" x14ac:dyDescent="0.2"/>
    <row r="11741" ht="12.75" customHeight="1" x14ac:dyDescent="0.2"/>
    <row r="11742" ht="12.75" customHeight="1" x14ac:dyDescent="0.2"/>
    <row r="11743" ht="12.75" customHeight="1" x14ac:dyDescent="0.2"/>
    <row r="11744" ht="12.75" customHeight="1" x14ac:dyDescent="0.2"/>
    <row r="11745" ht="12.75" customHeight="1" x14ac:dyDescent="0.2"/>
    <row r="11746" ht="12.75" customHeight="1" x14ac:dyDescent="0.2"/>
    <row r="11747" ht="12.75" customHeight="1" x14ac:dyDescent="0.2"/>
    <row r="11748" ht="12.75" customHeight="1" x14ac:dyDescent="0.2"/>
    <row r="11749" ht="12.75" customHeight="1" x14ac:dyDescent="0.2"/>
    <row r="11750" ht="12.75" customHeight="1" x14ac:dyDescent="0.2"/>
    <row r="11751" ht="12.75" customHeight="1" x14ac:dyDescent="0.2"/>
    <row r="11752" ht="12.75" customHeight="1" x14ac:dyDescent="0.2"/>
    <row r="11753" ht="12.75" customHeight="1" x14ac:dyDescent="0.2"/>
    <row r="11754" ht="12.75" customHeight="1" x14ac:dyDescent="0.2"/>
    <row r="11755" ht="12.75" customHeight="1" x14ac:dyDescent="0.2"/>
    <row r="11756" ht="12.75" customHeight="1" x14ac:dyDescent="0.2"/>
    <row r="11757" ht="12.75" customHeight="1" x14ac:dyDescent="0.2"/>
    <row r="11758" ht="12.75" customHeight="1" x14ac:dyDescent="0.2"/>
    <row r="11759" ht="12.75" customHeight="1" x14ac:dyDescent="0.2"/>
    <row r="11760" ht="12.75" customHeight="1" x14ac:dyDescent="0.2"/>
    <row r="11761" ht="12.75" customHeight="1" x14ac:dyDescent="0.2"/>
    <row r="11762" ht="12.75" customHeight="1" x14ac:dyDescent="0.2"/>
    <row r="11763" ht="12.75" customHeight="1" x14ac:dyDescent="0.2"/>
    <row r="11764" ht="12.75" customHeight="1" x14ac:dyDescent="0.2"/>
    <row r="11765" ht="12.75" customHeight="1" x14ac:dyDescent="0.2"/>
    <row r="11766" ht="12.75" customHeight="1" x14ac:dyDescent="0.2"/>
    <row r="11767" ht="12.75" customHeight="1" x14ac:dyDescent="0.2"/>
    <row r="11768" ht="12.75" customHeight="1" x14ac:dyDescent="0.2"/>
    <row r="11769" ht="12.75" customHeight="1" x14ac:dyDescent="0.2"/>
    <row r="11770" ht="12.75" customHeight="1" x14ac:dyDescent="0.2"/>
    <row r="11771" ht="12.75" customHeight="1" x14ac:dyDescent="0.2"/>
    <row r="11772" ht="12.75" customHeight="1" x14ac:dyDescent="0.2"/>
    <row r="11773" ht="12.75" customHeight="1" x14ac:dyDescent="0.2"/>
    <row r="11774" ht="12.75" customHeight="1" x14ac:dyDescent="0.2"/>
    <row r="11775" ht="12.75" customHeight="1" x14ac:dyDescent="0.2"/>
    <row r="11776" ht="12.75" customHeight="1" x14ac:dyDescent="0.2"/>
    <row r="11777" ht="12.75" customHeight="1" x14ac:dyDescent="0.2"/>
    <row r="11778" ht="12.75" customHeight="1" x14ac:dyDescent="0.2"/>
    <row r="11779" ht="12.75" customHeight="1" x14ac:dyDescent="0.2"/>
    <row r="11780" ht="12.75" customHeight="1" x14ac:dyDescent="0.2"/>
    <row r="11781" ht="12.75" customHeight="1" x14ac:dyDescent="0.2"/>
    <row r="11782" ht="12.75" customHeight="1" x14ac:dyDescent="0.2"/>
    <row r="11783" ht="12.75" customHeight="1" x14ac:dyDescent="0.2"/>
    <row r="11784" ht="12.75" customHeight="1" x14ac:dyDescent="0.2"/>
    <row r="11785" ht="12.75" customHeight="1" x14ac:dyDescent="0.2"/>
    <row r="11786" ht="12.75" customHeight="1" x14ac:dyDescent="0.2"/>
    <row r="11787" ht="12.75" customHeight="1" x14ac:dyDescent="0.2"/>
    <row r="11788" ht="12.75" customHeight="1" x14ac:dyDescent="0.2"/>
    <row r="11789" ht="12.75" customHeight="1" x14ac:dyDescent="0.2"/>
    <row r="11790" ht="12.75" customHeight="1" x14ac:dyDescent="0.2"/>
    <row r="11791" ht="12.75" customHeight="1" x14ac:dyDescent="0.2"/>
    <row r="11792" ht="12.75" customHeight="1" x14ac:dyDescent="0.2"/>
    <row r="11793" ht="12.75" customHeight="1" x14ac:dyDescent="0.2"/>
    <row r="11794" ht="12.75" customHeight="1" x14ac:dyDescent="0.2"/>
    <row r="11795" ht="12.75" customHeight="1" x14ac:dyDescent="0.2"/>
    <row r="11796" ht="12.75" customHeight="1" x14ac:dyDescent="0.2"/>
    <row r="11797" ht="12.75" customHeight="1" x14ac:dyDescent="0.2"/>
    <row r="11798" ht="12.75" customHeight="1" x14ac:dyDescent="0.2"/>
    <row r="11799" ht="12.75" customHeight="1" x14ac:dyDescent="0.2"/>
    <row r="11800" ht="12.75" customHeight="1" x14ac:dyDescent="0.2"/>
    <row r="11801" ht="12.75" customHeight="1" x14ac:dyDescent="0.2"/>
    <row r="11802" ht="12.75" customHeight="1" x14ac:dyDescent="0.2"/>
    <row r="11803" ht="12.75" customHeight="1" x14ac:dyDescent="0.2"/>
    <row r="11804" ht="12.75" customHeight="1" x14ac:dyDescent="0.2"/>
    <row r="11805" ht="12.75" customHeight="1" x14ac:dyDescent="0.2"/>
    <row r="11806" ht="12.75" customHeight="1" x14ac:dyDescent="0.2"/>
    <row r="11807" ht="12.75" customHeight="1" x14ac:dyDescent="0.2"/>
    <row r="11808" ht="12.75" customHeight="1" x14ac:dyDescent="0.2"/>
    <row r="11809" ht="12.75" customHeight="1" x14ac:dyDescent="0.2"/>
    <row r="11810" ht="12.75" customHeight="1" x14ac:dyDescent="0.2"/>
    <row r="11811" ht="12.75" customHeight="1" x14ac:dyDescent="0.2"/>
    <row r="11812" ht="12.75" customHeight="1" x14ac:dyDescent="0.2"/>
    <row r="11813" ht="12.75" customHeight="1" x14ac:dyDescent="0.2"/>
    <row r="11814" ht="12.75" customHeight="1" x14ac:dyDescent="0.2"/>
    <row r="11815" ht="12.75" customHeight="1" x14ac:dyDescent="0.2"/>
    <row r="11816" ht="12.75" customHeight="1" x14ac:dyDescent="0.2"/>
    <row r="11817" ht="12.75" customHeight="1" x14ac:dyDescent="0.2"/>
    <row r="11818" ht="12.75" customHeight="1" x14ac:dyDescent="0.2"/>
    <row r="11819" ht="12.75" customHeight="1" x14ac:dyDescent="0.2"/>
    <row r="11820" ht="12.75" customHeight="1" x14ac:dyDescent="0.2"/>
    <row r="11821" ht="12.75" customHeight="1" x14ac:dyDescent="0.2"/>
    <row r="11822" ht="12.75" customHeight="1" x14ac:dyDescent="0.2"/>
    <row r="11823" ht="12.75" customHeight="1" x14ac:dyDescent="0.2"/>
    <row r="11824" ht="12.75" customHeight="1" x14ac:dyDescent="0.2"/>
    <row r="11825" ht="12.75" customHeight="1" x14ac:dyDescent="0.2"/>
    <row r="11826" ht="12.75" customHeight="1" x14ac:dyDescent="0.2"/>
    <row r="11827" ht="12.75" customHeight="1" x14ac:dyDescent="0.2"/>
    <row r="11828" ht="12.75" customHeight="1" x14ac:dyDescent="0.2"/>
    <row r="11829" ht="12.75" customHeight="1" x14ac:dyDescent="0.2"/>
    <row r="11830" ht="12.75" customHeight="1" x14ac:dyDescent="0.2"/>
    <row r="11831" ht="12.75" customHeight="1" x14ac:dyDescent="0.2"/>
    <row r="11832" ht="12.75" customHeight="1" x14ac:dyDescent="0.2"/>
    <row r="11833" ht="12.75" customHeight="1" x14ac:dyDescent="0.2"/>
    <row r="11834" ht="12.75" customHeight="1" x14ac:dyDescent="0.2"/>
    <row r="11835" ht="12.75" customHeight="1" x14ac:dyDescent="0.2"/>
    <row r="11836" ht="12.75" customHeight="1" x14ac:dyDescent="0.2"/>
    <row r="11837" ht="12.75" customHeight="1" x14ac:dyDescent="0.2"/>
    <row r="11838" ht="12.75" customHeight="1" x14ac:dyDescent="0.2"/>
    <row r="11839" ht="12.75" customHeight="1" x14ac:dyDescent="0.2"/>
    <row r="11840" ht="12.75" customHeight="1" x14ac:dyDescent="0.2"/>
    <row r="11841" ht="12.75" customHeight="1" x14ac:dyDescent="0.2"/>
    <row r="11842" ht="12.75" customHeight="1" x14ac:dyDescent="0.2"/>
    <row r="11843" ht="12.75" customHeight="1" x14ac:dyDescent="0.2"/>
    <row r="11844" ht="12.75" customHeight="1" x14ac:dyDescent="0.2"/>
    <row r="11845" ht="12.75" customHeight="1" x14ac:dyDescent="0.2"/>
    <row r="11846" ht="12.75" customHeight="1" x14ac:dyDescent="0.2"/>
    <row r="11847" ht="12.75" customHeight="1" x14ac:dyDescent="0.2"/>
    <row r="11848" ht="12.75" customHeight="1" x14ac:dyDescent="0.2"/>
    <row r="11849" ht="12.75" customHeight="1" x14ac:dyDescent="0.2"/>
    <row r="11850" ht="12.75" customHeight="1" x14ac:dyDescent="0.2"/>
    <row r="11851" ht="12.75" customHeight="1" x14ac:dyDescent="0.2"/>
    <row r="11852" ht="12.75" customHeight="1" x14ac:dyDescent="0.2"/>
    <row r="11853" ht="12.75" customHeight="1" x14ac:dyDescent="0.2"/>
    <row r="11854" ht="12.75" customHeight="1" x14ac:dyDescent="0.2"/>
    <row r="11855" ht="12.75" customHeight="1" x14ac:dyDescent="0.2"/>
    <row r="11856" ht="12.75" customHeight="1" x14ac:dyDescent="0.2"/>
    <row r="11857" ht="12.75" customHeight="1" x14ac:dyDescent="0.2"/>
    <row r="11858" ht="12.75" customHeight="1" x14ac:dyDescent="0.2"/>
    <row r="11859" ht="12.75" customHeight="1" x14ac:dyDescent="0.2"/>
    <row r="11860" ht="12.75" customHeight="1" x14ac:dyDescent="0.2"/>
    <row r="11861" ht="12.75" customHeight="1" x14ac:dyDescent="0.2"/>
    <row r="11862" ht="12.75" customHeight="1" x14ac:dyDescent="0.2"/>
    <row r="11863" ht="12.75" customHeight="1" x14ac:dyDescent="0.2"/>
    <row r="11864" ht="12.75" customHeight="1" x14ac:dyDescent="0.2"/>
    <row r="11865" ht="12.75" customHeight="1" x14ac:dyDescent="0.2"/>
    <row r="11866" ht="12.75" customHeight="1" x14ac:dyDescent="0.2"/>
    <row r="11867" ht="12.75" customHeight="1" x14ac:dyDescent="0.2"/>
    <row r="11868" ht="12.75" customHeight="1" x14ac:dyDescent="0.2"/>
    <row r="11869" ht="12.75" customHeight="1" x14ac:dyDescent="0.2"/>
    <row r="11870" ht="12.75" customHeight="1" x14ac:dyDescent="0.2"/>
    <row r="11871" ht="12.75" customHeight="1" x14ac:dyDescent="0.2"/>
    <row r="11872" ht="12.75" customHeight="1" x14ac:dyDescent="0.2"/>
    <row r="11873" ht="12.75" customHeight="1" x14ac:dyDescent="0.2"/>
    <row r="11874" ht="12.75" customHeight="1" x14ac:dyDescent="0.2"/>
    <row r="11875" ht="12.75" customHeight="1" x14ac:dyDescent="0.2"/>
    <row r="11876" ht="12.75" customHeight="1" x14ac:dyDescent="0.2"/>
    <row r="11877" ht="12.75" customHeight="1" x14ac:dyDescent="0.2"/>
    <row r="11878" ht="12.75" customHeight="1" x14ac:dyDescent="0.2"/>
    <row r="11879" ht="12.75" customHeight="1" x14ac:dyDescent="0.2"/>
    <row r="11880" ht="12.75" customHeight="1" x14ac:dyDescent="0.2"/>
    <row r="11881" ht="12.75" customHeight="1" x14ac:dyDescent="0.2"/>
    <row r="11882" ht="12.75" customHeight="1" x14ac:dyDescent="0.2"/>
    <row r="11883" ht="12.75" customHeight="1" x14ac:dyDescent="0.2"/>
    <row r="11884" ht="12.75" customHeight="1" x14ac:dyDescent="0.2"/>
    <row r="11885" ht="12.75" customHeight="1" x14ac:dyDescent="0.2"/>
    <row r="11886" ht="12.75" customHeight="1" x14ac:dyDescent="0.2"/>
    <row r="11887" ht="12.75" customHeight="1" x14ac:dyDescent="0.2"/>
    <row r="11888" ht="12.75" customHeight="1" x14ac:dyDescent="0.2"/>
    <row r="11889" ht="12.75" customHeight="1" x14ac:dyDescent="0.2"/>
    <row r="11890" ht="12.75" customHeight="1" x14ac:dyDescent="0.2"/>
    <row r="11891" ht="12.75" customHeight="1" x14ac:dyDescent="0.2"/>
    <row r="11892" ht="12.75" customHeight="1" x14ac:dyDescent="0.2"/>
    <row r="11893" ht="12.75" customHeight="1" x14ac:dyDescent="0.2"/>
    <row r="11894" ht="12.75" customHeight="1" x14ac:dyDescent="0.2"/>
    <row r="11895" ht="12.75" customHeight="1" x14ac:dyDescent="0.2"/>
    <row r="11896" ht="12.75" customHeight="1" x14ac:dyDescent="0.2"/>
    <row r="11897" ht="12.75" customHeight="1" x14ac:dyDescent="0.2"/>
    <row r="11898" ht="12.75" customHeight="1" x14ac:dyDescent="0.2"/>
    <row r="11899" ht="12.75" customHeight="1" x14ac:dyDescent="0.2"/>
    <row r="11900" ht="12.75" customHeight="1" x14ac:dyDescent="0.2"/>
    <row r="11901" ht="12.75" customHeight="1" x14ac:dyDescent="0.2"/>
    <row r="11902" ht="12.75" customHeight="1" x14ac:dyDescent="0.2"/>
    <row r="11903" ht="12.75" customHeight="1" x14ac:dyDescent="0.2"/>
    <row r="11904" ht="12.75" customHeight="1" x14ac:dyDescent="0.2"/>
    <row r="11905" ht="12.75" customHeight="1" x14ac:dyDescent="0.2"/>
    <row r="11906" ht="12.75" customHeight="1" x14ac:dyDescent="0.2"/>
    <row r="11907" ht="12.75" customHeight="1" x14ac:dyDescent="0.2"/>
    <row r="11908" ht="12.75" customHeight="1" x14ac:dyDescent="0.2"/>
    <row r="11909" ht="12.75" customHeight="1" x14ac:dyDescent="0.2"/>
    <row r="11910" ht="12.75" customHeight="1" x14ac:dyDescent="0.2"/>
    <row r="11911" ht="12.75" customHeight="1" x14ac:dyDescent="0.2"/>
    <row r="11912" ht="12.75" customHeight="1" x14ac:dyDescent="0.2"/>
    <row r="11913" ht="12.75" customHeight="1" x14ac:dyDescent="0.2"/>
    <row r="11914" ht="12.75" customHeight="1" x14ac:dyDescent="0.2"/>
    <row r="11915" ht="12.75" customHeight="1" x14ac:dyDescent="0.2"/>
    <row r="11916" ht="12.75" customHeight="1" x14ac:dyDescent="0.2"/>
    <row r="11917" ht="12.75" customHeight="1" x14ac:dyDescent="0.2"/>
    <row r="11918" ht="12.75" customHeight="1" x14ac:dyDescent="0.2"/>
    <row r="11919" ht="12.75" customHeight="1" x14ac:dyDescent="0.2"/>
    <row r="11920" ht="12.75" customHeight="1" x14ac:dyDescent="0.2"/>
    <row r="11921" ht="12.75" customHeight="1" x14ac:dyDescent="0.2"/>
    <row r="11922" ht="12.75" customHeight="1" x14ac:dyDescent="0.2"/>
    <row r="11923" ht="12.75" customHeight="1" x14ac:dyDescent="0.2"/>
    <row r="11924" ht="12.75" customHeight="1" x14ac:dyDescent="0.2"/>
    <row r="11925" ht="12.75" customHeight="1" x14ac:dyDescent="0.2"/>
    <row r="11926" ht="12.75" customHeight="1" x14ac:dyDescent="0.2"/>
    <row r="11927" ht="12.75" customHeight="1" x14ac:dyDescent="0.2"/>
    <row r="11928" ht="12.75" customHeight="1" x14ac:dyDescent="0.2"/>
    <row r="11929" ht="12.75" customHeight="1" x14ac:dyDescent="0.2"/>
    <row r="11930" ht="12.75" customHeight="1" x14ac:dyDescent="0.2"/>
    <row r="11931" ht="12.75" customHeight="1" x14ac:dyDescent="0.2"/>
    <row r="11932" ht="12.75" customHeight="1" x14ac:dyDescent="0.2"/>
    <row r="11933" ht="12.75" customHeight="1" x14ac:dyDescent="0.2"/>
    <row r="11934" ht="12.75" customHeight="1" x14ac:dyDescent="0.2"/>
    <row r="11935" ht="12.75" customHeight="1" x14ac:dyDescent="0.2"/>
    <row r="11936" ht="12.75" customHeight="1" x14ac:dyDescent="0.2"/>
    <row r="11937" ht="12.75" customHeight="1" x14ac:dyDescent="0.2"/>
    <row r="11938" ht="12.75" customHeight="1" x14ac:dyDescent="0.2"/>
    <row r="11939" ht="12.75" customHeight="1" x14ac:dyDescent="0.2"/>
    <row r="11940" ht="12.75" customHeight="1" x14ac:dyDescent="0.2"/>
    <row r="11941" ht="12.75" customHeight="1" x14ac:dyDescent="0.2"/>
    <row r="11942" ht="12.75" customHeight="1" x14ac:dyDescent="0.2"/>
    <row r="11943" ht="12.75" customHeight="1" x14ac:dyDescent="0.2"/>
    <row r="11944" ht="12.75" customHeight="1" x14ac:dyDescent="0.2"/>
    <row r="11945" ht="12.75" customHeight="1" x14ac:dyDescent="0.2"/>
    <row r="11946" ht="12.75" customHeight="1" x14ac:dyDescent="0.2"/>
    <row r="11947" ht="12.75" customHeight="1" x14ac:dyDescent="0.2"/>
    <row r="11948" ht="12.75" customHeight="1" x14ac:dyDescent="0.2"/>
    <row r="11949" ht="12.75" customHeight="1" x14ac:dyDescent="0.2"/>
    <row r="11950" ht="12.75" customHeight="1" x14ac:dyDescent="0.2"/>
    <row r="11951" ht="12.75" customHeight="1" x14ac:dyDescent="0.2"/>
    <row r="11952" ht="12.75" customHeight="1" x14ac:dyDescent="0.2"/>
    <row r="11953" ht="12.75" customHeight="1" x14ac:dyDescent="0.2"/>
    <row r="11954" ht="12.75" customHeight="1" x14ac:dyDescent="0.2"/>
    <row r="11955" ht="12.75" customHeight="1" x14ac:dyDescent="0.2"/>
    <row r="11956" ht="12.75" customHeight="1" x14ac:dyDescent="0.2"/>
    <row r="11957" ht="12.75" customHeight="1" x14ac:dyDescent="0.2"/>
    <row r="11958" ht="12.75" customHeight="1" x14ac:dyDescent="0.2"/>
    <row r="11959" ht="12.75" customHeight="1" x14ac:dyDescent="0.2"/>
    <row r="11960" ht="12.75" customHeight="1" x14ac:dyDescent="0.2"/>
    <row r="11961" ht="12.75" customHeight="1" x14ac:dyDescent="0.2"/>
    <row r="11962" ht="12.75" customHeight="1" x14ac:dyDescent="0.2"/>
    <row r="11963" ht="12.75" customHeight="1" x14ac:dyDescent="0.2"/>
    <row r="11964" ht="12.75" customHeight="1" x14ac:dyDescent="0.2"/>
    <row r="11965" ht="12.75" customHeight="1" x14ac:dyDescent="0.2"/>
    <row r="11966" ht="12.75" customHeight="1" x14ac:dyDescent="0.2"/>
    <row r="11967" ht="12.75" customHeight="1" x14ac:dyDescent="0.2"/>
    <row r="11968" ht="12.75" customHeight="1" x14ac:dyDescent="0.2"/>
    <row r="11969" ht="12.75" customHeight="1" x14ac:dyDescent="0.2"/>
    <row r="11970" ht="12.75" customHeight="1" x14ac:dyDescent="0.2"/>
    <row r="11971" ht="12.75" customHeight="1" x14ac:dyDescent="0.2"/>
    <row r="11972" ht="12.75" customHeight="1" x14ac:dyDescent="0.2"/>
    <row r="11973" ht="12.75" customHeight="1" x14ac:dyDescent="0.2"/>
    <row r="11974" ht="12.75" customHeight="1" x14ac:dyDescent="0.2"/>
    <row r="11975" ht="12.75" customHeight="1" x14ac:dyDescent="0.2"/>
    <row r="11976" ht="12.75" customHeight="1" x14ac:dyDescent="0.2"/>
    <row r="11977" ht="12.75" customHeight="1" x14ac:dyDescent="0.2"/>
    <row r="11978" ht="12.75" customHeight="1" x14ac:dyDescent="0.2"/>
    <row r="11979" ht="12.75" customHeight="1" x14ac:dyDescent="0.2"/>
    <row r="11980" ht="12.75" customHeight="1" x14ac:dyDescent="0.2"/>
    <row r="11981" ht="12.75" customHeight="1" x14ac:dyDescent="0.2"/>
    <row r="11982" ht="12.75" customHeight="1" x14ac:dyDescent="0.2"/>
    <row r="11983" ht="12.75" customHeight="1" x14ac:dyDescent="0.2"/>
    <row r="11984" ht="12.75" customHeight="1" x14ac:dyDescent="0.2"/>
    <row r="11985" ht="12.75" customHeight="1" x14ac:dyDescent="0.2"/>
    <row r="11986" ht="12.75" customHeight="1" x14ac:dyDescent="0.2"/>
    <row r="11987" ht="12.75" customHeight="1" x14ac:dyDescent="0.2"/>
    <row r="11988" ht="12.75" customHeight="1" x14ac:dyDescent="0.2"/>
    <row r="11989" ht="12.75" customHeight="1" x14ac:dyDescent="0.2"/>
    <row r="11990" ht="12.75" customHeight="1" x14ac:dyDescent="0.2"/>
    <row r="11991" ht="12.75" customHeight="1" x14ac:dyDescent="0.2"/>
    <row r="11992" ht="12.75" customHeight="1" x14ac:dyDescent="0.2"/>
    <row r="11993" ht="12.75" customHeight="1" x14ac:dyDescent="0.2"/>
    <row r="11994" ht="12.75" customHeight="1" x14ac:dyDescent="0.2"/>
    <row r="11995" ht="12.75" customHeight="1" x14ac:dyDescent="0.2"/>
    <row r="11996" ht="12.75" customHeight="1" x14ac:dyDescent="0.2"/>
    <row r="11997" ht="12.75" customHeight="1" x14ac:dyDescent="0.2"/>
    <row r="11998" ht="12.75" customHeight="1" x14ac:dyDescent="0.2"/>
    <row r="11999" ht="12.75" customHeight="1" x14ac:dyDescent="0.2"/>
    <row r="12000" ht="12.75" customHeight="1" x14ac:dyDescent="0.2"/>
    <row r="12001" ht="12.75" customHeight="1" x14ac:dyDescent="0.2"/>
    <row r="12002" ht="12.75" customHeight="1" x14ac:dyDescent="0.2"/>
    <row r="12003" ht="12.75" customHeight="1" x14ac:dyDescent="0.2"/>
    <row r="12004" ht="12.75" customHeight="1" x14ac:dyDescent="0.2"/>
    <row r="12005" ht="12.75" customHeight="1" x14ac:dyDescent="0.2"/>
    <row r="12006" ht="12.75" customHeight="1" x14ac:dyDescent="0.2"/>
    <row r="12007" ht="12.75" customHeight="1" x14ac:dyDescent="0.2"/>
    <row r="12008" ht="12.75" customHeight="1" x14ac:dyDescent="0.2"/>
    <row r="12009" ht="12.75" customHeight="1" x14ac:dyDescent="0.2"/>
    <row r="12010" ht="12.75" customHeight="1" x14ac:dyDescent="0.2"/>
    <row r="12011" ht="12.75" customHeight="1" x14ac:dyDescent="0.2"/>
    <row r="12012" ht="12.75" customHeight="1" x14ac:dyDescent="0.2"/>
    <row r="12013" ht="12.75" customHeight="1" x14ac:dyDescent="0.2"/>
    <row r="12014" ht="12.75" customHeight="1" x14ac:dyDescent="0.2"/>
    <row r="12015" ht="12.75" customHeight="1" x14ac:dyDescent="0.2"/>
    <row r="12016" ht="12.75" customHeight="1" x14ac:dyDescent="0.2"/>
    <row r="12017" ht="12.75" customHeight="1" x14ac:dyDescent="0.2"/>
    <row r="12018" ht="12.75" customHeight="1" x14ac:dyDescent="0.2"/>
    <row r="12019" ht="12.75" customHeight="1" x14ac:dyDescent="0.2"/>
    <row r="12020" ht="12.75" customHeight="1" x14ac:dyDescent="0.2"/>
    <row r="12021" ht="12.75" customHeight="1" x14ac:dyDescent="0.2"/>
    <row r="12022" ht="12.75" customHeight="1" x14ac:dyDescent="0.2"/>
    <row r="12023" ht="12.75" customHeight="1" x14ac:dyDescent="0.2"/>
    <row r="12024" ht="12.75" customHeight="1" x14ac:dyDescent="0.2"/>
    <row r="12025" ht="12.75" customHeight="1" x14ac:dyDescent="0.2"/>
    <row r="12026" ht="12.75" customHeight="1" x14ac:dyDescent="0.2"/>
    <row r="12027" ht="12.75" customHeight="1" x14ac:dyDescent="0.2"/>
    <row r="12028" ht="12.75" customHeight="1" x14ac:dyDescent="0.2"/>
    <row r="12029" ht="12.75" customHeight="1" x14ac:dyDescent="0.2"/>
    <row r="12030" ht="12.75" customHeight="1" x14ac:dyDescent="0.2"/>
    <row r="12031" ht="12.75" customHeight="1" x14ac:dyDescent="0.2"/>
    <row r="12032" ht="12.75" customHeight="1" x14ac:dyDescent="0.2"/>
    <row r="12033" ht="12.75" customHeight="1" x14ac:dyDescent="0.2"/>
    <row r="12034" ht="12.75" customHeight="1" x14ac:dyDescent="0.2"/>
    <row r="12035" ht="12.75" customHeight="1" x14ac:dyDescent="0.2"/>
    <row r="12036" ht="12.75" customHeight="1" x14ac:dyDescent="0.2"/>
    <row r="12037" ht="12.75" customHeight="1" x14ac:dyDescent="0.2"/>
    <row r="12038" ht="12.75" customHeight="1" x14ac:dyDescent="0.2"/>
    <row r="12039" ht="12.75" customHeight="1" x14ac:dyDescent="0.2"/>
    <row r="12040" ht="12.75" customHeight="1" x14ac:dyDescent="0.2"/>
    <row r="12041" ht="12.75" customHeight="1" x14ac:dyDescent="0.2"/>
    <row r="12042" ht="12.75" customHeight="1" x14ac:dyDescent="0.2"/>
    <row r="12043" ht="12.75" customHeight="1" x14ac:dyDescent="0.2"/>
    <row r="12044" ht="12.75" customHeight="1" x14ac:dyDescent="0.2"/>
    <row r="12045" ht="12.75" customHeight="1" x14ac:dyDescent="0.2"/>
    <row r="12046" ht="12.75" customHeight="1" x14ac:dyDescent="0.2"/>
    <row r="12047" ht="12.75" customHeight="1" x14ac:dyDescent="0.2"/>
    <row r="12048" ht="12.75" customHeight="1" x14ac:dyDescent="0.2"/>
    <row r="12049" ht="12.75" customHeight="1" x14ac:dyDescent="0.2"/>
    <row r="12050" ht="12.75" customHeight="1" x14ac:dyDescent="0.2"/>
    <row r="12051" ht="12.75" customHeight="1" x14ac:dyDescent="0.2"/>
    <row r="12052" ht="12.75" customHeight="1" x14ac:dyDescent="0.2"/>
    <row r="12053" ht="12.75" customHeight="1" x14ac:dyDescent="0.2"/>
    <row r="12054" ht="12.75" customHeight="1" x14ac:dyDescent="0.2"/>
    <row r="12055" ht="12.75" customHeight="1" x14ac:dyDescent="0.2"/>
    <row r="12056" ht="12.75" customHeight="1" x14ac:dyDescent="0.2"/>
    <row r="12057" ht="12.75" customHeight="1" x14ac:dyDescent="0.2"/>
    <row r="12058" ht="12.75" customHeight="1" x14ac:dyDescent="0.2"/>
    <row r="12059" ht="12.75" customHeight="1" x14ac:dyDescent="0.2"/>
    <row r="12060" ht="12.75" customHeight="1" x14ac:dyDescent="0.2"/>
    <row r="12061" ht="12.75" customHeight="1" x14ac:dyDescent="0.2"/>
    <row r="12062" ht="12.75" customHeight="1" x14ac:dyDescent="0.2"/>
    <row r="12063" ht="12.75" customHeight="1" x14ac:dyDescent="0.2"/>
    <row r="12064" ht="12.75" customHeight="1" x14ac:dyDescent="0.2"/>
    <row r="12065" ht="12.75" customHeight="1" x14ac:dyDescent="0.2"/>
    <row r="12066" ht="12.75" customHeight="1" x14ac:dyDescent="0.2"/>
    <row r="12067" ht="12.75" customHeight="1" x14ac:dyDescent="0.2"/>
    <row r="12068" ht="12.75" customHeight="1" x14ac:dyDescent="0.2"/>
    <row r="12069" ht="12.75" customHeight="1" x14ac:dyDescent="0.2"/>
    <row r="12070" ht="12.75" customHeight="1" x14ac:dyDescent="0.2"/>
    <row r="12071" ht="12.75" customHeight="1" x14ac:dyDescent="0.2"/>
    <row r="12072" ht="12.75" customHeight="1" x14ac:dyDescent="0.2"/>
    <row r="12073" ht="12.75" customHeight="1" x14ac:dyDescent="0.2"/>
    <row r="12074" ht="12.75" customHeight="1" x14ac:dyDescent="0.2"/>
    <row r="12075" ht="12.75" customHeight="1" x14ac:dyDescent="0.2"/>
    <row r="12076" ht="12.75" customHeight="1" x14ac:dyDescent="0.2"/>
    <row r="12077" ht="12.75" customHeight="1" x14ac:dyDescent="0.2"/>
    <row r="12078" ht="12.75" customHeight="1" x14ac:dyDescent="0.2"/>
    <row r="12079" ht="12.75" customHeight="1" x14ac:dyDescent="0.2"/>
    <row r="12080" ht="12.75" customHeight="1" x14ac:dyDescent="0.2"/>
    <row r="12081" ht="12.75" customHeight="1" x14ac:dyDescent="0.2"/>
    <row r="12082" ht="12.75" customHeight="1" x14ac:dyDescent="0.2"/>
    <row r="12083" ht="12.75" customHeight="1" x14ac:dyDescent="0.2"/>
    <row r="12084" ht="12.75" customHeight="1" x14ac:dyDescent="0.2"/>
    <row r="12085" ht="12.75" customHeight="1" x14ac:dyDescent="0.2"/>
    <row r="12086" ht="12.75" customHeight="1" x14ac:dyDescent="0.2"/>
    <row r="12087" ht="12.75" customHeight="1" x14ac:dyDescent="0.2"/>
    <row r="12088" ht="12.75" customHeight="1" x14ac:dyDescent="0.2"/>
    <row r="12089" ht="12.75" customHeight="1" x14ac:dyDescent="0.2"/>
    <row r="12090" ht="12.75" customHeight="1" x14ac:dyDescent="0.2"/>
    <row r="12091" ht="12.75" customHeight="1" x14ac:dyDescent="0.2"/>
    <row r="12092" ht="12.75" customHeight="1" x14ac:dyDescent="0.2"/>
    <row r="12093" ht="12.75" customHeight="1" x14ac:dyDescent="0.2"/>
    <row r="12094" ht="12.75" customHeight="1" x14ac:dyDescent="0.2"/>
    <row r="12095" ht="12.75" customHeight="1" x14ac:dyDescent="0.2"/>
    <row r="12096" ht="12.75" customHeight="1" x14ac:dyDescent="0.2"/>
    <row r="12097" ht="12.75" customHeight="1" x14ac:dyDescent="0.2"/>
    <row r="12098" ht="12.75" customHeight="1" x14ac:dyDescent="0.2"/>
    <row r="12099" ht="12.75" customHeight="1" x14ac:dyDescent="0.2"/>
    <row r="12100" ht="12.75" customHeight="1" x14ac:dyDescent="0.2"/>
    <row r="12101" ht="12.75" customHeight="1" x14ac:dyDescent="0.2"/>
    <row r="12102" ht="12.75" customHeight="1" x14ac:dyDescent="0.2"/>
    <row r="12103" ht="12.75" customHeight="1" x14ac:dyDescent="0.2"/>
    <row r="12104" ht="12.75" customHeight="1" x14ac:dyDescent="0.2"/>
    <row r="12105" ht="12.75" customHeight="1" x14ac:dyDescent="0.2"/>
    <row r="12106" ht="12.75" customHeight="1" x14ac:dyDescent="0.2"/>
    <row r="12107" ht="12.75" customHeight="1" x14ac:dyDescent="0.2"/>
    <row r="12108" ht="12.75" customHeight="1" x14ac:dyDescent="0.2"/>
    <row r="12109" ht="12.75" customHeight="1" x14ac:dyDescent="0.2"/>
    <row r="12110" ht="12.75" customHeight="1" x14ac:dyDescent="0.2"/>
    <row r="12111" ht="12.75" customHeight="1" x14ac:dyDescent="0.2"/>
    <row r="12112" ht="12.75" customHeight="1" x14ac:dyDescent="0.2"/>
    <row r="12113" ht="12.75" customHeight="1" x14ac:dyDescent="0.2"/>
    <row r="12114" ht="12.75" customHeight="1" x14ac:dyDescent="0.2"/>
    <row r="12115" ht="12.75" customHeight="1" x14ac:dyDescent="0.2"/>
    <row r="12116" ht="12.75" customHeight="1" x14ac:dyDescent="0.2"/>
    <row r="12117" ht="12.75" customHeight="1" x14ac:dyDescent="0.2"/>
    <row r="12118" ht="12.75" customHeight="1" x14ac:dyDescent="0.2"/>
    <row r="12119" ht="12.75" customHeight="1" x14ac:dyDescent="0.2"/>
    <row r="12120" ht="12.75" customHeight="1" x14ac:dyDescent="0.2"/>
    <row r="12121" ht="12.75" customHeight="1" x14ac:dyDescent="0.2"/>
    <row r="12122" ht="12.75" customHeight="1" x14ac:dyDescent="0.2"/>
    <row r="12123" ht="12.75" customHeight="1" x14ac:dyDescent="0.2"/>
    <row r="12124" ht="12.75" customHeight="1" x14ac:dyDescent="0.2"/>
    <row r="12125" ht="12.75" customHeight="1" x14ac:dyDescent="0.2"/>
    <row r="12126" ht="12.75" customHeight="1" x14ac:dyDescent="0.2"/>
    <row r="12127" ht="12.75" customHeight="1" x14ac:dyDescent="0.2"/>
    <row r="12128" ht="12.75" customHeight="1" x14ac:dyDescent="0.2"/>
    <row r="12129" ht="12.75" customHeight="1" x14ac:dyDescent="0.2"/>
    <row r="12130" ht="12.75" customHeight="1" x14ac:dyDescent="0.2"/>
    <row r="12131" ht="12.75" customHeight="1" x14ac:dyDescent="0.2"/>
    <row r="12132" ht="12.75" customHeight="1" x14ac:dyDescent="0.2"/>
    <row r="12133" ht="12.75" customHeight="1" x14ac:dyDescent="0.2"/>
    <row r="12134" ht="12.75" customHeight="1" x14ac:dyDescent="0.2"/>
    <row r="12135" ht="12.75" customHeight="1" x14ac:dyDescent="0.2"/>
    <row r="12136" ht="12.75" customHeight="1" x14ac:dyDescent="0.2"/>
    <row r="12137" ht="12.75" customHeight="1" x14ac:dyDescent="0.2"/>
    <row r="12138" ht="12.75" customHeight="1" x14ac:dyDescent="0.2"/>
    <row r="12139" ht="12.75" customHeight="1" x14ac:dyDescent="0.2"/>
    <row r="12140" ht="12.75" customHeight="1" x14ac:dyDescent="0.2"/>
    <row r="12141" ht="12.75" customHeight="1" x14ac:dyDescent="0.2"/>
    <row r="12142" ht="12.75" customHeight="1" x14ac:dyDescent="0.2"/>
    <row r="12143" ht="12.75" customHeight="1" x14ac:dyDescent="0.2"/>
    <row r="12144" ht="12.75" customHeight="1" x14ac:dyDescent="0.2"/>
    <row r="12145" ht="12.75" customHeight="1" x14ac:dyDescent="0.2"/>
    <row r="12146" ht="12.75" customHeight="1" x14ac:dyDescent="0.2"/>
    <row r="12147" ht="12.75" customHeight="1" x14ac:dyDescent="0.2"/>
    <row r="12148" ht="12.75" customHeight="1" x14ac:dyDescent="0.2"/>
    <row r="12149" ht="12.75" customHeight="1" x14ac:dyDescent="0.2"/>
    <row r="12150" ht="12.75" customHeight="1" x14ac:dyDescent="0.2"/>
    <row r="12151" ht="12.75" customHeight="1" x14ac:dyDescent="0.2"/>
    <row r="12152" ht="12.75" customHeight="1" x14ac:dyDescent="0.2"/>
    <row r="12153" ht="12.75" customHeight="1" x14ac:dyDescent="0.2"/>
    <row r="12154" ht="12.75" customHeight="1" x14ac:dyDescent="0.2"/>
    <row r="12155" ht="12.75" customHeight="1" x14ac:dyDescent="0.2"/>
    <row r="12156" ht="12.75" customHeight="1" x14ac:dyDescent="0.2"/>
    <row r="12157" ht="12.75" customHeight="1" x14ac:dyDescent="0.2"/>
    <row r="12158" ht="12.75" customHeight="1" x14ac:dyDescent="0.2"/>
    <row r="12159" ht="12.75" customHeight="1" x14ac:dyDescent="0.2"/>
    <row r="12160" ht="12.75" customHeight="1" x14ac:dyDescent="0.2"/>
    <row r="12161" ht="12.75" customHeight="1" x14ac:dyDescent="0.2"/>
    <row r="12162" ht="12.75" customHeight="1" x14ac:dyDescent="0.2"/>
    <row r="12163" ht="12.75" customHeight="1" x14ac:dyDescent="0.2"/>
    <row r="12164" ht="12.75" customHeight="1" x14ac:dyDescent="0.2"/>
    <row r="12165" ht="12.75" customHeight="1" x14ac:dyDescent="0.2"/>
    <row r="12166" ht="12.75" customHeight="1" x14ac:dyDescent="0.2"/>
    <row r="12167" ht="12.75" customHeight="1" x14ac:dyDescent="0.2"/>
    <row r="12168" ht="12.75" customHeight="1" x14ac:dyDescent="0.2"/>
    <row r="12169" ht="12.75" customHeight="1" x14ac:dyDescent="0.2"/>
    <row r="12170" ht="12.75" customHeight="1" x14ac:dyDescent="0.2"/>
    <row r="12171" ht="12.75" customHeight="1" x14ac:dyDescent="0.2"/>
    <row r="12172" ht="12.75" customHeight="1" x14ac:dyDescent="0.2"/>
    <row r="12173" ht="12.75" customHeight="1" x14ac:dyDescent="0.2"/>
    <row r="12174" ht="12.75" customHeight="1" x14ac:dyDescent="0.2"/>
    <row r="12175" ht="12.75" customHeight="1" x14ac:dyDescent="0.2"/>
    <row r="12176" ht="12.75" customHeight="1" x14ac:dyDescent="0.2"/>
    <row r="12177" ht="12.75" customHeight="1" x14ac:dyDescent="0.2"/>
    <row r="12178" ht="12.75" customHeight="1" x14ac:dyDescent="0.2"/>
    <row r="12179" ht="12.75" customHeight="1" x14ac:dyDescent="0.2"/>
    <row r="12180" ht="12.75" customHeight="1" x14ac:dyDescent="0.2"/>
    <row r="12181" ht="12.75" customHeight="1" x14ac:dyDescent="0.2"/>
    <row r="12182" ht="12.75" customHeight="1" x14ac:dyDescent="0.2"/>
    <row r="12183" ht="12.75" customHeight="1" x14ac:dyDescent="0.2"/>
    <row r="12184" ht="12.75" customHeight="1" x14ac:dyDescent="0.2"/>
    <row r="12185" ht="12.75" customHeight="1" x14ac:dyDescent="0.2"/>
    <row r="12186" ht="12.75" customHeight="1" x14ac:dyDescent="0.2"/>
    <row r="12187" ht="12.75" customHeight="1" x14ac:dyDescent="0.2"/>
    <row r="12188" ht="12.75" customHeight="1" x14ac:dyDescent="0.2"/>
    <row r="12189" ht="12.75" customHeight="1" x14ac:dyDescent="0.2"/>
    <row r="12190" ht="12.75" customHeight="1" x14ac:dyDescent="0.2"/>
    <row r="12191" ht="12.75" customHeight="1" x14ac:dyDescent="0.2"/>
    <row r="12192" ht="12.75" customHeight="1" x14ac:dyDescent="0.2"/>
    <row r="12193" ht="12.75" customHeight="1" x14ac:dyDescent="0.2"/>
    <row r="12194" ht="12.75" customHeight="1" x14ac:dyDescent="0.2"/>
    <row r="12195" ht="12.75" customHeight="1" x14ac:dyDescent="0.2"/>
    <row r="12196" ht="12.75" customHeight="1" x14ac:dyDescent="0.2"/>
    <row r="12197" ht="12.75" customHeight="1" x14ac:dyDescent="0.2"/>
    <row r="12198" ht="12.75" customHeight="1" x14ac:dyDescent="0.2"/>
    <row r="12199" ht="12.75" customHeight="1" x14ac:dyDescent="0.2"/>
    <row r="12200" ht="12.75" customHeight="1" x14ac:dyDescent="0.2"/>
    <row r="12201" ht="12.75" customHeight="1" x14ac:dyDescent="0.2"/>
    <row r="12202" ht="12.75" customHeight="1" x14ac:dyDescent="0.2"/>
    <row r="12203" ht="12.75" customHeight="1" x14ac:dyDescent="0.2"/>
    <row r="12204" ht="12.75" customHeight="1" x14ac:dyDescent="0.2"/>
    <row r="12205" ht="12.75" customHeight="1" x14ac:dyDescent="0.2"/>
    <row r="12206" ht="12.75" customHeight="1" x14ac:dyDescent="0.2"/>
    <row r="12207" ht="12.75" customHeight="1" x14ac:dyDescent="0.2"/>
    <row r="12208" ht="12.75" customHeight="1" x14ac:dyDescent="0.2"/>
    <row r="12209" ht="12.75" customHeight="1" x14ac:dyDescent="0.2"/>
    <row r="12210" ht="12.75" customHeight="1" x14ac:dyDescent="0.2"/>
    <row r="12211" ht="12.75" customHeight="1" x14ac:dyDescent="0.2"/>
    <row r="12212" ht="12.75" customHeight="1" x14ac:dyDescent="0.2"/>
    <row r="12213" ht="12.75" customHeight="1" x14ac:dyDescent="0.2"/>
    <row r="12214" ht="12.75" customHeight="1" x14ac:dyDescent="0.2"/>
    <row r="12215" ht="12.75" customHeight="1" x14ac:dyDescent="0.2"/>
    <row r="12216" ht="12.75" customHeight="1" x14ac:dyDescent="0.2"/>
    <row r="12217" ht="12.75" customHeight="1" x14ac:dyDescent="0.2"/>
    <row r="12218" ht="12.75" customHeight="1" x14ac:dyDescent="0.2"/>
    <row r="12219" ht="12.75" customHeight="1" x14ac:dyDescent="0.2"/>
    <row r="12220" ht="12.75" customHeight="1" x14ac:dyDescent="0.2"/>
    <row r="12221" ht="12.75" customHeight="1" x14ac:dyDescent="0.2"/>
    <row r="12222" ht="12.75" customHeight="1" x14ac:dyDescent="0.2"/>
    <row r="12223" ht="12.75" customHeight="1" x14ac:dyDescent="0.2"/>
    <row r="12224" ht="12.75" customHeight="1" x14ac:dyDescent="0.2"/>
    <row r="12225" ht="12.75" customHeight="1" x14ac:dyDescent="0.2"/>
    <row r="12226" ht="12.75" customHeight="1" x14ac:dyDescent="0.2"/>
    <row r="12227" ht="12.75" customHeight="1" x14ac:dyDescent="0.2"/>
    <row r="12228" ht="12.75" customHeight="1" x14ac:dyDescent="0.2"/>
    <row r="12229" ht="12.75" customHeight="1" x14ac:dyDescent="0.2"/>
    <row r="12230" ht="12.75" customHeight="1" x14ac:dyDescent="0.2"/>
    <row r="12231" ht="12.75" customHeight="1" x14ac:dyDescent="0.2"/>
    <row r="12232" ht="12.75" customHeight="1" x14ac:dyDescent="0.2"/>
    <row r="12233" ht="12.75" customHeight="1" x14ac:dyDescent="0.2"/>
    <row r="12234" ht="12.75" customHeight="1" x14ac:dyDescent="0.2"/>
    <row r="12235" ht="12.75" customHeight="1" x14ac:dyDescent="0.2"/>
    <row r="12236" ht="12.75" customHeight="1" x14ac:dyDescent="0.2"/>
    <row r="12237" ht="12.75" customHeight="1" x14ac:dyDescent="0.2"/>
    <row r="12238" ht="12.75" customHeight="1" x14ac:dyDescent="0.2"/>
    <row r="12239" ht="12.75" customHeight="1" x14ac:dyDescent="0.2"/>
    <row r="12240" ht="12.75" customHeight="1" x14ac:dyDescent="0.2"/>
    <row r="12241" ht="12.75" customHeight="1" x14ac:dyDescent="0.2"/>
    <row r="12242" ht="12.75" customHeight="1" x14ac:dyDescent="0.2"/>
    <row r="12243" ht="12.75" customHeight="1" x14ac:dyDescent="0.2"/>
    <row r="12244" ht="12.75" customHeight="1" x14ac:dyDescent="0.2"/>
    <row r="12245" ht="12.75" customHeight="1" x14ac:dyDescent="0.2"/>
    <row r="12246" ht="12.75" customHeight="1" x14ac:dyDescent="0.2"/>
    <row r="12247" ht="12.75" customHeight="1" x14ac:dyDescent="0.2"/>
    <row r="12248" ht="12.75" customHeight="1" x14ac:dyDescent="0.2"/>
    <row r="12249" ht="12.75" customHeight="1" x14ac:dyDescent="0.2"/>
    <row r="12250" ht="12.75" customHeight="1" x14ac:dyDescent="0.2"/>
    <row r="12251" ht="12.75" customHeight="1" x14ac:dyDescent="0.2"/>
    <row r="12252" ht="12.75" customHeight="1" x14ac:dyDescent="0.2"/>
    <row r="12253" ht="12.75" customHeight="1" x14ac:dyDescent="0.2"/>
    <row r="12254" ht="12.75" customHeight="1" x14ac:dyDescent="0.2"/>
    <row r="12255" ht="12.75" customHeight="1" x14ac:dyDescent="0.2"/>
    <row r="12256" ht="12.75" customHeight="1" x14ac:dyDescent="0.2"/>
    <row r="12257" ht="12.75" customHeight="1" x14ac:dyDescent="0.2"/>
    <row r="12258" ht="12.75" customHeight="1" x14ac:dyDescent="0.2"/>
    <row r="12259" ht="12.75" customHeight="1" x14ac:dyDescent="0.2"/>
    <row r="12260" ht="12.75" customHeight="1" x14ac:dyDescent="0.2"/>
    <row r="12261" ht="12.75" customHeight="1" x14ac:dyDescent="0.2"/>
    <row r="12262" ht="12.75" customHeight="1" x14ac:dyDescent="0.2"/>
    <row r="12263" ht="12.75" customHeight="1" x14ac:dyDescent="0.2"/>
    <row r="12264" ht="12.75" customHeight="1" x14ac:dyDescent="0.2"/>
    <row r="12265" ht="12.75" customHeight="1" x14ac:dyDescent="0.2"/>
    <row r="12266" ht="12.75" customHeight="1" x14ac:dyDescent="0.2"/>
    <row r="12267" ht="12.75" customHeight="1" x14ac:dyDescent="0.2"/>
    <row r="12268" ht="12.75" customHeight="1" x14ac:dyDescent="0.2"/>
    <row r="12269" ht="12.75" customHeight="1" x14ac:dyDescent="0.2"/>
    <row r="12270" ht="12.75" customHeight="1" x14ac:dyDescent="0.2"/>
    <row r="12271" ht="12.75" customHeight="1" x14ac:dyDescent="0.2"/>
    <row r="12272" ht="12.75" customHeight="1" x14ac:dyDescent="0.2"/>
    <row r="12273" ht="12.75" customHeight="1" x14ac:dyDescent="0.2"/>
    <row r="12274" ht="12.75" customHeight="1" x14ac:dyDescent="0.2"/>
    <row r="12275" ht="12.75" customHeight="1" x14ac:dyDescent="0.2"/>
    <row r="12276" ht="12.75" customHeight="1" x14ac:dyDescent="0.2"/>
    <row r="12277" ht="12.75" customHeight="1" x14ac:dyDescent="0.2"/>
    <row r="12278" ht="12.75" customHeight="1" x14ac:dyDescent="0.2"/>
    <row r="12279" ht="12.75" customHeight="1" x14ac:dyDescent="0.2"/>
    <row r="12280" ht="12.75" customHeight="1" x14ac:dyDescent="0.2"/>
    <row r="12281" ht="12.75" customHeight="1" x14ac:dyDescent="0.2"/>
    <row r="12282" ht="12.75" customHeight="1" x14ac:dyDescent="0.2"/>
    <row r="12283" ht="12.75" customHeight="1" x14ac:dyDescent="0.2"/>
    <row r="12284" ht="12.75" customHeight="1" x14ac:dyDescent="0.2"/>
    <row r="12285" ht="12.75" customHeight="1" x14ac:dyDescent="0.2"/>
    <row r="12286" ht="12.75" customHeight="1" x14ac:dyDescent="0.2"/>
    <row r="12287" ht="12.75" customHeight="1" x14ac:dyDescent="0.2"/>
    <row r="12288" ht="12.75" customHeight="1" x14ac:dyDescent="0.2"/>
    <row r="12289" ht="12.75" customHeight="1" x14ac:dyDescent="0.2"/>
    <row r="12290" ht="12.75" customHeight="1" x14ac:dyDescent="0.2"/>
    <row r="12291" ht="12.75" customHeight="1" x14ac:dyDescent="0.2"/>
    <row r="12292" ht="12.75" customHeight="1" x14ac:dyDescent="0.2"/>
    <row r="12293" ht="12.75" customHeight="1" x14ac:dyDescent="0.2"/>
    <row r="12294" ht="12.75" customHeight="1" x14ac:dyDescent="0.2"/>
    <row r="12295" ht="12.75" customHeight="1" x14ac:dyDescent="0.2"/>
    <row r="12296" ht="12.75" customHeight="1" x14ac:dyDescent="0.2"/>
    <row r="12297" ht="12.75" customHeight="1" x14ac:dyDescent="0.2"/>
    <row r="12298" ht="12.75" customHeight="1" x14ac:dyDescent="0.2"/>
    <row r="12299" ht="12.75" customHeight="1" x14ac:dyDescent="0.2"/>
    <row r="12300" ht="12.75" customHeight="1" x14ac:dyDescent="0.2"/>
    <row r="12301" ht="12.75" customHeight="1" x14ac:dyDescent="0.2"/>
    <row r="12302" ht="12.75" customHeight="1" x14ac:dyDescent="0.2"/>
    <row r="12303" ht="12.75" customHeight="1" x14ac:dyDescent="0.2"/>
    <row r="12304" ht="12.75" customHeight="1" x14ac:dyDescent="0.2"/>
    <row r="12305" ht="12.75" customHeight="1" x14ac:dyDescent="0.2"/>
    <row r="12306" ht="12.75" customHeight="1" x14ac:dyDescent="0.2"/>
    <row r="12307" ht="12.75" customHeight="1" x14ac:dyDescent="0.2"/>
    <row r="12308" ht="12.75" customHeight="1" x14ac:dyDescent="0.2"/>
    <row r="12309" ht="12.75" customHeight="1" x14ac:dyDescent="0.2"/>
    <row r="12310" ht="12.75" customHeight="1" x14ac:dyDescent="0.2"/>
    <row r="12311" ht="12.75" customHeight="1" x14ac:dyDescent="0.2"/>
    <row r="12312" ht="12.75" customHeight="1" x14ac:dyDescent="0.2"/>
    <row r="12313" ht="12.75" customHeight="1" x14ac:dyDescent="0.2"/>
    <row r="12314" ht="12.75" customHeight="1" x14ac:dyDescent="0.2"/>
    <row r="12315" ht="12.75" customHeight="1" x14ac:dyDescent="0.2"/>
    <row r="12316" ht="12.75" customHeight="1" x14ac:dyDescent="0.2"/>
    <row r="12317" ht="12.75" customHeight="1" x14ac:dyDescent="0.2"/>
    <row r="12318" ht="12.75" customHeight="1" x14ac:dyDescent="0.2"/>
    <row r="12319" ht="12.75" customHeight="1" x14ac:dyDescent="0.2"/>
    <row r="12320" ht="12.75" customHeight="1" x14ac:dyDescent="0.2"/>
    <row r="12321" ht="12.75" customHeight="1" x14ac:dyDescent="0.2"/>
    <row r="12322" ht="12.75" customHeight="1" x14ac:dyDescent="0.2"/>
    <row r="12323" ht="12.75" customHeight="1" x14ac:dyDescent="0.2"/>
    <row r="12324" ht="12.75" customHeight="1" x14ac:dyDescent="0.2"/>
    <row r="12325" ht="12.75" customHeight="1" x14ac:dyDescent="0.2"/>
    <row r="12326" ht="12.75" customHeight="1" x14ac:dyDescent="0.2"/>
    <row r="12327" ht="12.75" customHeight="1" x14ac:dyDescent="0.2"/>
    <row r="12328" ht="12.75" customHeight="1" x14ac:dyDescent="0.2"/>
    <row r="12329" ht="12.75" customHeight="1" x14ac:dyDescent="0.2"/>
    <row r="12330" ht="12.75" customHeight="1" x14ac:dyDescent="0.2"/>
    <row r="12331" ht="12.75" customHeight="1" x14ac:dyDescent="0.2"/>
    <row r="12332" ht="12.75" customHeight="1" x14ac:dyDescent="0.2"/>
    <row r="12333" ht="12.75" customHeight="1" x14ac:dyDescent="0.2"/>
    <row r="12334" ht="12.75" customHeight="1" x14ac:dyDescent="0.2"/>
    <row r="12335" ht="12.75" customHeight="1" x14ac:dyDescent="0.2"/>
    <row r="12336" ht="12.75" customHeight="1" x14ac:dyDescent="0.2"/>
    <row r="12337" ht="12.75" customHeight="1" x14ac:dyDescent="0.2"/>
    <row r="12338" ht="12.75" customHeight="1" x14ac:dyDescent="0.2"/>
    <row r="12339" ht="12.75" customHeight="1" x14ac:dyDescent="0.2"/>
    <row r="12340" ht="12.75" customHeight="1" x14ac:dyDescent="0.2"/>
    <row r="12341" ht="12.75" customHeight="1" x14ac:dyDescent="0.2"/>
    <row r="12342" ht="12.75" customHeight="1" x14ac:dyDescent="0.2"/>
    <row r="12343" ht="12.75" customHeight="1" x14ac:dyDescent="0.2"/>
    <row r="12344" ht="12.75" customHeight="1" x14ac:dyDescent="0.2"/>
    <row r="12345" ht="12.75" customHeight="1" x14ac:dyDescent="0.2"/>
    <row r="12346" ht="12.75" customHeight="1" x14ac:dyDescent="0.2"/>
    <row r="12347" ht="12.75" customHeight="1" x14ac:dyDescent="0.2"/>
    <row r="12348" ht="12.75" customHeight="1" x14ac:dyDescent="0.2"/>
    <row r="12349" ht="12.75" customHeight="1" x14ac:dyDescent="0.2"/>
    <row r="12350" ht="12.75" customHeight="1" x14ac:dyDescent="0.2"/>
    <row r="12351" ht="12.75" customHeight="1" x14ac:dyDescent="0.2"/>
    <row r="12352" ht="12.75" customHeight="1" x14ac:dyDescent="0.2"/>
    <row r="12353" ht="12.75" customHeight="1" x14ac:dyDescent="0.2"/>
    <row r="12354" ht="12.75" customHeight="1" x14ac:dyDescent="0.2"/>
    <row r="12355" ht="12.75" customHeight="1" x14ac:dyDescent="0.2"/>
    <row r="12356" ht="12.75" customHeight="1" x14ac:dyDescent="0.2"/>
    <row r="12357" ht="12.75" customHeight="1" x14ac:dyDescent="0.2"/>
    <row r="12358" ht="12.75" customHeight="1" x14ac:dyDescent="0.2"/>
    <row r="12359" ht="12.75" customHeight="1" x14ac:dyDescent="0.2"/>
    <row r="12360" ht="12.75" customHeight="1" x14ac:dyDescent="0.2"/>
    <row r="12361" ht="12.75" customHeight="1" x14ac:dyDescent="0.2"/>
    <row r="12362" ht="12.75" customHeight="1" x14ac:dyDescent="0.2"/>
    <row r="12363" ht="12.75" customHeight="1" x14ac:dyDescent="0.2"/>
    <row r="12364" ht="12.75" customHeight="1" x14ac:dyDescent="0.2"/>
    <row r="12365" ht="12.75" customHeight="1" x14ac:dyDescent="0.2"/>
    <row r="12366" ht="12.75" customHeight="1" x14ac:dyDescent="0.2"/>
    <row r="12367" ht="12.75" customHeight="1" x14ac:dyDescent="0.2"/>
    <row r="12368" ht="12.75" customHeight="1" x14ac:dyDescent="0.2"/>
    <row r="12369" ht="12.75" customHeight="1" x14ac:dyDescent="0.2"/>
    <row r="12370" ht="12.75" customHeight="1" x14ac:dyDescent="0.2"/>
    <row r="12371" ht="12.75" customHeight="1" x14ac:dyDescent="0.2"/>
    <row r="12372" ht="12.75" customHeight="1" x14ac:dyDescent="0.2"/>
    <row r="12373" ht="12.75" customHeight="1" x14ac:dyDescent="0.2"/>
    <row r="12374" ht="12.75" customHeight="1" x14ac:dyDescent="0.2"/>
    <row r="12375" ht="12.75" customHeight="1" x14ac:dyDescent="0.2"/>
    <row r="12376" ht="12.75" customHeight="1" x14ac:dyDescent="0.2"/>
    <row r="12377" ht="12.75" customHeight="1" x14ac:dyDescent="0.2"/>
    <row r="12378" ht="12.75" customHeight="1" x14ac:dyDescent="0.2"/>
    <row r="12379" ht="12.75" customHeight="1" x14ac:dyDescent="0.2"/>
    <row r="12380" ht="12.75" customHeight="1" x14ac:dyDescent="0.2"/>
    <row r="12381" ht="12.75" customHeight="1" x14ac:dyDescent="0.2"/>
    <row r="12382" ht="12.75" customHeight="1" x14ac:dyDescent="0.2"/>
    <row r="12383" ht="12.75" customHeight="1" x14ac:dyDescent="0.2"/>
    <row r="12384" ht="12.75" customHeight="1" x14ac:dyDescent="0.2"/>
    <row r="12385" ht="12.75" customHeight="1" x14ac:dyDescent="0.2"/>
    <row r="12386" ht="12.75" customHeight="1" x14ac:dyDescent="0.2"/>
    <row r="12387" ht="12.75" customHeight="1" x14ac:dyDescent="0.2"/>
    <row r="12388" ht="12.75" customHeight="1" x14ac:dyDescent="0.2"/>
    <row r="12389" ht="12.75" customHeight="1" x14ac:dyDescent="0.2"/>
    <row r="12390" ht="12.75" customHeight="1" x14ac:dyDescent="0.2"/>
    <row r="12391" ht="12.75" customHeight="1" x14ac:dyDescent="0.2"/>
    <row r="12392" ht="12.75" customHeight="1" x14ac:dyDescent="0.2"/>
    <row r="12393" ht="12.75" customHeight="1" x14ac:dyDescent="0.2"/>
    <row r="12394" ht="12.75" customHeight="1" x14ac:dyDescent="0.2"/>
    <row r="12395" ht="12.75" customHeight="1" x14ac:dyDescent="0.2"/>
    <row r="12396" ht="12.75" customHeight="1" x14ac:dyDescent="0.2"/>
    <row r="12397" ht="12.75" customHeight="1" x14ac:dyDescent="0.2"/>
    <row r="12398" ht="12.75" customHeight="1" x14ac:dyDescent="0.2"/>
    <row r="12399" ht="12.75" customHeight="1" x14ac:dyDescent="0.2"/>
    <row r="12400" ht="12.75" customHeight="1" x14ac:dyDescent="0.2"/>
    <row r="12401" ht="12.75" customHeight="1" x14ac:dyDescent="0.2"/>
    <row r="12402" ht="12.75" customHeight="1" x14ac:dyDescent="0.2"/>
    <row r="12403" ht="12.75" customHeight="1" x14ac:dyDescent="0.2"/>
    <row r="12404" ht="12.75" customHeight="1" x14ac:dyDescent="0.2"/>
    <row r="12405" ht="12.75" customHeight="1" x14ac:dyDescent="0.2"/>
    <row r="12406" ht="12.75" customHeight="1" x14ac:dyDescent="0.2"/>
    <row r="12407" ht="12.75" customHeight="1" x14ac:dyDescent="0.2"/>
    <row r="12408" ht="12.75" customHeight="1" x14ac:dyDescent="0.2"/>
    <row r="12409" ht="12.75" customHeight="1" x14ac:dyDescent="0.2"/>
    <row r="12410" ht="12.75" customHeight="1" x14ac:dyDescent="0.2"/>
    <row r="12411" ht="12.75" customHeight="1" x14ac:dyDescent="0.2"/>
    <row r="12412" ht="12.75" customHeight="1" x14ac:dyDescent="0.2"/>
    <row r="12413" ht="12.75" customHeight="1" x14ac:dyDescent="0.2"/>
    <row r="12414" ht="12.75" customHeight="1" x14ac:dyDescent="0.2"/>
    <row r="12415" ht="12.75" customHeight="1" x14ac:dyDescent="0.2"/>
    <row r="12416" ht="12.75" customHeight="1" x14ac:dyDescent="0.2"/>
    <row r="12417" ht="12.75" customHeight="1" x14ac:dyDescent="0.2"/>
    <row r="12418" ht="12.75" customHeight="1" x14ac:dyDescent="0.2"/>
    <row r="12419" ht="12.75" customHeight="1" x14ac:dyDescent="0.2"/>
    <row r="12420" ht="12.75" customHeight="1" x14ac:dyDescent="0.2"/>
    <row r="12421" ht="12.75" customHeight="1" x14ac:dyDescent="0.2"/>
    <row r="12422" ht="12.75" customHeight="1" x14ac:dyDescent="0.2"/>
    <row r="12423" ht="12.75" customHeight="1" x14ac:dyDescent="0.2"/>
    <row r="12424" ht="12.75" customHeight="1" x14ac:dyDescent="0.2"/>
    <row r="12425" ht="12.75" customHeight="1" x14ac:dyDescent="0.2"/>
    <row r="12426" ht="12.75" customHeight="1" x14ac:dyDescent="0.2"/>
    <row r="12427" ht="12.75" customHeight="1" x14ac:dyDescent="0.2"/>
    <row r="12428" ht="12.75" customHeight="1" x14ac:dyDescent="0.2"/>
    <row r="12429" ht="12.75" customHeight="1" x14ac:dyDescent="0.2"/>
    <row r="12430" ht="12.75" customHeight="1" x14ac:dyDescent="0.2"/>
    <row r="12431" ht="12.75" customHeight="1" x14ac:dyDescent="0.2"/>
    <row r="12432" ht="12.75" customHeight="1" x14ac:dyDescent="0.2"/>
    <row r="12433" ht="12.75" customHeight="1" x14ac:dyDescent="0.2"/>
    <row r="12434" ht="12.75" customHeight="1" x14ac:dyDescent="0.2"/>
    <row r="12435" ht="12.75" customHeight="1" x14ac:dyDescent="0.2"/>
    <row r="12436" ht="12.75" customHeight="1" x14ac:dyDescent="0.2"/>
    <row r="12437" ht="12.75" customHeight="1" x14ac:dyDescent="0.2"/>
    <row r="12438" ht="12.75" customHeight="1" x14ac:dyDescent="0.2"/>
    <row r="12439" ht="12.75" customHeight="1" x14ac:dyDescent="0.2"/>
    <row r="12440" ht="12.75" customHeight="1" x14ac:dyDescent="0.2"/>
    <row r="12441" ht="12.75" customHeight="1" x14ac:dyDescent="0.2"/>
    <row r="12442" ht="12.75" customHeight="1" x14ac:dyDescent="0.2"/>
    <row r="12443" ht="12.75" customHeight="1" x14ac:dyDescent="0.2"/>
    <row r="12444" ht="12.75" customHeight="1" x14ac:dyDescent="0.2"/>
    <row r="12445" ht="12.75" customHeight="1" x14ac:dyDescent="0.2"/>
    <row r="12446" ht="12.75" customHeight="1" x14ac:dyDescent="0.2"/>
    <row r="12447" ht="12.75" customHeight="1" x14ac:dyDescent="0.2"/>
    <row r="12448" ht="12.75" customHeight="1" x14ac:dyDescent="0.2"/>
    <row r="12449" ht="12.75" customHeight="1" x14ac:dyDescent="0.2"/>
    <row r="12450" ht="12.75" customHeight="1" x14ac:dyDescent="0.2"/>
    <row r="12451" ht="12.75" customHeight="1" x14ac:dyDescent="0.2"/>
    <row r="12452" ht="12.75" customHeight="1" x14ac:dyDescent="0.2"/>
    <row r="12453" ht="12.75" customHeight="1" x14ac:dyDescent="0.2"/>
    <row r="12454" ht="12.75" customHeight="1" x14ac:dyDescent="0.2"/>
    <row r="12455" ht="12.75" customHeight="1" x14ac:dyDescent="0.2"/>
    <row r="12456" ht="12.75" customHeight="1" x14ac:dyDescent="0.2"/>
    <row r="12457" ht="12.75" customHeight="1" x14ac:dyDescent="0.2"/>
    <row r="12458" ht="12.75" customHeight="1" x14ac:dyDescent="0.2"/>
    <row r="12459" ht="12.75" customHeight="1" x14ac:dyDescent="0.2"/>
    <row r="12460" ht="12.75" customHeight="1" x14ac:dyDescent="0.2"/>
    <row r="12461" ht="12.75" customHeight="1" x14ac:dyDescent="0.2"/>
    <row r="12462" ht="12.75" customHeight="1" x14ac:dyDescent="0.2"/>
    <row r="12463" ht="12.75" customHeight="1" x14ac:dyDescent="0.2"/>
    <row r="12464" ht="12.75" customHeight="1" x14ac:dyDescent="0.2"/>
    <row r="12465" ht="12.75" customHeight="1" x14ac:dyDescent="0.2"/>
    <row r="12466" ht="12.75" customHeight="1" x14ac:dyDescent="0.2"/>
    <row r="12467" ht="12.75" customHeight="1" x14ac:dyDescent="0.2"/>
    <row r="12468" ht="12.75" customHeight="1" x14ac:dyDescent="0.2"/>
    <row r="12469" ht="12.75" customHeight="1" x14ac:dyDescent="0.2"/>
    <row r="12470" ht="12.75" customHeight="1" x14ac:dyDescent="0.2"/>
    <row r="12471" ht="12.75" customHeight="1" x14ac:dyDescent="0.2"/>
    <row r="12472" ht="12.75" customHeight="1" x14ac:dyDescent="0.2"/>
    <row r="12473" ht="12.75" customHeight="1" x14ac:dyDescent="0.2"/>
    <row r="12474" ht="12.75" customHeight="1" x14ac:dyDescent="0.2"/>
    <row r="12475" ht="12.75" customHeight="1" x14ac:dyDescent="0.2"/>
    <row r="12476" ht="12.75" customHeight="1" x14ac:dyDescent="0.2"/>
    <row r="12477" ht="12.75" customHeight="1" x14ac:dyDescent="0.2"/>
    <row r="12478" ht="12.75" customHeight="1" x14ac:dyDescent="0.2"/>
    <row r="12479" ht="12.75" customHeight="1" x14ac:dyDescent="0.2"/>
    <row r="12480" ht="12.75" customHeight="1" x14ac:dyDescent="0.2"/>
    <row r="12481" ht="12.75" customHeight="1" x14ac:dyDescent="0.2"/>
    <row r="12482" ht="12.75" customHeight="1" x14ac:dyDescent="0.2"/>
    <row r="12483" ht="12.75" customHeight="1" x14ac:dyDescent="0.2"/>
    <row r="12484" ht="12.75" customHeight="1" x14ac:dyDescent="0.2"/>
    <row r="12485" ht="12.75" customHeight="1" x14ac:dyDescent="0.2"/>
    <row r="12486" ht="12.75" customHeight="1" x14ac:dyDescent="0.2"/>
    <row r="12487" ht="12.75" customHeight="1" x14ac:dyDescent="0.2"/>
    <row r="12488" ht="12.75" customHeight="1" x14ac:dyDescent="0.2"/>
    <row r="12489" ht="12.75" customHeight="1" x14ac:dyDescent="0.2"/>
    <row r="12490" ht="12.75" customHeight="1" x14ac:dyDescent="0.2"/>
    <row r="12491" ht="12.75" customHeight="1" x14ac:dyDescent="0.2"/>
    <row r="12492" ht="12.75" customHeight="1" x14ac:dyDescent="0.2"/>
    <row r="12493" ht="12.75" customHeight="1" x14ac:dyDescent="0.2"/>
    <row r="12494" ht="12.75" customHeight="1" x14ac:dyDescent="0.2"/>
    <row r="12495" ht="12.75" customHeight="1" x14ac:dyDescent="0.2"/>
    <row r="12496" ht="12.75" customHeight="1" x14ac:dyDescent="0.2"/>
    <row r="12497" ht="12.75" customHeight="1" x14ac:dyDescent="0.2"/>
    <row r="12498" ht="12.75" customHeight="1" x14ac:dyDescent="0.2"/>
    <row r="12499" ht="12.75" customHeight="1" x14ac:dyDescent="0.2"/>
    <row r="12500" ht="12.75" customHeight="1" x14ac:dyDescent="0.2"/>
    <row r="12501" ht="12.75" customHeight="1" x14ac:dyDescent="0.2"/>
    <row r="12502" ht="12.75" customHeight="1" x14ac:dyDescent="0.2"/>
    <row r="12503" ht="12.75" customHeight="1" x14ac:dyDescent="0.2"/>
    <row r="12504" ht="12.75" customHeight="1" x14ac:dyDescent="0.2"/>
    <row r="12505" ht="12.75" customHeight="1" x14ac:dyDescent="0.2"/>
    <row r="12506" ht="12.75" customHeight="1" x14ac:dyDescent="0.2"/>
    <row r="12507" ht="12.75" customHeight="1" x14ac:dyDescent="0.2"/>
    <row r="12508" ht="12.75" customHeight="1" x14ac:dyDescent="0.2"/>
    <row r="12509" ht="12.75" customHeight="1" x14ac:dyDescent="0.2"/>
    <row r="12510" ht="12.75" customHeight="1" x14ac:dyDescent="0.2"/>
    <row r="12511" ht="12.75" customHeight="1" x14ac:dyDescent="0.2"/>
    <row r="12512" ht="12.75" customHeight="1" x14ac:dyDescent="0.2"/>
    <row r="12513" ht="12.75" customHeight="1" x14ac:dyDescent="0.2"/>
    <row r="12514" ht="12.75" customHeight="1" x14ac:dyDescent="0.2"/>
    <row r="12515" ht="12.75" customHeight="1" x14ac:dyDescent="0.2"/>
    <row r="12516" ht="12.75" customHeight="1" x14ac:dyDescent="0.2"/>
    <row r="12517" ht="12.75" customHeight="1" x14ac:dyDescent="0.2"/>
    <row r="12518" ht="12.75" customHeight="1" x14ac:dyDescent="0.2"/>
    <row r="12519" ht="12.75" customHeight="1" x14ac:dyDescent="0.2"/>
    <row r="12520" ht="12.75" customHeight="1" x14ac:dyDescent="0.2"/>
    <row r="12521" ht="12.75" customHeight="1" x14ac:dyDescent="0.2"/>
    <row r="12522" ht="12.75" customHeight="1" x14ac:dyDescent="0.2"/>
    <row r="12523" ht="12.75" customHeight="1" x14ac:dyDescent="0.2"/>
    <row r="12524" ht="12.75" customHeight="1" x14ac:dyDescent="0.2"/>
    <row r="12525" ht="12.75" customHeight="1" x14ac:dyDescent="0.2"/>
    <row r="12526" ht="12.75" customHeight="1" x14ac:dyDescent="0.2"/>
    <row r="12527" ht="12.75" customHeight="1" x14ac:dyDescent="0.2"/>
    <row r="12528" ht="12.75" customHeight="1" x14ac:dyDescent="0.2"/>
    <row r="12529" ht="12.75" customHeight="1" x14ac:dyDescent="0.2"/>
    <row r="12530" ht="12.75" customHeight="1" x14ac:dyDescent="0.2"/>
    <row r="12531" ht="12.75" customHeight="1" x14ac:dyDescent="0.2"/>
    <row r="12532" ht="12.75" customHeight="1" x14ac:dyDescent="0.2"/>
    <row r="12533" ht="12.75" customHeight="1" x14ac:dyDescent="0.2"/>
    <row r="12534" ht="12.75" customHeight="1" x14ac:dyDescent="0.2"/>
    <row r="12535" ht="12.75" customHeight="1" x14ac:dyDescent="0.2"/>
    <row r="12536" ht="12.75" customHeight="1" x14ac:dyDescent="0.2"/>
    <row r="12537" ht="12.75" customHeight="1" x14ac:dyDescent="0.2"/>
    <row r="12538" ht="12.75" customHeight="1" x14ac:dyDescent="0.2"/>
    <row r="12539" ht="12.75" customHeight="1" x14ac:dyDescent="0.2"/>
    <row r="12540" ht="12.75" customHeight="1" x14ac:dyDescent="0.2"/>
    <row r="12541" ht="12.75" customHeight="1" x14ac:dyDescent="0.2"/>
    <row r="12542" ht="12.75" customHeight="1" x14ac:dyDescent="0.2"/>
    <row r="12543" ht="12.75" customHeight="1" x14ac:dyDescent="0.2"/>
    <row r="12544" ht="12.75" customHeight="1" x14ac:dyDescent="0.2"/>
    <row r="12545" ht="12.75" customHeight="1" x14ac:dyDescent="0.2"/>
    <row r="12546" ht="12.75" customHeight="1" x14ac:dyDescent="0.2"/>
    <row r="12547" ht="12.75" customHeight="1" x14ac:dyDescent="0.2"/>
    <row r="12548" ht="12.75" customHeight="1" x14ac:dyDescent="0.2"/>
    <row r="12549" ht="12.75" customHeight="1" x14ac:dyDescent="0.2"/>
    <row r="12550" ht="12.75" customHeight="1" x14ac:dyDescent="0.2"/>
    <row r="12551" ht="12.75" customHeight="1" x14ac:dyDescent="0.2"/>
    <row r="12552" ht="12.75" customHeight="1" x14ac:dyDescent="0.2"/>
    <row r="12553" ht="12.75" customHeight="1" x14ac:dyDescent="0.2"/>
    <row r="12554" ht="12.75" customHeight="1" x14ac:dyDescent="0.2"/>
    <row r="12555" ht="12.75" customHeight="1" x14ac:dyDescent="0.2"/>
    <row r="12556" ht="12.75" customHeight="1" x14ac:dyDescent="0.2"/>
    <row r="12557" ht="12.75" customHeight="1" x14ac:dyDescent="0.2"/>
    <row r="12558" ht="12.75" customHeight="1" x14ac:dyDescent="0.2"/>
    <row r="12559" ht="12.75" customHeight="1" x14ac:dyDescent="0.2"/>
    <row r="12560" ht="12.75" customHeight="1" x14ac:dyDescent="0.2"/>
    <row r="12561" ht="12.75" customHeight="1" x14ac:dyDescent="0.2"/>
    <row r="12562" ht="12.75" customHeight="1" x14ac:dyDescent="0.2"/>
    <row r="12563" ht="12.75" customHeight="1" x14ac:dyDescent="0.2"/>
    <row r="12564" ht="12.75" customHeight="1" x14ac:dyDescent="0.2"/>
    <row r="12565" ht="12.75" customHeight="1" x14ac:dyDescent="0.2"/>
    <row r="12566" ht="12.75" customHeight="1" x14ac:dyDescent="0.2"/>
    <row r="12567" ht="12.75" customHeight="1" x14ac:dyDescent="0.2"/>
    <row r="12568" ht="12.75" customHeight="1" x14ac:dyDescent="0.2"/>
    <row r="12569" ht="12.75" customHeight="1" x14ac:dyDescent="0.2"/>
    <row r="12570" ht="12.75" customHeight="1" x14ac:dyDescent="0.2"/>
    <row r="12571" ht="12.75" customHeight="1" x14ac:dyDescent="0.2"/>
    <row r="12572" ht="12.75" customHeight="1" x14ac:dyDescent="0.2"/>
    <row r="12573" ht="12.75" customHeight="1" x14ac:dyDescent="0.2"/>
    <row r="12574" ht="12.75" customHeight="1" x14ac:dyDescent="0.2"/>
    <row r="12575" ht="12.75" customHeight="1" x14ac:dyDescent="0.2"/>
    <row r="12576" ht="12.75" customHeight="1" x14ac:dyDescent="0.2"/>
    <row r="12577" ht="12.75" customHeight="1" x14ac:dyDescent="0.2"/>
    <row r="12578" ht="12.75" customHeight="1" x14ac:dyDescent="0.2"/>
    <row r="12579" ht="12.75" customHeight="1" x14ac:dyDescent="0.2"/>
    <row r="12580" ht="12.75" customHeight="1" x14ac:dyDescent="0.2"/>
    <row r="12581" ht="12.75" customHeight="1" x14ac:dyDescent="0.2"/>
    <row r="12582" ht="12.75" customHeight="1" x14ac:dyDescent="0.2"/>
    <row r="12583" ht="12.75" customHeight="1" x14ac:dyDescent="0.2"/>
    <row r="12584" ht="12.75" customHeight="1" x14ac:dyDescent="0.2"/>
    <row r="12585" ht="12.75" customHeight="1" x14ac:dyDescent="0.2"/>
    <row r="12586" ht="12.75" customHeight="1" x14ac:dyDescent="0.2"/>
    <row r="12587" ht="12.75" customHeight="1" x14ac:dyDescent="0.2"/>
    <row r="12588" ht="12.75" customHeight="1" x14ac:dyDescent="0.2"/>
    <row r="12589" ht="12.75" customHeight="1" x14ac:dyDescent="0.2"/>
    <row r="12590" ht="12.75" customHeight="1" x14ac:dyDescent="0.2"/>
    <row r="12591" ht="12.75" customHeight="1" x14ac:dyDescent="0.2"/>
    <row r="12592" ht="12.75" customHeight="1" x14ac:dyDescent="0.2"/>
    <row r="12593" ht="12.75" customHeight="1" x14ac:dyDescent="0.2"/>
    <row r="12594" ht="12.75" customHeight="1" x14ac:dyDescent="0.2"/>
    <row r="12595" ht="12.75" customHeight="1" x14ac:dyDescent="0.2"/>
    <row r="12596" ht="12.75" customHeight="1" x14ac:dyDescent="0.2"/>
    <row r="12597" ht="12.75" customHeight="1" x14ac:dyDescent="0.2"/>
    <row r="12598" ht="12.75" customHeight="1" x14ac:dyDescent="0.2"/>
    <row r="12599" ht="12.75" customHeight="1" x14ac:dyDescent="0.2"/>
    <row r="12600" ht="12.75" customHeight="1" x14ac:dyDescent="0.2"/>
    <row r="12601" ht="12.75" customHeight="1" x14ac:dyDescent="0.2"/>
    <row r="12602" ht="12.75" customHeight="1" x14ac:dyDescent="0.2"/>
    <row r="12603" ht="12.75" customHeight="1" x14ac:dyDescent="0.2"/>
    <row r="12604" ht="12.75" customHeight="1" x14ac:dyDescent="0.2"/>
    <row r="12605" ht="12.75" customHeight="1" x14ac:dyDescent="0.2"/>
    <row r="12606" ht="12.75" customHeight="1" x14ac:dyDescent="0.2"/>
    <row r="12607" ht="12.75" customHeight="1" x14ac:dyDescent="0.2"/>
    <row r="12608" ht="12.75" customHeight="1" x14ac:dyDescent="0.2"/>
    <row r="12609" ht="12.75" customHeight="1" x14ac:dyDescent="0.2"/>
    <row r="12610" ht="12.75" customHeight="1" x14ac:dyDescent="0.2"/>
    <row r="12611" ht="12.75" customHeight="1" x14ac:dyDescent="0.2"/>
    <row r="12612" ht="12.75" customHeight="1" x14ac:dyDescent="0.2"/>
    <row r="12613" ht="12.75" customHeight="1" x14ac:dyDescent="0.2"/>
    <row r="12614" ht="12.75" customHeight="1" x14ac:dyDescent="0.2"/>
    <row r="12615" ht="12.75" customHeight="1" x14ac:dyDescent="0.2"/>
    <row r="12616" ht="12.75" customHeight="1" x14ac:dyDescent="0.2"/>
    <row r="12617" ht="12.75" customHeight="1" x14ac:dyDescent="0.2"/>
    <row r="12618" ht="12.75" customHeight="1" x14ac:dyDescent="0.2"/>
    <row r="12619" ht="12.75" customHeight="1" x14ac:dyDescent="0.2"/>
    <row r="12620" ht="12.75" customHeight="1" x14ac:dyDescent="0.2"/>
    <row r="12621" ht="12.75" customHeight="1" x14ac:dyDescent="0.2"/>
    <row r="12622" ht="12.75" customHeight="1" x14ac:dyDescent="0.2"/>
    <row r="12623" ht="12.75" customHeight="1" x14ac:dyDescent="0.2"/>
    <row r="12624" ht="12.75" customHeight="1" x14ac:dyDescent="0.2"/>
    <row r="12625" ht="12.75" customHeight="1" x14ac:dyDescent="0.2"/>
    <row r="12626" ht="12.75" customHeight="1" x14ac:dyDescent="0.2"/>
    <row r="12627" ht="12.75" customHeight="1" x14ac:dyDescent="0.2"/>
    <row r="12628" ht="12.75" customHeight="1" x14ac:dyDescent="0.2"/>
    <row r="12629" ht="12.75" customHeight="1" x14ac:dyDescent="0.2"/>
    <row r="12630" ht="12.75" customHeight="1" x14ac:dyDescent="0.2"/>
    <row r="12631" ht="12.75" customHeight="1" x14ac:dyDescent="0.2"/>
    <row r="12632" ht="12.75" customHeight="1" x14ac:dyDescent="0.2"/>
    <row r="12633" ht="12.75" customHeight="1" x14ac:dyDescent="0.2"/>
    <row r="12634" ht="12.75" customHeight="1" x14ac:dyDescent="0.2"/>
    <row r="12635" ht="12.75" customHeight="1" x14ac:dyDescent="0.2"/>
    <row r="12636" ht="12.75" customHeight="1" x14ac:dyDescent="0.2"/>
    <row r="12637" ht="12.75" customHeight="1" x14ac:dyDescent="0.2"/>
    <row r="12638" ht="12.75" customHeight="1" x14ac:dyDescent="0.2"/>
    <row r="12639" ht="12.75" customHeight="1" x14ac:dyDescent="0.2"/>
    <row r="12640" ht="12.75" customHeight="1" x14ac:dyDescent="0.2"/>
    <row r="12641" ht="12.75" customHeight="1" x14ac:dyDescent="0.2"/>
    <row r="12642" ht="12.75" customHeight="1" x14ac:dyDescent="0.2"/>
    <row r="12643" ht="12.75" customHeight="1" x14ac:dyDescent="0.2"/>
    <row r="12644" ht="12.75" customHeight="1" x14ac:dyDescent="0.2"/>
    <row r="12645" ht="12.75" customHeight="1" x14ac:dyDescent="0.2"/>
    <row r="12646" ht="12.75" customHeight="1" x14ac:dyDescent="0.2"/>
    <row r="12647" ht="12.75" customHeight="1" x14ac:dyDescent="0.2"/>
    <row r="12648" ht="12.75" customHeight="1" x14ac:dyDescent="0.2"/>
    <row r="12649" ht="12.75" customHeight="1" x14ac:dyDescent="0.2"/>
    <row r="12650" ht="12.75" customHeight="1" x14ac:dyDescent="0.2"/>
    <row r="12651" ht="12.75" customHeight="1" x14ac:dyDescent="0.2"/>
    <row r="12652" ht="12.75" customHeight="1" x14ac:dyDescent="0.2"/>
    <row r="12653" ht="12.75" customHeight="1" x14ac:dyDescent="0.2"/>
    <row r="12654" ht="12.75" customHeight="1" x14ac:dyDescent="0.2"/>
    <row r="12655" ht="12.75" customHeight="1" x14ac:dyDescent="0.2"/>
    <row r="12656" ht="12.75" customHeight="1" x14ac:dyDescent="0.2"/>
    <row r="12657" ht="12.75" customHeight="1" x14ac:dyDescent="0.2"/>
    <row r="12658" ht="12.75" customHeight="1" x14ac:dyDescent="0.2"/>
    <row r="12659" ht="12.75" customHeight="1" x14ac:dyDescent="0.2"/>
    <row r="12660" ht="12.75" customHeight="1" x14ac:dyDescent="0.2"/>
    <row r="12661" ht="12.75" customHeight="1" x14ac:dyDescent="0.2"/>
    <row r="12662" ht="12.75" customHeight="1" x14ac:dyDescent="0.2"/>
    <row r="12663" ht="12.75" customHeight="1" x14ac:dyDescent="0.2"/>
    <row r="12664" ht="12.75" customHeight="1" x14ac:dyDescent="0.2"/>
    <row r="12665" ht="12.75" customHeight="1" x14ac:dyDescent="0.2"/>
    <row r="12666" ht="12.75" customHeight="1" x14ac:dyDescent="0.2"/>
    <row r="12667" ht="12.75" customHeight="1" x14ac:dyDescent="0.2"/>
    <row r="12668" ht="12.75" customHeight="1" x14ac:dyDescent="0.2"/>
    <row r="12669" ht="12.75" customHeight="1" x14ac:dyDescent="0.2"/>
    <row r="12670" ht="12.75" customHeight="1" x14ac:dyDescent="0.2"/>
    <row r="12671" ht="12.75" customHeight="1" x14ac:dyDescent="0.2"/>
    <row r="12672" ht="12.75" customHeight="1" x14ac:dyDescent="0.2"/>
    <row r="12673" ht="12.75" customHeight="1" x14ac:dyDescent="0.2"/>
    <row r="12674" ht="12.75" customHeight="1" x14ac:dyDescent="0.2"/>
    <row r="12675" ht="12.75" customHeight="1" x14ac:dyDescent="0.2"/>
    <row r="12676" ht="12.75" customHeight="1" x14ac:dyDescent="0.2"/>
    <row r="12677" ht="12.75" customHeight="1" x14ac:dyDescent="0.2"/>
    <row r="12678" ht="12.75" customHeight="1" x14ac:dyDescent="0.2"/>
    <row r="12679" ht="12.75" customHeight="1" x14ac:dyDescent="0.2"/>
    <row r="12680" ht="12.75" customHeight="1" x14ac:dyDescent="0.2"/>
    <row r="12681" ht="12.75" customHeight="1" x14ac:dyDescent="0.2"/>
    <row r="12682" ht="12.75" customHeight="1" x14ac:dyDescent="0.2"/>
    <row r="12683" ht="12.75" customHeight="1" x14ac:dyDescent="0.2"/>
    <row r="12684" ht="12.75" customHeight="1" x14ac:dyDescent="0.2"/>
    <row r="12685" ht="12.75" customHeight="1" x14ac:dyDescent="0.2"/>
    <row r="12686" ht="12.75" customHeight="1" x14ac:dyDescent="0.2"/>
    <row r="12687" ht="12.75" customHeight="1" x14ac:dyDescent="0.2"/>
    <row r="12688" ht="12.75" customHeight="1" x14ac:dyDescent="0.2"/>
    <row r="12689" ht="12.75" customHeight="1" x14ac:dyDescent="0.2"/>
    <row r="12690" ht="12.75" customHeight="1" x14ac:dyDescent="0.2"/>
    <row r="12691" ht="12.75" customHeight="1" x14ac:dyDescent="0.2"/>
    <row r="12692" ht="12.75" customHeight="1" x14ac:dyDescent="0.2"/>
    <row r="12693" ht="12.75" customHeight="1" x14ac:dyDescent="0.2"/>
    <row r="12694" ht="12.75" customHeight="1" x14ac:dyDescent="0.2"/>
    <row r="12695" ht="12.75" customHeight="1" x14ac:dyDescent="0.2"/>
    <row r="12696" ht="12.75" customHeight="1" x14ac:dyDescent="0.2"/>
    <row r="12697" ht="12.75" customHeight="1" x14ac:dyDescent="0.2"/>
    <row r="12698" ht="12.75" customHeight="1" x14ac:dyDescent="0.2"/>
    <row r="12699" ht="12.75" customHeight="1" x14ac:dyDescent="0.2"/>
    <row r="12700" ht="12.75" customHeight="1" x14ac:dyDescent="0.2"/>
    <row r="12701" ht="12.75" customHeight="1" x14ac:dyDescent="0.2"/>
    <row r="12702" ht="12.75" customHeight="1" x14ac:dyDescent="0.2"/>
    <row r="12703" ht="12.75" customHeight="1" x14ac:dyDescent="0.2"/>
    <row r="12704" ht="12.75" customHeight="1" x14ac:dyDescent="0.2"/>
    <row r="12705" ht="12.75" customHeight="1" x14ac:dyDescent="0.2"/>
    <row r="12706" ht="12.75" customHeight="1" x14ac:dyDescent="0.2"/>
    <row r="12707" ht="12.75" customHeight="1" x14ac:dyDescent="0.2"/>
    <row r="12708" ht="12.75" customHeight="1" x14ac:dyDescent="0.2"/>
    <row r="12709" ht="12.75" customHeight="1" x14ac:dyDescent="0.2"/>
    <row r="12710" ht="12.75" customHeight="1" x14ac:dyDescent="0.2"/>
    <row r="12711" ht="12.75" customHeight="1" x14ac:dyDescent="0.2"/>
    <row r="12712" ht="12.75" customHeight="1" x14ac:dyDescent="0.2"/>
    <row r="12713" ht="12.75" customHeight="1" x14ac:dyDescent="0.2"/>
    <row r="12714" ht="12.75" customHeight="1" x14ac:dyDescent="0.2"/>
    <row r="12715" ht="12.75" customHeight="1" x14ac:dyDescent="0.2"/>
    <row r="12716" ht="12.75" customHeight="1" x14ac:dyDescent="0.2"/>
    <row r="12717" ht="12.75" customHeight="1" x14ac:dyDescent="0.2"/>
    <row r="12718" ht="12.75" customHeight="1" x14ac:dyDescent="0.2"/>
    <row r="12719" ht="12.75" customHeight="1" x14ac:dyDescent="0.2"/>
    <row r="12720" ht="12.75" customHeight="1" x14ac:dyDescent="0.2"/>
    <row r="12721" ht="12.75" customHeight="1" x14ac:dyDescent="0.2"/>
    <row r="12722" ht="12.75" customHeight="1" x14ac:dyDescent="0.2"/>
    <row r="12723" ht="12.75" customHeight="1" x14ac:dyDescent="0.2"/>
    <row r="12724" ht="12.75" customHeight="1" x14ac:dyDescent="0.2"/>
    <row r="12725" ht="12.75" customHeight="1" x14ac:dyDescent="0.2"/>
    <row r="12726" ht="12.75" customHeight="1" x14ac:dyDescent="0.2"/>
    <row r="12727" ht="12.75" customHeight="1" x14ac:dyDescent="0.2"/>
    <row r="12728" ht="12.75" customHeight="1" x14ac:dyDescent="0.2"/>
    <row r="12729" ht="12.75" customHeight="1" x14ac:dyDescent="0.2"/>
    <row r="12730" ht="12.75" customHeight="1" x14ac:dyDescent="0.2"/>
    <row r="12731" ht="12.75" customHeight="1" x14ac:dyDescent="0.2"/>
    <row r="12732" ht="12.75" customHeight="1" x14ac:dyDescent="0.2"/>
    <row r="12733" ht="12.75" customHeight="1" x14ac:dyDescent="0.2"/>
    <row r="12734" ht="12.75" customHeight="1" x14ac:dyDescent="0.2"/>
    <row r="12735" ht="12.75" customHeight="1" x14ac:dyDescent="0.2"/>
    <row r="12736" ht="12.75" customHeight="1" x14ac:dyDescent="0.2"/>
    <row r="12737" ht="12.75" customHeight="1" x14ac:dyDescent="0.2"/>
    <row r="12738" ht="12.75" customHeight="1" x14ac:dyDescent="0.2"/>
    <row r="12739" ht="12.75" customHeight="1" x14ac:dyDescent="0.2"/>
    <row r="12740" ht="12.75" customHeight="1" x14ac:dyDescent="0.2"/>
    <row r="12741" ht="12.75" customHeight="1" x14ac:dyDescent="0.2"/>
    <row r="12742" ht="12.75" customHeight="1" x14ac:dyDescent="0.2"/>
    <row r="12743" ht="12.75" customHeight="1" x14ac:dyDescent="0.2"/>
    <row r="12744" ht="12.75" customHeight="1" x14ac:dyDescent="0.2"/>
    <row r="12745" ht="12.75" customHeight="1" x14ac:dyDescent="0.2"/>
    <row r="12746" ht="12.75" customHeight="1" x14ac:dyDescent="0.2"/>
    <row r="12747" ht="12.75" customHeight="1" x14ac:dyDescent="0.2"/>
    <row r="12748" ht="12.75" customHeight="1" x14ac:dyDescent="0.2"/>
    <row r="12749" ht="12.75" customHeight="1" x14ac:dyDescent="0.2"/>
    <row r="12750" ht="12.75" customHeight="1" x14ac:dyDescent="0.2"/>
    <row r="12751" ht="12.75" customHeight="1" x14ac:dyDescent="0.2"/>
    <row r="12752" ht="12.75" customHeight="1" x14ac:dyDescent="0.2"/>
    <row r="12753" ht="12.75" customHeight="1" x14ac:dyDescent="0.2"/>
    <row r="12754" ht="12.75" customHeight="1" x14ac:dyDescent="0.2"/>
    <row r="12755" ht="12.75" customHeight="1" x14ac:dyDescent="0.2"/>
    <row r="12756" ht="12.75" customHeight="1" x14ac:dyDescent="0.2"/>
    <row r="12757" ht="12.75" customHeight="1" x14ac:dyDescent="0.2"/>
    <row r="12758" ht="12.75" customHeight="1" x14ac:dyDescent="0.2"/>
    <row r="12759" ht="12.75" customHeight="1" x14ac:dyDescent="0.2"/>
    <row r="12760" ht="12.75" customHeight="1" x14ac:dyDescent="0.2"/>
    <row r="12761" ht="12.75" customHeight="1" x14ac:dyDescent="0.2"/>
    <row r="12762" ht="12.75" customHeight="1" x14ac:dyDescent="0.2"/>
    <row r="12763" ht="12.75" customHeight="1" x14ac:dyDescent="0.2"/>
    <row r="12764" ht="12.75" customHeight="1" x14ac:dyDescent="0.2"/>
    <row r="12765" ht="12.75" customHeight="1" x14ac:dyDescent="0.2"/>
    <row r="12766" ht="12.75" customHeight="1" x14ac:dyDescent="0.2"/>
    <row r="12767" ht="12.75" customHeight="1" x14ac:dyDescent="0.2"/>
    <row r="12768" ht="12.75" customHeight="1" x14ac:dyDescent="0.2"/>
    <row r="12769" ht="12.75" customHeight="1" x14ac:dyDescent="0.2"/>
    <row r="12770" ht="12.75" customHeight="1" x14ac:dyDescent="0.2"/>
    <row r="12771" ht="12.75" customHeight="1" x14ac:dyDescent="0.2"/>
    <row r="12772" ht="12.75" customHeight="1" x14ac:dyDescent="0.2"/>
    <row r="12773" ht="12.75" customHeight="1" x14ac:dyDescent="0.2"/>
    <row r="12774" ht="12.75" customHeight="1" x14ac:dyDescent="0.2"/>
    <row r="12775" ht="12.75" customHeight="1" x14ac:dyDescent="0.2"/>
    <row r="12776" ht="12.75" customHeight="1" x14ac:dyDescent="0.2"/>
    <row r="12777" ht="12.75" customHeight="1" x14ac:dyDescent="0.2"/>
    <row r="12778" ht="12.75" customHeight="1" x14ac:dyDescent="0.2"/>
    <row r="12779" ht="12.75" customHeight="1" x14ac:dyDescent="0.2"/>
    <row r="12780" ht="12.75" customHeight="1" x14ac:dyDescent="0.2"/>
    <row r="12781" ht="12.75" customHeight="1" x14ac:dyDescent="0.2"/>
    <row r="12782" ht="12.75" customHeight="1" x14ac:dyDescent="0.2"/>
    <row r="12783" ht="12.75" customHeight="1" x14ac:dyDescent="0.2"/>
    <row r="12784" ht="12.75" customHeight="1" x14ac:dyDescent="0.2"/>
    <row r="12785" ht="12.75" customHeight="1" x14ac:dyDescent="0.2"/>
    <row r="12786" ht="12.75" customHeight="1" x14ac:dyDescent="0.2"/>
    <row r="12787" ht="12.75" customHeight="1" x14ac:dyDescent="0.2"/>
    <row r="12788" ht="12.75" customHeight="1" x14ac:dyDescent="0.2"/>
    <row r="12789" ht="12.75" customHeight="1" x14ac:dyDescent="0.2"/>
    <row r="12790" ht="12.75" customHeight="1" x14ac:dyDescent="0.2"/>
    <row r="12791" ht="12.75" customHeight="1" x14ac:dyDescent="0.2"/>
    <row r="12792" ht="12.75" customHeight="1" x14ac:dyDescent="0.2"/>
    <row r="12793" ht="12.75" customHeight="1" x14ac:dyDescent="0.2"/>
    <row r="12794" ht="12.75" customHeight="1" x14ac:dyDescent="0.2"/>
    <row r="12795" ht="12.75" customHeight="1" x14ac:dyDescent="0.2"/>
    <row r="12796" ht="12.75" customHeight="1" x14ac:dyDescent="0.2"/>
    <row r="12797" ht="12.75" customHeight="1" x14ac:dyDescent="0.2"/>
    <row r="12798" ht="12.75" customHeight="1" x14ac:dyDescent="0.2"/>
    <row r="12799" ht="12.75" customHeight="1" x14ac:dyDescent="0.2"/>
    <row r="12800" ht="12.75" customHeight="1" x14ac:dyDescent="0.2"/>
    <row r="12801" ht="12.75" customHeight="1" x14ac:dyDescent="0.2"/>
    <row r="12802" ht="12.75" customHeight="1" x14ac:dyDescent="0.2"/>
    <row r="12803" ht="12.75" customHeight="1" x14ac:dyDescent="0.2"/>
    <row r="12804" ht="12.75" customHeight="1" x14ac:dyDescent="0.2"/>
    <row r="12805" ht="12.75" customHeight="1" x14ac:dyDescent="0.2"/>
    <row r="12806" ht="12.75" customHeight="1" x14ac:dyDescent="0.2"/>
    <row r="12807" ht="12.75" customHeight="1" x14ac:dyDescent="0.2"/>
    <row r="12808" ht="12.75" customHeight="1" x14ac:dyDescent="0.2"/>
    <row r="12809" ht="12.75" customHeight="1" x14ac:dyDescent="0.2"/>
    <row r="12810" ht="12.75" customHeight="1" x14ac:dyDescent="0.2"/>
    <row r="12811" ht="12.75" customHeight="1" x14ac:dyDescent="0.2"/>
    <row r="12812" ht="12.75" customHeight="1" x14ac:dyDescent="0.2"/>
    <row r="12813" ht="12.75" customHeight="1" x14ac:dyDescent="0.2"/>
    <row r="12814" ht="12.75" customHeight="1" x14ac:dyDescent="0.2"/>
    <row r="12815" ht="12.75" customHeight="1" x14ac:dyDescent="0.2"/>
    <row r="12816" ht="12.75" customHeight="1" x14ac:dyDescent="0.2"/>
    <row r="12817" ht="12.75" customHeight="1" x14ac:dyDescent="0.2"/>
    <row r="12818" ht="12.75" customHeight="1" x14ac:dyDescent="0.2"/>
    <row r="12819" ht="12.75" customHeight="1" x14ac:dyDescent="0.2"/>
    <row r="12820" ht="12.75" customHeight="1" x14ac:dyDescent="0.2"/>
    <row r="12821" ht="12.75" customHeight="1" x14ac:dyDescent="0.2"/>
    <row r="12822" ht="12.75" customHeight="1" x14ac:dyDescent="0.2"/>
    <row r="12823" ht="12.75" customHeight="1" x14ac:dyDescent="0.2"/>
    <row r="12824" ht="12.75" customHeight="1" x14ac:dyDescent="0.2"/>
    <row r="12825" ht="12.75" customHeight="1" x14ac:dyDescent="0.2"/>
    <row r="12826" ht="12.75" customHeight="1" x14ac:dyDescent="0.2"/>
    <row r="12827" ht="12.75" customHeight="1" x14ac:dyDescent="0.2"/>
    <row r="12828" ht="12.75" customHeight="1" x14ac:dyDescent="0.2"/>
    <row r="12829" ht="12.75" customHeight="1" x14ac:dyDescent="0.2"/>
    <row r="12830" ht="12.75" customHeight="1" x14ac:dyDescent="0.2"/>
    <row r="12831" ht="12.75" customHeight="1" x14ac:dyDescent="0.2"/>
    <row r="12832" ht="12.75" customHeight="1" x14ac:dyDescent="0.2"/>
    <row r="12833" ht="12.75" customHeight="1" x14ac:dyDescent="0.2"/>
    <row r="12834" ht="12.75" customHeight="1" x14ac:dyDescent="0.2"/>
    <row r="12835" ht="12.75" customHeight="1" x14ac:dyDescent="0.2"/>
    <row r="12836" ht="12.75" customHeight="1" x14ac:dyDescent="0.2"/>
    <row r="12837" ht="12.75" customHeight="1" x14ac:dyDescent="0.2"/>
    <row r="12838" ht="12.75" customHeight="1" x14ac:dyDescent="0.2"/>
    <row r="12839" ht="12.75" customHeight="1" x14ac:dyDescent="0.2"/>
    <row r="12840" ht="12.75" customHeight="1" x14ac:dyDescent="0.2"/>
    <row r="12841" ht="12.75" customHeight="1" x14ac:dyDescent="0.2"/>
    <row r="12842" ht="12.75" customHeight="1" x14ac:dyDescent="0.2"/>
    <row r="12843" ht="12.75" customHeight="1" x14ac:dyDescent="0.2"/>
    <row r="12844" ht="12.75" customHeight="1" x14ac:dyDescent="0.2"/>
    <row r="12845" ht="12.75" customHeight="1" x14ac:dyDescent="0.2"/>
    <row r="12846" ht="12.75" customHeight="1" x14ac:dyDescent="0.2"/>
    <row r="12847" ht="12.75" customHeight="1" x14ac:dyDescent="0.2"/>
    <row r="12848" ht="12.75" customHeight="1" x14ac:dyDescent="0.2"/>
    <row r="12849" ht="12.75" customHeight="1" x14ac:dyDescent="0.2"/>
    <row r="12850" ht="12.75" customHeight="1" x14ac:dyDescent="0.2"/>
    <row r="12851" ht="12.75" customHeight="1" x14ac:dyDescent="0.2"/>
    <row r="12852" ht="12.75" customHeight="1" x14ac:dyDescent="0.2"/>
    <row r="12853" ht="12.75" customHeight="1" x14ac:dyDescent="0.2"/>
    <row r="12854" ht="12.75" customHeight="1" x14ac:dyDescent="0.2"/>
    <row r="12855" ht="12.75" customHeight="1" x14ac:dyDescent="0.2"/>
    <row r="12856" ht="12.75" customHeight="1" x14ac:dyDescent="0.2"/>
    <row r="12857" ht="12.75" customHeight="1" x14ac:dyDescent="0.2"/>
    <row r="12858" ht="12.75" customHeight="1" x14ac:dyDescent="0.2"/>
    <row r="12859" ht="12.75" customHeight="1" x14ac:dyDescent="0.2"/>
    <row r="12860" ht="12.75" customHeight="1" x14ac:dyDescent="0.2"/>
    <row r="12861" ht="12.75" customHeight="1" x14ac:dyDescent="0.2"/>
    <row r="12862" ht="12.75" customHeight="1" x14ac:dyDescent="0.2"/>
    <row r="12863" ht="12.75" customHeight="1" x14ac:dyDescent="0.2"/>
    <row r="12864" ht="12.75" customHeight="1" x14ac:dyDescent="0.2"/>
    <row r="12865" ht="12.75" customHeight="1" x14ac:dyDescent="0.2"/>
    <row r="12866" ht="12.75" customHeight="1" x14ac:dyDescent="0.2"/>
    <row r="12867" ht="12.75" customHeight="1" x14ac:dyDescent="0.2"/>
    <row r="12868" ht="12.75" customHeight="1" x14ac:dyDescent="0.2"/>
    <row r="12869" ht="12.75" customHeight="1" x14ac:dyDescent="0.2"/>
    <row r="12870" ht="12.75" customHeight="1" x14ac:dyDescent="0.2"/>
    <row r="12871" ht="12.75" customHeight="1" x14ac:dyDescent="0.2"/>
    <row r="12872" ht="12.75" customHeight="1" x14ac:dyDescent="0.2"/>
    <row r="12873" ht="12.75" customHeight="1" x14ac:dyDescent="0.2"/>
    <row r="12874" ht="12.75" customHeight="1" x14ac:dyDescent="0.2"/>
    <row r="12875" ht="12.75" customHeight="1" x14ac:dyDescent="0.2"/>
    <row r="12876" ht="12.75" customHeight="1" x14ac:dyDescent="0.2"/>
    <row r="12877" ht="12.75" customHeight="1" x14ac:dyDescent="0.2"/>
    <row r="12878" ht="12.75" customHeight="1" x14ac:dyDescent="0.2"/>
    <row r="12879" ht="12.75" customHeight="1" x14ac:dyDescent="0.2"/>
    <row r="12880" ht="12.75" customHeight="1" x14ac:dyDescent="0.2"/>
    <row r="12881" ht="12.75" customHeight="1" x14ac:dyDescent="0.2"/>
    <row r="12882" ht="12.75" customHeight="1" x14ac:dyDescent="0.2"/>
    <row r="12883" ht="12.75" customHeight="1" x14ac:dyDescent="0.2"/>
    <row r="12884" ht="12.75" customHeight="1" x14ac:dyDescent="0.2"/>
    <row r="12885" ht="12.75" customHeight="1" x14ac:dyDescent="0.2"/>
    <row r="12886" ht="12.75" customHeight="1" x14ac:dyDescent="0.2"/>
    <row r="12887" ht="12.75" customHeight="1" x14ac:dyDescent="0.2"/>
    <row r="12888" ht="12.75" customHeight="1" x14ac:dyDescent="0.2"/>
    <row r="12889" ht="12.75" customHeight="1" x14ac:dyDescent="0.2"/>
    <row r="12890" ht="12.75" customHeight="1" x14ac:dyDescent="0.2"/>
    <row r="12891" ht="12.75" customHeight="1" x14ac:dyDescent="0.2"/>
    <row r="12892" ht="12.75" customHeight="1" x14ac:dyDescent="0.2"/>
    <row r="12893" ht="12.75" customHeight="1" x14ac:dyDescent="0.2"/>
    <row r="12894" ht="12.75" customHeight="1" x14ac:dyDescent="0.2"/>
    <row r="12895" ht="12.75" customHeight="1" x14ac:dyDescent="0.2"/>
    <row r="12896" ht="12.75" customHeight="1" x14ac:dyDescent="0.2"/>
    <row r="12897" ht="12.75" customHeight="1" x14ac:dyDescent="0.2"/>
    <row r="12898" ht="12.75" customHeight="1" x14ac:dyDescent="0.2"/>
    <row r="12899" ht="12.75" customHeight="1" x14ac:dyDescent="0.2"/>
    <row r="12900" ht="12.75" customHeight="1" x14ac:dyDescent="0.2"/>
    <row r="12901" ht="12.75" customHeight="1" x14ac:dyDescent="0.2"/>
    <row r="12902" ht="12.75" customHeight="1" x14ac:dyDescent="0.2"/>
    <row r="12903" ht="12.75" customHeight="1" x14ac:dyDescent="0.2"/>
    <row r="12904" ht="12.75" customHeight="1" x14ac:dyDescent="0.2"/>
    <row r="12905" ht="12.75" customHeight="1" x14ac:dyDescent="0.2"/>
    <row r="12906" ht="12.75" customHeight="1" x14ac:dyDescent="0.2"/>
    <row r="12907" ht="12.75" customHeight="1" x14ac:dyDescent="0.2"/>
    <row r="12908" ht="12.75" customHeight="1" x14ac:dyDescent="0.2"/>
    <row r="12909" ht="12.75" customHeight="1" x14ac:dyDescent="0.2"/>
    <row r="12910" ht="12.75" customHeight="1" x14ac:dyDescent="0.2"/>
    <row r="12911" ht="12.75" customHeight="1" x14ac:dyDescent="0.2"/>
    <row r="12912" ht="12.75" customHeight="1" x14ac:dyDescent="0.2"/>
    <row r="12913" ht="12.75" customHeight="1" x14ac:dyDescent="0.2"/>
    <row r="12914" ht="12.75" customHeight="1" x14ac:dyDescent="0.2"/>
    <row r="12915" ht="12.75" customHeight="1" x14ac:dyDescent="0.2"/>
    <row r="12916" ht="12.75" customHeight="1" x14ac:dyDescent="0.2"/>
    <row r="12917" ht="12.75" customHeight="1" x14ac:dyDescent="0.2"/>
    <row r="12918" ht="12.75" customHeight="1" x14ac:dyDescent="0.2"/>
    <row r="12919" ht="12.75" customHeight="1" x14ac:dyDescent="0.2"/>
    <row r="12920" ht="12.75" customHeight="1" x14ac:dyDescent="0.2"/>
    <row r="12921" ht="12.75" customHeight="1" x14ac:dyDescent="0.2"/>
    <row r="12922" ht="12.75" customHeight="1" x14ac:dyDescent="0.2"/>
    <row r="12923" ht="12.75" customHeight="1" x14ac:dyDescent="0.2"/>
    <row r="12924" ht="12.75" customHeight="1" x14ac:dyDescent="0.2"/>
    <row r="12925" ht="12.75" customHeight="1" x14ac:dyDescent="0.2"/>
    <row r="12926" ht="12.75" customHeight="1" x14ac:dyDescent="0.2"/>
    <row r="12927" ht="12.75" customHeight="1" x14ac:dyDescent="0.2"/>
    <row r="12928" ht="12.75" customHeight="1" x14ac:dyDescent="0.2"/>
    <row r="12929" ht="12.75" customHeight="1" x14ac:dyDescent="0.2"/>
    <row r="12930" ht="12.75" customHeight="1" x14ac:dyDescent="0.2"/>
    <row r="12931" ht="12.75" customHeight="1" x14ac:dyDescent="0.2"/>
    <row r="12932" ht="12.75" customHeight="1" x14ac:dyDescent="0.2"/>
    <row r="12933" ht="12.75" customHeight="1" x14ac:dyDescent="0.2"/>
    <row r="12934" ht="12.75" customHeight="1" x14ac:dyDescent="0.2"/>
    <row r="12935" ht="12.75" customHeight="1" x14ac:dyDescent="0.2"/>
    <row r="12936" ht="12.75" customHeight="1" x14ac:dyDescent="0.2"/>
    <row r="12937" ht="12.75" customHeight="1" x14ac:dyDescent="0.2"/>
    <row r="12938" ht="12.75" customHeight="1" x14ac:dyDescent="0.2"/>
    <row r="12939" ht="12.75" customHeight="1" x14ac:dyDescent="0.2"/>
    <row r="12940" ht="12.75" customHeight="1" x14ac:dyDescent="0.2"/>
    <row r="12941" ht="12.75" customHeight="1" x14ac:dyDescent="0.2"/>
    <row r="12942" ht="12.75" customHeight="1" x14ac:dyDescent="0.2"/>
    <row r="12943" ht="12.75" customHeight="1" x14ac:dyDescent="0.2"/>
    <row r="12944" ht="12.75" customHeight="1" x14ac:dyDescent="0.2"/>
    <row r="12945" ht="12.75" customHeight="1" x14ac:dyDescent="0.2"/>
    <row r="12946" ht="12.75" customHeight="1" x14ac:dyDescent="0.2"/>
    <row r="12947" ht="12.75" customHeight="1" x14ac:dyDescent="0.2"/>
    <row r="12948" ht="12.75" customHeight="1" x14ac:dyDescent="0.2"/>
    <row r="12949" ht="12.75" customHeight="1" x14ac:dyDescent="0.2"/>
    <row r="12950" ht="12.75" customHeight="1" x14ac:dyDescent="0.2"/>
    <row r="12951" ht="12.75" customHeight="1" x14ac:dyDescent="0.2"/>
    <row r="12952" ht="12.75" customHeight="1" x14ac:dyDescent="0.2"/>
    <row r="12953" ht="12.75" customHeight="1" x14ac:dyDescent="0.2"/>
    <row r="12954" ht="12.75" customHeight="1" x14ac:dyDescent="0.2"/>
    <row r="12955" ht="12.75" customHeight="1" x14ac:dyDescent="0.2"/>
    <row r="12956" ht="12.75" customHeight="1" x14ac:dyDescent="0.2"/>
    <row r="12957" ht="12.75" customHeight="1" x14ac:dyDescent="0.2"/>
    <row r="12958" ht="12.75" customHeight="1" x14ac:dyDescent="0.2"/>
    <row r="12959" ht="12.75" customHeight="1" x14ac:dyDescent="0.2"/>
    <row r="12960" ht="12.75" customHeight="1" x14ac:dyDescent="0.2"/>
    <row r="12961" ht="12.75" customHeight="1" x14ac:dyDescent="0.2"/>
    <row r="12962" ht="12.75" customHeight="1" x14ac:dyDescent="0.2"/>
    <row r="12963" ht="12.75" customHeight="1" x14ac:dyDescent="0.2"/>
    <row r="12964" ht="12.75" customHeight="1" x14ac:dyDescent="0.2"/>
    <row r="12965" ht="12.75" customHeight="1" x14ac:dyDescent="0.2"/>
    <row r="12966" ht="12.75" customHeight="1" x14ac:dyDescent="0.2"/>
    <row r="12967" ht="12.75" customHeight="1" x14ac:dyDescent="0.2"/>
    <row r="12968" ht="12.75" customHeight="1" x14ac:dyDescent="0.2"/>
    <row r="12969" ht="12.75" customHeight="1" x14ac:dyDescent="0.2"/>
    <row r="12970" ht="12.75" customHeight="1" x14ac:dyDescent="0.2"/>
    <row r="12971" ht="12.75" customHeight="1" x14ac:dyDescent="0.2"/>
    <row r="12972" ht="12.75" customHeight="1" x14ac:dyDescent="0.2"/>
    <row r="12973" ht="12.75" customHeight="1" x14ac:dyDescent="0.2"/>
    <row r="12974" ht="12.75" customHeight="1" x14ac:dyDescent="0.2"/>
    <row r="12975" ht="12.75" customHeight="1" x14ac:dyDescent="0.2"/>
    <row r="12976" ht="12.75" customHeight="1" x14ac:dyDescent="0.2"/>
    <row r="12977" ht="12.75" customHeight="1" x14ac:dyDescent="0.2"/>
    <row r="12978" ht="12.75" customHeight="1" x14ac:dyDescent="0.2"/>
    <row r="12979" ht="12.75" customHeight="1" x14ac:dyDescent="0.2"/>
    <row r="12980" ht="12.75" customHeight="1" x14ac:dyDescent="0.2"/>
    <row r="12981" ht="12.75" customHeight="1" x14ac:dyDescent="0.2"/>
    <row r="12982" ht="12.75" customHeight="1" x14ac:dyDescent="0.2"/>
    <row r="12983" ht="12.75" customHeight="1" x14ac:dyDescent="0.2"/>
    <row r="12984" ht="12.75" customHeight="1" x14ac:dyDescent="0.2"/>
    <row r="12985" ht="12.75" customHeight="1" x14ac:dyDescent="0.2"/>
    <row r="12986" ht="12.75" customHeight="1" x14ac:dyDescent="0.2"/>
    <row r="12987" ht="12.75" customHeight="1" x14ac:dyDescent="0.2"/>
    <row r="12988" ht="12.75" customHeight="1" x14ac:dyDescent="0.2"/>
    <row r="12989" ht="12.75" customHeight="1" x14ac:dyDescent="0.2"/>
    <row r="12990" ht="12.75" customHeight="1" x14ac:dyDescent="0.2"/>
    <row r="12991" ht="12.75" customHeight="1" x14ac:dyDescent="0.2"/>
    <row r="12992" ht="12.75" customHeight="1" x14ac:dyDescent="0.2"/>
    <row r="12993" ht="12.75" customHeight="1" x14ac:dyDescent="0.2"/>
    <row r="12994" ht="12.75" customHeight="1" x14ac:dyDescent="0.2"/>
    <row r="12995" ht="12.75" customHeight="1" x14ac:dyDescent="0.2"/>
    <row r="12996" ht="12.75" customHeight="1" x14ac:dyDescent="0.2"/>
    <row r="12997" ht="12.75" customHeight="1" x14ac:dyDescent="0.2"/>
    <row r="12998" ht="12.75" customHeight="1" x14ac:dyDescent="0.2"/>
    <row r="12999" ht="12.75" customHeight="1" x14ac:dyDescent="0.2"/>
    <row r="13000" ht="12.75" customHeight="1" x14ac:dyDescent="0.2"/>
    <row r="13001" ht="12.75" customHeight="1" x14ac:dyDescent="0.2"/>
    <row r="13002" ht="12.75" customHeight="1" x14ac:dyDescent="0.2"/>
    <row r="13003" ht="12.75" customHeight="1" x14ac:dyDescent="0.2"/>
    <row r="13004" ht="12.75" customHeight="1" x14ac:dyDescent="0.2"/>
    <row r="13005" ht="12.75" customHeight="1" x14ac:dyDescent="0.2"/>
    <row r="13006" ht="12.75" customHeight="1" x14ac:dyDescent="0.2"/>
    <row r="13007" ht="12.75" customHeight="1" x14ac:dyDescent="0.2"/>
    <row r="13008" ht="12.75" customHeight="1" x14ac:dyDescent="0.2"/>
    <row r="13009" ht="12.75" customHeight="1" x14ac:dyDescent="0.2"/>
    <row r="13010" ht="12.75" customHeight="1" x14ac:dyDescent="0.2"/>
    <row r="13011" ht="12.75" customHeight="1" x14ac:dyDescent="0.2"/>
    <row r="13012" ht="12.75" customHeight="1" x14ac:dyDescent="0.2"/>
    <row r="13013" ht="12.75" customHeight="1" x14ac:dyDescent="0.2"/>
    <row r="13014" ht="12.75" customHeight="1" x14ac:dyDescent="0.2"/>
    <row r="13015" ht="12.75" customHeight="1" x14ac:dyDescent="0.2"/>
    <row r="13016" ht="12.75" customHeight="1" x14ac:dyDescent="0.2"/>
    <row r="13017" ht="12.75" customHeight="1" x14ac:dyDescent="0.2"/>
    <row r="13018" ht="12.75" customHeight="1" x14ac:dyDescent="0.2"/>
    <row r="13019" ht="12.75" customHeight="1" x14ac:dyDescent="0.2"/>
    <row r="13020" ht="12.75" customHeight="1" x14ac:dyDescent="0.2"/>
    <row r="13021" ht="12.75" customHeight="1" x14ac:dyDescent="0.2"/>
    <row r="13022" ht="12.75" customHeight="1" x14ac:dyDescent="0.2"/>
    <row r="13023" ht="12.75" customHeight="1" x14ac:dyDescent="0.2"/>
    <row r="13024" ht="12.75" customHeight="1" x14ac:dyDescent="0.2"/>
    <row r="13025" ht="12.75" customHeight="1" x14ac:dyDescent="0.2"/>
    <row r="13026" ht="12.75" customHeight="1" x14ac:dyDescent="0.2"/>
    <row r="13027" ht="12.75" customHeight="1" x14ac:dyDescent="0.2"/>
    <row r="13028" ht="12.75" customHeight="1" x14ac:dyDescent="0.2"/>
    <row r="13029" ht="12.75" customHeight="1" x14ac:dyDescent="0.2"/>
    <row r="13030" ht="12.75" customHeight="1" x14ac:dyDescent="0.2"/>
    <row r="13031" ht="12.75" customHeight="1" x14ac:dyDescent="0.2"/>
    <row r="13032" ht="12.75" customHeight="1" x14ac:dyDescent="0.2"/>
    <row r="13033" ht="12.75" customHeight="1" x14ac:dyDescent="0.2"/>
    <row r="13034" ht="12.75" customHeight="1" x14ac:dyDescent="0.2"/>
    <row r="13035" ht="12.75" customHeight="1" x14ac:dyDescent="0.2"/>
    <row r="13036" ht="12.75" customHeight="1" x14ac:dyDescent="0.2"/>
    <row r="13037" ht="12.75" customHeight="1" x14ac:dyDescent="0.2"/>
    <row r="13038" ht="12.75" customHeight="1" x14ac:dyDescent="0.2"/>
    <row r="13039" ht="12.75" customHeight="1" x14ac:dyDescent="0.2"/>
    <row r="13040" ht="12.75" customHeight="1" x14ac:dyDescent="0.2"/>
    <row r="13041" ht="12.75" customHeight="1" x14ac:dyDescent="0.2"/>
    <row r="13042" ht="12.75" customHeight="1" x14ac:dyDescent="0.2"/>
    <row r="13043" ht="12.75" customHeight="1" x14ac:dyDescent="0.2"/>
    <row r="13044" ht="12.75" customHeight="1" x14ac:dyDescent="0.2"/>
    <row r="13045" ht="12.75" customHeight="1" x14ac:dyDescent="0.2"/>
    <row r="13046" ht="12.75" customHeight="1" x14ac:dyDescent="0.2"/>
    <row r="13047" ht="12.75" customHeight="1" x14ac:dyDescent="0.2"/>
    <row r="13048" ht="12.75" customHeight="1" x14ac:dyDescent="0.2"/>
    <row r="13049" ht="12.75" customHeight="1" x14ac:dyDescent="0.2"/>
    <row r="13050" ht="12.75" customHeight="1" x14ac:dyDescent="0.2"/>
    <row r="13051" ht="12.75" customHeight="1" x14ac:dyDescent="0.2"/>
    <row r="13052" ht="12.75" customHeight="1" x14ac:dyDescent="0.2"/>
    <row r="13053" ht="12.75" customHeight="1" x14ac:dyDescent="0.2"/>
    <row r="13054" ht="12.75" customHeight="1" x14ac:dyDescent="0.2"/>
    <row r="13055" ht="12.75" customHeight="1" x14ac:dyDescent="0.2"/>
    <row r="13056" ht="12.75" customHeight="1" x14ac:dyDescent="0.2"/>
    <row r="13057" ht="12.75" customHeight="1" x14ac:dyDescent="0.2"/>
    <row r="13058" ht="12.75" customHeight="1" x14ac:dyDescent="0.2"/>
    <row r="13059" ht="12.75" customHeight="1" x14ac:dyDescent="0.2"/>
    <row r="13060" ht="12.75" customHeight="1" x14ac:dyDescent="0.2"/>
    <row r="13061" ht="12.75" customHeight="1" x14ac:dyDescent="0.2"/>
    <row r="13062" ht="12.75" customHeight="1" x14ac:dyDescent="0.2"/>
    <row r="13063" ht="12.75" customHeight="1" x14ac:dyDescent="0.2"/>
    <row r="13064" ht="12.75" customHeight="1" x14ac:dyDescent="0.2"/>
    <row r="13065" ht="12.75" customHeight="1" x14ac:dyDescent="0.2"/>
    <row r="13066" ht="12.75" customHeight="1" x14ac:dyDescent="0.2"/>
    <row r="13067" ht="12.75" customHeight="1" x14ac:dyDescent="0.2"/>
    <row r="13068" ht="12.75" customHeight="1" x14ac:dyDescent="0.2"/>
    <row r="13069" ht="12.75" customHeight="1" x14ac:dyDescent="0.2"/>
    <row r="13070" ht="12.75" customHeight="1" x14ac:dyDescent="0.2"/>
    <row r="13071" ht="12.75" customHeight="1" x14ac:dyDescent="0.2"/>
    <row r="13072" ht="12.75" customHeight="1" x14ac:dyDescent="0.2"/>
    <row r="13073" ht="12.75" customHeight="1" x14ac:dyDescent="0.2"/>
    <row r="13074" ht="12.75" customHeight="1" x14ac:dyDescent="0.2"/>
    <row r="13075" ht="12.75" customHeight="1" x14ac:dyDescent="0.2"/>
    <row r="13076" ht="12.75" customHeight="1" x14ac:dyDescent="0.2"/>
    <row r="13077" ht="12.75" customHeight="1" x14ac:dyDescent="0.2"/>
    <row r="13078" ht="12.75" customHeight="1" x14ac:dyDescent="0.2"/>
    <row r="13079" ht="12.75" customHeight="1" x14ac:dyDescent="0.2"/>
    <row r="13080" ht="12.75" customHeight="1" x14ac:dyDescent="0.2"/>
    <row r="13081" ht="12.75" customHeight="1" x14ac:dyDescent="0.2"/>
    <row r="13082" ht="12.75" customHeight="1" x14ac:dyDescent="0.2"/>
    <row r="13083" ht="12.75" customHeight="1" x14ac:dyDescent="0.2"/>
    <row r="13084" ht="12.75" customHeight="1" x14ac:dyDescent="0.2"/>
    <row r="13085" ht="12.75" customHeight="1" x14ac:dyDescent="0.2"/>
    <row r="13086" ht="12.75" customHeight="1" x14ac:dyDescent="0.2"/>
    <row r="13087" ht="12.75" customHeight="1" x14ac:dyDescent="0.2"/>
    <row r="13088" ht="12.75" customHeight="1" x14ac:dyDescent="0.2"/>
    <row r="13089" ht="12.75" customHeight="1" x14ac:dyDescent="0.2"/>
    <row r="13090" ht="12.75" customHeight="1" x14ac:dyDescent="0.2"/>
    <row r="13091" ht="12.75" customHeight="1" x14ac:dyDescent="0.2"/>
    <row r="13092" ht="12.75" customHeight="1" x14ac:dyDescent="0.2"/>
    <row r="13093" ht="12.75" customHeight="1" x14ac:dyDescent="0.2"/>
    <row r="13094" ht="12.75" customHeight="1" x14ac:dyDescent="0.2"/>
    <row r="13095" ht="12.75" customHeight="1" x14ac:dyDescent="0.2"/>
    <row r="13096" ht="12.75" customHeight="1" x14ac:dyDescent="0.2"/>
    <row r="13097" ht="12.75" customHeight="1" x14ac:dyDescent="0.2"/>
    <row r="13098" ht="12.75" customHeight="1" x14ac:dyDescent="0.2"/>
    <row r="13099" ht="12.75" customHeight="1" x14ac:dyDescent="0.2"/>
    <row r="13100" ht="12.75" customHeight="1" x14ac:dyDescent="0.2"/>
    <row r="13101" ht="12.75" customHeight="1" x14ac:dyDescent="0.2"/>
    <row r="13102" ht="12.75" customHeight="1" x14ac:dyDescent="0.2"/>
    <row r="13103" ht="12.75" customHeight="1" x14ac:dyDescent="0.2"/>
    <row r="13104" ht="12.75" customHeight="1" x14ac:dyDescent="0.2"/>
    <row r="13105" ht="12.75" customHeight="1" x14ac:dyDescent="0.2"/>
    <row r="13106" ht="12.75" customHeight="1" x14ac:dyDescent="0.2"/>
    <row r="13107" ht="12.75" customHeight="1" x14ac:dyDescent="0.2"/>
    <row r="13108" ht="12.75" customHeight="1" x14ac:dyDescent="0.2"/>
    <row r="13109" ht="12.75" customHeight="1" x14ac:dyDescent="0.2"/>
    <row r="13110" ht="12.75" customHeight="1" x14ac:dyDescent="0.2"/>
    <row r="13111" ht="12.75" customHeight="1" x14ac:dyDescent="0.2"/>
    <row r="13112" ht="12.75" customHeight="1" x14ac:dyDescent="0.2"/>
    <row r="13113" ht="12.75" customHeight="1" x14ac:dyDescent="0.2"/>
    <row r="13114" ht="12.75" customHeight="1" x14ac:dyDescent="0.2"/>
    <row r="13115" ht="12.75" customHeight="1" x14ac:dyDescent="0.2"/>
    <row r="13116" ht="12.75" customHeight="1" x14ac:dyDescent="0.2"/>
    <row r="13117" ht="12.75" customHeight="1" x14ac:dyDescent="0.2"/>
    <row r="13118" ht="12.75" customHeight="1" x14ac:dyDescent="0.2"/>
    <row r="13119" ht="12.75" customHeight="1" x14ac:dyDescent="0.2"/>
    <row r="13120" ht="12.75" customHeight="1" x14ac:dyDescent="0.2"/>
    <row r="13121" ht="12.75" customHeight="1" x14ac:dyDescent="0.2"/>
    <row r="13122" ht="12.75" customHeight="1" x14ac:dyDescent="0.2"/>
    <row r="13123" ht="12.75" customHeight="1" x14ac:dyDescent="0.2"/>
    <row r="13124" ht="12.75" customHeight="1" x14ac:dyDescent="0.2"/>
    <row r="13125" ht="12.75" customHeight="1" x14ac:dyDescent="0.2"/>
    <row r="13126" ht="12.75" customHeight="1" x14ac:dyDescent="0.2"/>
    <row r="13127" ht="12.75" customHeight="1" x14ac:dyDescent="0.2"/>
    <row r="13128" ht="12.75" customHeight="1" x14ac:dyDescent="0.2"/>
    <row r="13129" ht="12.75" customHeight="1" x14ac:dyDescent="0.2"/>
    <row r="13130" ht="12.75" customHeight="1" x14ac:dyDescent="0.2"/>
    <row r="13131" ht="12.75" customHeight="1" x14ac:dyDescent="0.2"/>
    <row r="13132" ht="12.75" customHeight="1" x14ac:dyDescent="0.2"/>
    <row r="13133" ht="12.75" customHeight="1" x14ac:dyDescent="0.2"/>
    <row r="13134" ht="12.75" customHeight="1" x14ac:dyDescent="0.2"/>
    <row r="13135" ht="12.75" customHeight="1" x14ac:dyDescent="0.2"/>
    <row r="13136" ht="12.75" customHeight="1" x14ac:dyDescent="0.2"/>
    <row r="13137" ht="12.75" customHeight="1" x14ac:dyDescent="0.2"/>
    <row r="13138" ht="12.75" customHeight="1" x14ac:dyDescent="0.2"/>
    <row r="13139" ht="12.75" customHeight="1" x14ac:dyDescent="0.2"/>
    <row r="13140" ht="12.75" customHeight="1" x14ac:dyDescent="0.2"/>
    <row r="13141" ht="12.75" customHeight="1" x14ac:dyDescent="0.2"/>
    <row r="13142" ht="12.75" customHeight="1" x14ac:dyDescent="0.2"/>
    <row r="13143" ht="12.75" customHeight="1" x14ac:dyDescent="0.2"/>
    <row r="13144" ht="12.75" customHeight="1" x14ac:dyDescent="0.2"/>
    <row r="13145" ht="12.75" customHeight="1" x14ac:dyDescent="0.2"/>
    <row r="13146" ht="12.75" customHeight="1" x14ac:dyDescent="0.2"/>
    <row r="13147" ht="12.75" customHeight="1" x14ac:dyDescent="0.2"/>
    <row r="13148" ht="12.75" customHeight="1" x14ac:dyDescent="0.2"/>
    <row r="13149" ht="12.75" customHeight="1" x14ac:dyDescent="0.2"/>
    <row r="13150" ht="12.75" customHeight="1" x14ac:dyDescent="0.2"/>
    <row r="13151" ht="12.75" customHeight="1" x14ac:dyDescent="0.2"/>
    <row r="13152" ht="12.75" customHeight="1" x14ac:dyDescent="0.2"/>
    <row r="13153" ht="12.75" customHeight="1" x14ac:dyDescent="0.2"/>
    <row r="13154" ht="12.75" customHeight="1" x14ac:dyDescent="0.2"/>
    <row r="13155" ht="12.75" customHeight="1" x14ac:dyDescent="0.2"/>
    <row r="13156" ht="12.75" customHeight="1" x14ac:dyDescent="0.2"/>
    <row r="13157" ht="12.75" customHeight="1" x14ac:dyDescent="0.2"/>
    <row r="13158" ht="12.75" customHeight="1" x14ac:dyDescent="0.2"/>
    <row r="13159" ht="12.75" customHeight="1" x14ac:dyDescent="0.2"/>
    <row r="13160" ht="12.75" customHeight="1" x14ac:dyDescent="0.2"/>
    <row r="13161" ht="12.75" customHeight="1" x14ac:dyDescent="0.2"/>
    <row r="13162" ht="12.75" customHeight="1" x14ac:dyDescent="0.2"/>
    <row r="13163" ht="12.75" customHeight="1" x14ac:dyDescent="0.2"/>
    <row r="13164" ht="12.75" customHeight="1" x14ac:dyDescent="0.2"/>
    <row r="13165" ht="12.75" customHeight="1" x14ac:dyDescent="0.2"/>
    <row r="13166" ht="12.75" customHeight="1" x14ac:dyDescent="0.2"/>
    <row r="13167" ht="12.75" customHeight="1" x14ac:dyDescent="0.2"/>
    <row r="13168" ht="12.75" customHeight="1" x14ac:dyDescent="0.2"/>
    <row r="13169" ht="12.75" customHeight="1" x14ac:dyDescent="0.2"/>
    <row r="13170" ht="12.75" customHeight="1" x14ac:dyDescent="0.2"/>
    <row r="13171" ht="12.75" customHeight="1" x14ac:dyDescent="0.2"/>
    <row r="13172" ht="12.75" customHeight="1" x14ac:dyDescent="0.2"/>
    <row r="13173" ht="12.75" customHeight="1" x14ac:dyDescent="0.2"/>
    <row r="13174" ht="12.75" customHeight="1" x14ac:dyDescent="0.2"/>
    <row r="13175" ht="12.75" customHeight="1" x14ac:dyDescent="0.2"/>
    <row r="13176" ht="12.75" customHeight="1" x14ac:dyDescent="0.2"/>
    <row r="13177" ht="12.75" customHeight="1" x14ac:dyDescent="0.2"/>
    <row r="13178" ht="12.75" customHeight="1" x14ac:dyDescent="0.2"/>
    <row r="13179" ht="12.75" customHeight="1" x14ac:dyDescent="0.2"/>
    <row r="13180" ht="12.75" customHeight="1" x14ac:dyDescent="0.2"/>
    <row r="13181" ht="12.75" customHeight="1" x14ac:dyDescent="0.2"/>
    <row r="13182" ht="12.75" customHeight="1" x14ac:dyDescent="0.2"/>
    <row r="13183" ht="12.75" customHeight="1" x14ac:dyDescent="0.2"/>
    <row r="13184" ht="12.75" customHeight="1" x14ac:dyDescent="0.2"/>
    <row r="13185" ht="12.75" customHeight="1" x14ac:dyDescent="0.2"/>
    <row r="13186" ht="12.75" customHeight="1" x14ac:dyDescent="0.2"/>
    <row r="13187" ht="12.75" customHeight="1" x14ac:dyDescent="0.2"/>
    <row r="13188" ht="12.75" customHeight="1" x14ac:dyDescent="0.2"/>
    <row r="13189" ht="12.75" customHeight="1" x14ac:dyDescent="0.2"/>
    <row r="13190" ht="12.75" customHeight="1" x14ac:dyDescent="0.2"/>
    <row r="13191" ht="12.75" customHeight="1" x14ac:dyDescent="0.2"/>
    <row r="13192" ht="12.75" customHeight="1" x14ac:dyDescent="0.2"/>
    <row r="13193" ht="12.75" customHeight="1" x14ac:dyDescent="0.2"/>
    <row r="13194" ht="12.75" customHeight="1" x14ac:dyDescent="0.2"/>
    <row r="13195" ht="12.75" customHeight="1" x14ac:dyDescent="0.2"/>
    <row r="13196" ht="12.75" customHeight="1" x14ac:dyDescent="0.2"/>
    <row r="13197" ht="12.75" customHeight="1" x14ac:dyDescent="0.2"/>
    <row r="13198" ht="12.75" customHeight="1" x14ac:dyDescent="0.2"/>
    <row r="13199" ht="12.75" customHeight="1" x14ac:dyDescent="0.2"/>
    <row r="13200" ht="12.75" customHeight="1" x14ac:dyDescent="0.2"/>
    <row r="13201" ht="12.75" customHeight="1" x14ac:dyDescent="0.2"/>
    <row r="13202" ht="12.75" customHeight="1" x14ac:dyDescent="0.2"/>
    <row r="13203" ht="12.75" customHeight="1" x14ac:dyDescent="0.2"/>
    <row r="13204" ht="12.75" customHeight="1" x14ac:dyDescent="0.2"/>
    <row r="13205" ht="12.75" customHeight="1" x14ac:dyDescent="0.2"/>
    <row r="13206" ht="12.75" customHeight="1" x14ac:dyDescent="0.2"/>
    <row r="13207" ht="12.75" customHeight="1" x14ac:dyDescent="0.2"/>
    <row r="13208" ht="12.75" customHeight="1" x14ac:dyDescent="0.2"/>
    <row r="13209" ht="12.75" customHeight="1" x14ac:dyDescent="0.2"/>
    <row r="13210" ht="12.75" customHeight="1" x14ac:dyDescent="0.2"/>
    <row r="13211" ht="12.75" customHeight="1" x14ac:dyDescent="0.2"/>
    <row r="13212" ht="12.75" customHeight="1" x14ac:dyDescent="0.2"/>
    <row r="13213" ht="12.75" customHeight="1" x14ac:dyDescent="0.2"/>
    <row r="13214" ht="12.75" customHeight="1" x14ac:dyDescent="0.2"/>
    <row r="13215" ht="12.75" customHeight="1" x14ac:dyDescent="0.2"/>
    <row r="13216" ht="12.75" customHeight="1" x14ac:dyDescent="0.2"/>
    <row r="13217" ht="12.75" customHeight="1" x14ac:dyDescent="0.2"/>
    <row r="13218" ht="12.75" customHeight="1" x14ac:dyDescent="0.2"/>
    <row r="13219" ht="12.75" customHeight="1" x14ac:dyDescent="0.2"/>
    <row r="13220" ht="12.75" customHeight="1" x14ac:dyDescent="0.2"/>
    <row r="13221" ht="12.75" customHeight="1" x14ac:dyDescent="0.2"/>
    <row r="13222" ht="12.75" customHeight="1" x14ac:dyDescent="0.2"/>
    <row r="13223" ht="12.75" customHeight="1" x14ac:dyDescent="0.2"/>
    <row r="13224" ht="12.75" customHeight="1" x14ac:dyDescent="0.2"/>
    <row r="13225" ht="12.75" customHeight="1" x14ac:dyDescent="0.2"/>
    <row r="13226" ht="12.75" customHeight="1" x14ac:dyDescent="0.2"/>
    <row r="13227" ht="12.75" customHeight="1" x14ac:dyDescent="0.2"/>
    <row r="13228" ht="12.75" customHeight="1" x14ac:dyDescent="0.2"/>
    <row r="13229" ht="12.75" customHeight="1" x14ac:dyDescent="0.2"/>
    <row r="13230" ht="12.75" customHeight="1" x14ac:dyDescent="0.2"/>
    <row r="13231" ht="12.75" customHeight="1" x14ac:dyDescent="0.2"/>
    <row r="13232" ht="12.75" customHeight="1" x14ac:dyDescent="0.2"/>
    <row r="13233" ht="12.75" customHeight="1" x14ac:dyDescent="0.2"/>
    <row r="13234" ht="12.75" customHeight="1" x14ac:dyDescent="0.2"/>
    <row r="13235" ht="12.75" customHeight="1" x14ac:dyDescent="0.2"/>
    <row r="13236" ht="12.75" customHeight="1" x14ac:dyDescent="0.2"/>
    <row r="13237" ht="12.75" customHeight="1" x14ac:dyDescent="0.2"/>
    <row r="13238" ht="12.75" customHeight="1" x14ac:dyDescent="0.2"/>
    <row r="13239" ht="12.75" customHeight="1" x14ac:dyDescent="0.2"/>
    <row r="13240" ht="12.75" customHeight="1" x14ac:dyDescent="0.2"/>
    <row r="13241" ht="12.75" customHeight="1" x14ac:dyDescent="0.2"/>
    <row r="13242" ht="12.75" customHeight="1" x14ac:dyDescent="0.2"/>
    <row r="13243" ht="12.75" customHeight="1" x14ac:dyDescent="0.2"/>
    <row r="13244" ht="12.75" customHeight="1" x14ac:dyDescent="0.2"/>
    <row r="13245" ht="12.75" customHeight="1" x14ac:dyDescent="0.2"/>
    <row r="13246" ht="12.75" customHeight="1" x14ac:dyDescent="0.2"/>
    <row r="13247" ht="12.75" customHeight="1" x14ac:dyDescent="0.2"/>
    <row r="13248" ht="12.75" customHeight="1" x14ac:dyDescent="0.2"/>
    <row r="13249" ht="12.75" customHeight="1" x14ac:dyDescent="0.2"/>
    <row r="13250" ht="12.75" customHeight="1" x14ac:dyDescent="0.2"/>
    <row r="13251" ht="12.75" customHeight="1" x14ac:dyDescent="0.2"/>
    <row r="13252" ht="12.75" customHeight="1" x14ac:dyDescent="0.2"/>
    <row r="13253" ht="12.75" customHeight="1" x14ac:dyDescent="0.2"/>
    <row r="13254" ht="12.75" customHeight="1" x14ac:dyDescent="0.2"/>
    <row r="13255" ht="12.75" customHeight="1" x14ac:dyDescent="0.2"/>
    <row r="13256" ht="12.75" customHeight="1" x14ac:dyDescent="0.2"/>
    <row r="13257" ht="12.75" customHeight="1" x14ac:dyDescent="0.2"/>
    <row r="13258" ht="12.75" customHeight="1" x14ac:dyDescent="0.2"/>
    <row r="13259" ht="12.75" customHeight="1" x14ac:dyDescent="0.2"/>
    <row r="13260" ht="12.75" customHeight="1" x14ac:dyDescent="0.2"/>
    <row r="13261" ht="12.75" customHeight="1" x14ac:dyDescent="0.2"/>
    <row r="13262" ht="12.75" customHeight="1" x14ac:dyDescent="0.2"/>
    <row r="13263" ht="12.75" customHeight="1" x14ac:dyDescent="0.2"/>
    <row r="13264" ht="12.75" customHeight="1" x14ac:dyDescent="0.2"/>
    <row r="13265" ht="12.75" customHeight="1" x14ac:dyDescent="0.2"/>
    <row r="13266" ht="12.75" customHeight="1" x14ac:dyDescent="0.2"/>
    <row r="13267" ht="12.75" customHeight="1" x14ac:dyDescent="0.2"/>
    <row r="13268" ht="12.75" customHeight="1" x14ac:dyDescent="0.2"/>
    <row r="13269" ht="12.75" customHeight="1" x14ac:dyDescent="0.2"/>
    <row r="13270" ht="12.75" customHeight="1" x14ac:dyDescent="0.2"/>
    <row r="13271" ht="12.75" customHeight="1" x14ac:dyDescent="0.2"/>
    <row r="13272" ht="12.75" customHeight="1" x14ac:dyDescent="0.2"/>
    <row r="13273" ht="12.75" customHeight="1" x14ac:dyDescent="0.2"/>
    <row r="13274" ht="12.75" customHeight="1" x14ac:dyDescent="0.2"/>
    <row r="13275" ht="12.75" customHeight="1" x14ac:dyDescent="0.2"/>
    <row r="13276" ht="12.75" customHeight="1" x14ac:dyDescent="0.2"/>
    <row r="13277" ht="12.75" customHeight="1" x14ac:dyDescent="0.2"/>
    <row r="13278" ht="12.75" customHeight="1" x14ac:dyDescent="0.2"/>
    <row r="13279" ht="12.75" customHeight="1" x14ac:dyDescent="0.2"/>
    <row r="13280" ht="12.75" customHeight="1" x14ac:dyDescent="0.2"/>
    <row r="13281" ht="12.75" customHeight="1" x14ac:dyDescent="0.2"/>
    <row r="13282" ht="12.75" customHeight="1" x14ac:dyDescent="0.2"/>
    <row r="13283" ht="12.75" customHeight="1" x14ac:dyDescent="0.2"/>
    <row r="13284" ht="12.75" customHeight="1" x14ac:dyDescent="0.2"/>
    <row r="13285" ht="12.75" customHeight="1" x14ac:dyDescent="0.2"/>
    <row r="13286" ht="12.75" customHeight="1" x14ac:dyDescent="0.2"/>
    <row r="13287" ht="12.75" customHeight="1" x14ac:dyDescent="0.2"/>
    <row r="13288" ht="12.75" customHeight="1" x14ac:dyDescent="0.2"/>
    <row r="13289" ht="12.75" customHeight="1" x14ac:dyDescent="0.2"/>
    <row r="13290" ht="12.75" customHeight="1" x14ac:dyDescent="0.2"/>
    <row r="13291" ht="12.75" customHeight="1" x14ac:dyDescent="0.2"/>
    <row r="13292" ht="12.75" customHeight="1" x14ac:dyDescent="0.2"/>
    <row r="13293" ht="12.75" customHeight="1" x14ac:dyDescent="0.2"/>
    <row r="13294" ht="12.75" customHeight="1" x14ac:dyDescent="0.2"/>
    <row r="13295" ht="12.75" customHeight="1" x14ac:dyDescent="0.2"/>
    <row r="13296" ht="12.75" customHeight="1" x14ac:dyDescent="0.2"/>
    <row r="13297" ht="12.75" customHeight="1" x14ac:dyDescent="0.2"/>
    <row r="13298" ht="12.75" customHeight="1" x14ac:dyDescent="0.2"/>
    <row r="13299" ht="12.75" customHeight="1" x14ac:dyDescent="0.2"/>
    <row r="13300" ht="12.75" customHeight="1" x14ac:dyDescent="0.2"/>
    <row r="13301" ht="12.75" customHeight="1" x14ac:dyDescent="0.2"/>
    <row r="13302" ht="12.75" customHeight="1" x14ac:dyDescent="0.2"/>
    <row r="13303" ht="12.75" customHeight="1" x14ac:dyDescent="0.2"/>
    <row r="13304" ht="12.75" customHeight="1" x14ac:dyDescent="0.2"/>
    <row r="13305" ht="12.75" customHeight="1" x14ac:dyDescent="0.2"/>
    <row r="13306" ht="12.75" customHeight="1" x14ac:dyDescent="0.2"/>
    <row r="13307" ht="12.75" customHeight="1" x14ac:dyDescent="0.2"/>
    <row r="13308" ht="12.75" customHeight="1" x14ac:dyDescent="0.2"/>
    <row r="13309" ht="12.75" customHeight="1" x14ac:dyDescent="0.2"/>
    <row r="13310" ht="12.75" customHeight="1" x14ac:dyDescent="0.2"/>
    <row r="13311" ht="12.75" customHeight="1" x14ac:dyDescent="0.2"/>
    <row r="13312" ht="12.75" customHeight="1" x14ac:dyDescent="0.2"/>
    <row r="13313" ht="12.75" customHeight="1" x14ac:dyDescent="0.2"/>
    <row r="13314" ht="12.75" customHeight="1" x14ac:dyDescent="0.2"/>
    <row r="13315" ht="12.75" customHeight="1" x14ac:dyDescent="0.2"/>
    <row r="13316" ht="12.75" customHeight="1" x14ac:dyDescent="0.2"/>
    <row r="13317" ht="12.75" customHeight="1" x14ac:dyDescent="0.2"/>
    <row r="13318" ht="12.75" customHeight="1" x14ac:dyDescent="0.2"/>
    <row r="13319" ht="12.75" customHeight="1" x14ac:dyDescent="0.2"/>
    <row r="13320" ht="12.75" customHeight="1" x14ac:dyDescent="0.2"/>
    <row r="13321" ht="12.75" customHeight="1" x14ac:dyDescent="0.2"/>
    <row r="13322" ht="12.75" customHeight="1" x14ac:dyDescent="0.2"/>
    <row r="13323" ht="12.75" customHeight="1" x14ac:dyDescent="0.2"/>
    <row r="13324" ht="12.75" customHeight="1" x14ac:dyDescent="0.2"/>
    <row r="13325" ht="12.75" customHeight="1" x14ac:dyDescent="0.2"/>
    <row r="13326" ht="12.75" customHeight="1" x14ac:dyDescent="0.2"/>
    <row r="13327" ht="12.75" customHeight="1" x14ac:dyDescent="0.2"/>
    <row r="13328" ht="12.75" customHeight="1" x14ac:dyDescent="0.2"/>
    <row r="13329" ht="12.75" customHeight="1" x14ac:dyDescent="0.2"/>
    <row r="13330" ht="12.75" customHeight="1" x14ac:dyDescent="0.2"/>
    <row r="13331" ht="12.75" customHeight="1" x14ac:dyDescent="0.2"/>
    <row r="13332" ht="12.75" customHeight="1" x14ac:dyDescent="0.2"/>
    <row r="13333" ht="12.75" customHeight="1" x14ac:dyDescent="0.2"/>
    <row r="13334" ht="12.75" customHeight="1" x14ac:dyDescent="0.2"/>
    <row r="13335" ht="12.75" customHeight="1" x14ac:dyDescent="0.2"/>
    <row r="13336" ht="12.75" customHeight="1" x14ac:dyDescent="0.2"/>
    <row r="13337" ht="12.75" customHeight="1" x14ac:dyDescent="0.2"/>
    <row r="13338" ht="12.75" customHeight="1" x14ac:dyDescent="0.2"/>
    <row r="13339" ht="12.75" customHeight="1" x14ac:dyDescent="0.2"/>
    <row r="13340" ht="12.75" customHeight="1" x14ac:dyDescent="0.2"/>
    <row r="13341" ht="12.75" customHeight="1" x14ac:dyDescent="0.2"/>
    <row r="13342" ht="12.75" customHeight="1" x14ac:dyDescent="0.2"/>
    <row r="13343" ht="12.75" customHeight="1" x14ac:dyDescent="0.2"/>
    <row r="13344" ht="12.75" customHeight="1" x14ac:dyDescent="0.2"/>
    <row r="13345" ht="12.75" customHeight="1" x14ac:dyDescent="0.2"/>
    <row r="13346" ht="12.75" customHeight="1" x14ac:dyDescent="0.2"/>
    <row r="13347" ht="12.75" customHeight="1" x14ac:dyDescent="0.2"/>
    <row r="13348" ht="12.75" customHeight="1" x14ac:dyDescent="0.2"/>
    <row r="13349" ht="12.75" customHeight="1" x14ac:dyDescent="0.2"/>
    <row r="13350" ht="12.75" customHeight="1" x14ac:dyDescent="0.2"/>
    <row r="13351" ht="12.75" customHeight="1" x14ac:dyDescent="0.2"/>
    <row r="13352" ht="12.75" customHeight="1" x14ac:dyDescent="0.2"/>
    <row r="13353" ht="12.75" customHeight="1" x14ac:dyDescent="0.2"/>
    <row r="13354" ht="12.75" customHeight="1" x14ac:dyDescent="0.2"/>
    <row r="13355" ht="12.75" customHeight="1" x14ac:dyDescent="0.2"/>
    <row r="13356" ht="12.75" customHeight="1" x14ac:dyDescent="0.2"/>
    <row r="13357" ht="12.75" customHeight="1" x14ac:dyDescent="0.2"/>
    <row r="13358" ht="12.75" customHeight="1" x14ac:dyDescent="0.2"/>
    <row r="13359" ht="12.75" customHeight="1" x14ac:dyDescent="0.2"/>
    <row r="13360" ht="12.75" customHeight="1" x14ac:dyDescent="0.2"/>
    <row r="13361" ht="12.75" customHeight="1" x14ac:dyDescent="0.2"/>
    <row r="13362" ht="12.75" customHeight="1" x14ac:dyDescent="0.2"/>
    <row r="13363" ht="12.75" customHeight="1" x14ac:dyDescent="0.2"/>
    <row r="13364" ht="12.75" customHeight="1" x14ac:dyDescent="0.2"/>
    <row r="13365" ht="12.75" customHeight="1" x14ac:dyDescent="0.2"/>
    <row r="13366" ht="12.75" customHeight="1" x14ac:dyDescent="0.2"/>
    <row r="13367" ht="12.75" customHeight="1" x14ac:dyDescent="0.2"/>
    <row r="13368" ht="12.75" customHeight="1" x14ac:dyDescent="0.2"/>
    <row r="13369" ht="12.75" customHeight="1" x14ac:dyDescent="0.2"/>
    <row r="13370" ht="12.75" customHeight="1" x14ac:dyDescent="0.2"/>
    <row r="13371" ht="12.75" customHeight="1" x14ac:dyDescent="0.2"/>
    <row r="13372" ht="12.75" customHeight="1" x14ac:dyDescent="0.2"/>
    <row r="13373" ht="12.75" customHeight="1" x14ac:dyDescent="0.2"/>
    <row r="13374" ht="12.75" customHeight="1" x14ac:dyDescent="0.2"/>
    <row r="13375" ht="12.75" customHeight="1" x14ac:dyDescent="0.2"/>
    <row r="13376" ht="12.75" customHeight="1" x14ac:dyDescent="0.2"/>
    <row r="13377" ht="12.75" customHeight="1" x14ac:dyDescent="0.2"/>
    <row r="13378" ht="12.75" customHeight="1" x14ac:dyDescent="0.2"/>
    <row r="13379" ht="12.75" customHeight="1" x14ac:dyDescent="0.2"/>
    <row r="13380" ht="12.75" customHeight="1" x14ac:dyDescent="0.2"/>
    <row r="13381" ht="12.75" customHeight="1" x14ac:dyDescent="0.2"/>
    <row r="13382" ht="12.75" customHeight="1" x14ac:dyDescent="0.2"/>
    <row r="13383" ht="12.75" customHeight="1" x14ac:dyDescent="0.2"/>
    <row r="13384" ht="12.75" customHeight="1" x14ac:dyDescent="0.2"/>
    <row r="13385" ht="12.75" customHeight="1" x14ac:dyDescent="0.2"/>
    <row r="13386" ht="12.75" customHeight="1" x14ac:dyDescent="0.2"/>
    <row r="13387" ht="12.75" customHeight="1" x14ac:dyDescent="0.2"/>
    <row r="13388" ht="12.75" customHeight="1" x14ac:dyDescent="0.2"/>
    <row r="13389" ht="12.75" customHeight="1" x14ac:dyDescent="0.2"/>
    <row r="13390" ht="12.75" customHeight="1" x14ac:dyDescent="0.2"/>
    <row r="13391" ht="12.75" customHeight="1" x14ac:dyDescent="0.2"/>
    <row r="13392" ht="12.75" customHeight="1" x14ac:dyDescent="0.2"/>
    <row r="13393" ht="12.75" customHeight="1" x14ac:dyDescent="0.2"/>
    <row r="13394" ht="12.75" customHeight="1" x14ac:dyDescent="0.2"/>
    <row r="13395" ht="12.75" customHeight="1" x14ac:dyDescent="0.2"/>
    <row r="13396" ht="12.75" customHeight="1" x14ac:dyDescent="0.2"/>
    <row r="13397" ht="12.75" customHeight="1" x14ac:dyDescent="0.2"/>
    <row r="13398" ht="12.75" customHeight="1" x14ac:dyDescent="0.2"/>
    <row r="13399" ht="12.75" customHeight="1" x14ac:dyDescent="0.2"/>
    <row r="13400" ht="12.75" customHeight="1" x14ac:dyDescent="0.2"/>
    <row r="13401" ht="12.75" customHeight="1" x14ac:dyDescent="0.2"/>
    <row r="13402" ht="12.75" customHeight="1" x14ac:dyDescent="0.2"/>
    <row r="13403" ht="12.75" customHeight="1" x14ac:dyDescent="0.2"/>
    <row r="13404" ht="12.75" customHeight="1" x14ac:dyDescent="0.2"/>
    <row r="13405" ht="12.75" customHeight="1" x14ac:dyDescent="0.2"/>
    <row r="13406" ht="12.75" customHeight="1" x14ac:dyDescent="0.2"/>
    <row r="13407" ht="12.75" customHeight="1" x14ac:dyDescent="0.2"/>
    <row r="13408" ht="12.75" customHeight="1" x14ac:dyDescent="0.2"/>
    <row r="13409" ht="12.75" customHeight="1" x14ac:dyDescent="0.2"/>
    <row r="13410" ht="12.75" customHeight="1" x14ac:dyDescent="0.2"/>
    <row r="13411" ht="12.75" customHeight="1" x14ac:dyDescent="0.2"/>
    <row r="13412" ht="12.75" customHeight="1" x14ac:dyDescent="0.2"/>
    <row r="13413" ht="12.75" customHeight="1" x14ac:dyDescent="0.2"/>
    <row r="13414" ht="12.75" customHeight="1" x14ac:dyDescent="0.2"/>
    <row r="13415" ht="12.75" customHeight="1" x14ac:dyDescent="0.2"/>
    <row r="13416" ht="12.75" customHeight="1" x14ac:dyDescent="0.2"/>
    <row r="13417" ht="12.75" customHeight="1" x14ac:dyDescent="0.2"/>
    <row r="13418" ht="12.75" customHeight="1" x14ac:dyDescent="0.2"/>
    <row r="13419" ht="12.75" customHeight="1" x14ac:dyDescent="0.2"/>
    <row r="13420" ht="12.75" customHeight="1" x14ac:dyDescent="0.2"/>
    <row r="13421" ht="12.75" customHeight="1" x14ac:dyDescent="0.2"/>
    <row r="13422" ht="12.75" customHeight="1" x14ac:dyDescent="0.2"/>
    <row r="13423" ht="12.75" customHeight="1" x14ac:dyDescent="0.2"/>
    <row r="13424" ht="12.75" customHeight="1" x14ac:dyDescent="0.2"/>
    <row r="13425" ht="12.75" customHeight="1" x14ac:dyDescent="0.2"/>
    <row r="13426" ht="12.75" customHeight="1" x14ac:dyDescent="0.2"/>
    <row r="13427" ht="12.75" customHeight="1" x14ac:dyDescent="0.2"/>
    <row r="13428" ht="12.75" customHeight="1" x14ac:dyDescent="0.2"/>
    <row r="13429" ht="12.75" customHeight="1" x14ac:dyDescent="0.2"/>
    <row r="13430" ht="12.75" customHeight="1" x14ac:dyDescent="0.2"/>
    <row r="13431" ht="12.75" customHeight="1" x14ac:dyDescent="0.2"/>
    <row r="13432" ht="12.75" customHeight="1" x14ac:dyDescent="0.2"/>
    <row r="13433" ht="12.75" customHeight="1" x14ac:dyDescent="0.2"/>
    <row r="13434" ht="12.75" customHeight="1" x14ac:dyDescent="0.2"/>
    <row r="13435" ht="12.75" customHeight="1" x14ac:dyDescent="0.2"/>
    <row r="13436" ht="12.75" customHeight="1" x14ac:dyDescent="0.2"/>
    <row r="13437" ht="12.75" customHeight="1" x14ac:dyDescent="0.2"/>
    <row r="13438" ht="12.75" customHeight="1" x14ac:dyDescent="0.2"/>
    <row r="13439" ht="12.75" customHeight="1" x14ac:dyDescent="0.2"/>
    <row r="13440" ht="12.75" customHeight="1" x14ac:dyDescent="0.2"/>
    <row r="13441" ht="12.75" customHeight="1" x14ac:dyDescent="0.2"/>
    <row r="13442" ht="12.75" customHeight="1" x14ac:dyDescent="0.2"/>
    <row r="13443" ht="12.75" customHeight="1" x14ac:dyDescent="0.2"/>
    <row r="13444" ht="12.75" customHeight="1" x14ac:dyDescent="0.2"/>
    <row r="13445" ht="12.75" customHeight="1" x14ac:dyDescent="0.2"/>
    <row r="13446" ht="12.75" customHeight="1" x14ac:dyDescent="0.2"/>
    <row r="13447" ht="12.75" customHeight="1" x14ac:dyDescent="0.2"/>
    <row r="13448" ht="12.75" customHeight="1" x14ac:dyDescent="0.2"/>
    <row r="13449" ht="12.75" customHeight="1" x14ac:dyDescent="0.2"/>
    <row r="13450" ht="12.75" customHeight="1" x14ac:dyDescent="0.2"/>
    <row r="13451" ht="12.75" customHeight="1" x14ac:dyDescent="0.2"/>
    <row r="13452" ht="12.75" customHeight="1" x14ac:dyDescent="0.2"/>
    <row r="13453" ht="12.75" customHeight="1" x14ac:dyDescent="0.2"/>
    <row r="13454" ht="12.75" customHeight="1" x14ac:dyDescent="0.2"/>
    <row r="13455" ht="12.75" customHeight="1" x14ac:dyDescent="0.2"/>
    <row r="13456" ht="12.75" customHeight="1" x14ac:dyDescent="0.2"/>
    <row r="13457" ht="12.75" customHeight="1" x14ac:dyDescent="0.2"/>
    <row r="13458" ht="12.75" customHeight="1" x14ac:dyDescent="0.2"/>
    <row r="13459" ht="12.75" customHeight="1" x14ac:dyDescent="0.2"/>
    <row r="13460" ht="12.75" customHeight="1" x14ac:dyDescent="0.2"/>
    <row r="13461" ht="12.75" customHeight="1" x14ac:dyDescent="0.2"/>
    <row r="13462" ht="12.75" customHeight="1" x14ac:dyDescent="0.2"/>
    <row r="13463" ht="12.75" customHeight="1" x14ac:dyDescent="0.2"/>
    <row r="13464" ht="12.75" customHeight="1" x14ac:dyDescent="0.2"/>
    <row r="13465" ht="12.75" customHeight="1" x14ac:dyDescent="0.2"/>
    <row r="13466" ht="12.75" customHeight="1" x14ac:dyDescent="0.2"/>
    <row r="13467" ht="12.75" customHeight="1" x14ac:dyDescent="0.2"/>
    <row r="13468" ht="12.75" customHeight="1" x14ac:dyDescent="0.2"/>
    <row r="13469" ht="12.75" customHeight="1" x14ac:dyDescent="0.2"/>
    <row r="13470" ht="12.75" customHeight="1" x14ac:dyDescent="0.2"/>
    <row r="13471" ht="12.75" customHeight="1" x14ac:dyDescent="0.2"/>
    <row r="13472" ht="12.75" customHeight="1" x14ac:dyDescent="0.2"/>
    <row r="13473" ht="12.75" customHeight="1" x14ac:dyDescent="0.2"/>
    <row r="13474" ht="12.75" customHeight="1" x14ac:dyDescent="0.2"/>
    <row r="13475" ht="12.75" customHeight="1" x14ac:dyDescent="0.2"/>
    <row r="13476" ht="12.75" customHeight="1" x14ac:dyDescent="0.2"/>
    <row r="13477" ht="12.75" customHeight="1" x14ac:dyDescent="0.2"/>
    <row r="13478" ht="12.75" customHeight="1" x14ac:dyDescent="0.2"/>
    <row r="13479" ht="12.75" customHeight="1" x14ac:dyDescent="0.2"/>
    <row r="13480" ht="12.75" customHeight="1" x14ac:dyDescent="0.2"/>
    <row r="13481" ht="12.75" customHeight="1" x14ac:dyDescent="0.2"/>
    <row r="13482" ht="12.75" customHeight="1" x14ac:dyDescent="0.2"/>
    <row r="13483" ht="12.75" customHeight="1" x14ac:dyDescent="0.2"/>
    <row r="13484" ht="12.75" customHeight="1" x14ac:dyDescent="0.2"/>
    <row r="13485" ht="12.75" customHeight="1" x14ac:dyDescent="0.2"/>
    <row r="13486" ht="12.75" customHeight="1" x14ac:dyDescent="0.2"/>
    <row r="13487" ht="12.75" customHeight="1" x14ac:dyDescent="0.2"/>
    <row r="13488" ht="12.75" customHeight="1" x14ac:dyDescent="0.2"/>
    <row r="13489" ht="12.75" customHeight="1" x14ac:dyDescent="0.2"/>
    <row r="13490" ht="12.75" customHeight="1" x14ac:dyDescent="0.2"/>
    <row r="13491" ht="12.75" customHeight="1" x14ac:dyDescent="0.2"/>
    <row r="13492" ht="12.75" customHeight="1" x14ac:dyDescent="0.2"/>
    <row r="13493" ht="12.75" customHeight="1" x14ac:dyDescent="0.2"/>
    <row r="13494" ht="12.75" customHeight="1" x14ac:dyDescent="0.2"/>
    <row r="13495" ht="12.75" customHeight="1" x14ac:dyDescent="0.2"/>
    <row r="13496" ht="12.75" customHeight="1" x14ac:dyDescent="0.2"/>
    <row r="13497" ht="12.75" customHeight="1" x14ac:dyDescent="0.2"/>
    <row r="13498" ht="12.75" customHeight="1" x14ac:dyDescent="0.2"/>
    <row r="13499" ht="12.75" customHeight="1" x14ac:dyDescent="0.2"/>
    <row r="13500" ht="12.75" customHeight="1" x14ac:dyDescent="0.2"/>
    <row r="13501" ht="12.75" customHeight="1" x14ac:dyDescent="0.2"/>
    <row r="13502" ht="12.75" customHeight="1" x14ac:dyDescent="0.2"/>
    <row r="13503" ht="12.75" customHeight="1" x14ac:dyDescent="0.2"/>
    <row r="13504" ht="12.75" customHeight="1" x14ac:dyDescent="0.2"/>
    <row r="13505" ht="12.75" customHeight="1" x14ac:dyDescent="0.2"/>
    <row r="13506" ht="12.75" customHeight="1" x14ac:dyDescent="0.2"/>
    <row r="13507" ht="12.75" customHeight="1" x14ac:dyDescent="0.2"/>
    <row r="13508" ht="12.75" customHeight="1" x14ac:dyDescent="0.2"/>
    <row r="13509" ht="12.75" customHeight="1" x14ac:dyDescent="0.2"/>
    <row r="13510" ht="12.75" customHeight="1" x14ac:dyDescent="0.2"/>
    <row r="13511" ht="12.75" customHeight="1" x14ac:dyDescent="0.2"/>
    <row r="13512" ht="12.75" customHeight="1" x14ac:dyDescent="0.2"/>
    <row r="13513" ht="12.75" customHeight="1" x14ac:dyDescent="0.2"/>
    <row r="13514" ht="12.75" customHeight="1" x14ac:dyDescent="0.2"/>
    <row r="13515" ht="12.75" customHeight="1" x14ac:dyDescent="0.2"/>
    <row r="13516" ht="12.75" customHeight="1" x14ac:dyDescent="0.2"/>
    <row r="13517" ht="12.75" customHeight="1" x14ac:dyDescent="0.2"/>
    <row r="13518" ht="12.75" customHeight="1" x14ac:dyDescent="0.2"/>
    <row r="13519" ht="12.75" customHeight="1" x14ac:dyDescent="0.2"/>
    <row r="13520" ht="12.75" customHeight="1" x14ac:dyDescent="0.2"/>
    <row r="13521" ht="12.75" customHeight="1" x14ac:dyDescent="0.2"/>
    <row r="13522" ht="12.75" customHeight="1" x14ac:dyDescent="0.2"/>
    <row r="13523" ht="12.75" customHeight="1" x14ac:dyDescent="0.2"/>
    <row r="13524" ht="12.75" customHeight="1" x14ac:dyDescent="0.2"/>
    <row r="13525" ht="12.75" customHeight="1" x14ac:dyDescent="0.2"/>
    <row r="13526" ht="12.75" customHeight="1" x14ac:dyDescent="0.2"/>
    <row r="13527" ht="12.75" customHeight="1" x14ac:dyDescent="0.2"/>
    <row r="13528" ht="12.75" customHeight="1" x14ac:dyDescent="0.2"/>
    <row r="13529" ht="12.75" customHeight="1" x14ac:dyDescent="0.2"/>
    <row r="13530" ht="12.75" customHeight="1" x14ac:dyDescent="0.2"/>
    <row r="13531" ht="12.75" customHeight="1" x14ac:dyDescent="0.2"/>
    <row r="13532" ht="12.75" customHeight="1" x14ac:dyDescent="0.2"/>
    <row r="13533" ht="12.75" customHeight="1" x14ac:dyDescent="0.2"/>
    <row r="13534" ht="12.75" customHeight="1" x14ac:dyDescent="0.2"/>
    <row r="13535" ht="12.75" customHeight="1" x14ac:dyDescent="0.2"/>
    <row r="13536" ht="12.75" customHeight="1" x14ac:dyDescent="0.2"/>
    <row r="13537" ht="12.75" customHeight="1" x14ac:dyDescent="0.2"/>
    <row r="13538" ht="12.75" customHeight="1" x14ac:dyDescent="0.2"/>
    <row r="13539" ht="12.75" customHeight="1" x14ac:dyDescent="0.2"/>
    <row r="13540" ht="12.75" customHeight="1" x14ac:dyDescent="0.2"/>
    <row r="13541" ht="12.75" customHeight="1" x14ac:dyDescent="0.2"/>
    <row r="13542" ht="12.75" customHeight="1" x14ac:dyDescent="0.2"/>
    <row r="13543" ht="12.75" customHeight="1" x14ac:dyDescent="0.2"/>
    <row r="13544" ht="12.75" customHeight="1" x14ac:dyDescent="0.2"/>
    <row r="13545" ht="12.75" customHeight="1" x14ac:dyDescent="0.2"/>
    <row r="13546" ht="12.75" customHeight="1" x14ac:dyDescent="0.2"/>
    <row r="13547" ht="12.75" customHeight="1" x14ac:dyDescent="0.2"/>
    <row r="13548" ht="12.75" customHeight="1" x14ac:dyDescent="0.2"/>
    <row r="13549" ht="12.75" customHeight="1" x14ac:dyDescent="0.2"/>
    <row r="13550" ht="12.75" customHeight="1" x14ac:dyDescent="0.2"/>
    <row r="13551" ht="12.75" customHeight="1" x14ac:dyDescent="0.2"/>
    <row r="13552" ht="12.75" customHeight="1" x14ac:dyDescent="0.2"/>
    <row r="13553" ht="12.75" customHeight="1" x14ac:dyDescent="0.2"/>
    <row r="13554" ht="12.75" customHeight="1" x14ac:dyDescent="0.2"/>
    <row r="13555" ht="12.75" customHeight="1" x14ac:dyDescent="0.2"/>
    <row r="13556" ht="12.75" customHeight="1" x14ac:dyDescent="0.2"/>
    <row r="13557" ht="12.75" customHeight="1" x14ac:dyDescent="0.2"/>
    <row r="13558" ht="12.75" customHeight="1" x14ac:dyDescent="0.2"/>
    <row r="13559" ht="12.75" customHeight="1" x14ac:dyDescent="0.2"/>
    <row r="13560" ht="12.75" customHeight="1" x14ac:dyDescent="0.2"/>
    <row r="13561" ht="12.75" customHeight="1" x14ac:dyDescent="0.2"/>
    <row r="13562" ht="12.75" customHeight="1" x14ac:dyDescent="0.2"/>
    <row r="13563" ht="12.75" customHeight="1" x14ac:dyDescent="0.2"/>
    <row r="13564" ht="12.75" customHeight="1" x14ac:dyDescent="0.2"/>
    <row r="13565" ht="12.75" customHeight="1" x14ac:dyDescent="0.2"/>
    <row r="13566" ht="12.75" customHeight="1" x14ac:dyDescent="0.2"/>
    <row r="13567" ht="12.75" customHeight="1" x14ac:dyDescent="0.2"/>
    <row r="13568" ht="12.75" customHeight="1" x14ac:dyDescent="0.2"/>
    <row r="13569" ht="12.75" customHeight="1" x14ac:dyDescent="0.2"/>
    <row r="13570" ht="12.75" customHeight="1" x14ac:dyDescent="0.2"/>
    <row r="13571" ht="12.75" customHeight="1" x14ac:dyDescent="0.2"/>
    <row r="13572" ht="12.75" customHeight="1" x14ac:dyDescent="0.2"/>
    <row r="13573" ht="12.75" customHeight="1" x14ac:dyDescent="0.2"/>
    <row r="13574" ht="12.75" customHeight="1" x14ac:dyDescent="0.2"/>
    <row r="13575" ht="12.75" customHeight="1" x14ac:dyDescent="0.2"/>
    <row r="13576" ht="12.75" customHeight="1" x14ac:dyDescent="0.2"/>
    <row r="13577" ht="12.75" customHeight="1" x14ac:dyDescent="0.2"/>
    <row r="13578" ht="12.75" customHeight="1" x14ac:dyDescent="0.2"/>
    <row r="13579" ht="12.75" customHeight="1" x14ac:dyDescent="0.2"/>
    <row r="13580" ht="12.75" customHeight="1" x14ac:dyDescent="0.2"/>
    <row r="13581" ht="12.75" customHeight="1" x14ac:dyDescent="0.2"/>
    <row r="13582" ht="12.75" customHeight="1" x14ac:dyDescent="0.2"/>
    <row r="13583" ht="12.75" customHeight="1" x14ac:dyDescent="0.2"/>
    <row r="13584" ht="12.75" customHeight="1" x14ac:dyDescent="0.2"/>
    <row r="13585" ht="12.75" customHeight="1" x14ac:dyDescent="0.2"/>
    <row r="13586" ht="12.75" customHeight="1" x14ac:dyDescent="0.2"/>
    <row r="13587" ht="12.75" customHeight="1" x14ac:dyDescent="0.2"/>
    <row r="13588" ht="12.75" customHeight="1" x14ac:dyDescent="0.2"/>
    <row r="13589" ht="12.75" customHeight="1" x14ac:dyDescent="0.2"/>
    <row r="13590" ht="12.75" customHeight="1" x14ac:dyDescent="0.2"/>
    <row r="13591" ht="12.75" customHeight="1" x14ac:dyDescent="0.2"/>
    <row r="13592" ht="12.75" customHeight="1" x14ac:dyDescent="0.2"/>
    <row r="13593" ht="12.75" customHeight="1" x14ac:dyDescent="0.2"/>
    <row r="13594" ht="12.75" customHeight="1" x14ac:dyDescent="0.2"/>
    <row r="13595" ht="12.75" customHeight="1" x14ac:dyDescent="0.2"/>
    <row r="13596" ht="12.75" customHeight="1" x14ac:dyDescent="0.2"/>
    <row r="13597" ht="12.75" customHeight="1" x14ac:dyDescent="0.2"/>
    <row r="13598" ht="12.75" customHeight="1" x14ac:dyDescent="0.2"/>
    <row r="13599" ht="12.75" customHeight="1" x14ac:dyDescent="0.2"/>
    <row r="13600" ht="12.75" customHeight="1" x14ac:dyDescent="0.2"/>
    <row r="13601" ht="12.75" customHeight="1" x14ac:dyDescent="0.2"/>
    <row r="13602" ht="12.75" customHeight="1" x14ac:dyDescent="0.2"/>
    <row r="13603" ht="12.75" customHeight="1" x14ac:dyDescent="0.2"/>
    <row r="13604" ht="12.75" customHeight="1" x14ac:dyDescent="0.2"/>
    <row r="13605" ht="12.75" customHeight="1" x14ac:dyDescent="0.2"/>
    <row r="13606" ht="12.75" customHeight="1" x14ac:dyDescent="0.2"/>
    <row r="13607" ht="12.75" customHeight="1" x14ac:dyDescent="0.2"/>
    <row r="13608" ht="12.75" customHeight="1" x14ac:dyDescent="0.2"/>
    <row r="13609" ht="12.75" customHeight="1" x14ac:dyDescent="0.2"/>
    <row r="13610" ht="12.75" customHeight="1" x14ac:dyDescent="0.2"/>
    <row r="13611" ht="12.75" customHeight="1" x14ac:dyDescent="0.2"/>
    <row r="13612" ht="12.75" customHeight="1" x14ac:dyDescent="0.2"/>
    <row r="13613" ht="12.75" customHeight="1" x14ac:dyDescent="0.2"/>
    <row r="13614" ht="12.75" customHeight="1" x14ac:dyDescent="0.2"/>
    <row r="13615" ht="12.75" customHeight="1" x14ac:dyDescent="0.2"/>
    <row r="13616" ht="12.75" customHeight="1" x14ac:dyDescent="0.2"/>
    <row r="13617" ht="12.75" customHeight="1" x14ac:dyDescent="0.2"/>
    <row r="13618" ht="12.75" customHeight="1" x14ac:dyDescent="0.2"/>
    <row r="13619" ht="12.75" customHeight="1" x14ac:dyDescent="0.2"/>
    <row r="13620" ht="12.75" customHeight="1" x14ac:dyDescent="0.2"/>
    <row r="13621" ht="12.75" customHeight="1" x14ac:dyDescent="0.2"/>
    <row r="13622" ht="12.75" customHeight="1" x14ac:dyDescent="0.2"/>
    <row r="13623" ht="12.75" customHeight="1" x14ac:dyDescent="0.2"/>
    <row r="13624" ht="12.75" customHeight="1" x14ac:dyDescent="0.2"/>
    <row r="13625" ht="12.75" customHeight="1" x14ac:dyDescent="0.2"/>
    <row r="13626" ht="12.75" customHeight="1" x14ac:dyDescent="0.2"/>
    <row r="13627" ht="12.75" customHeight="1" x14ac:dyDescent="0.2"/>
    <row r="13628" ht="12.75" customHeight="1" x14ac:dyDescent="0.2"/>
    <row r="13629" ht="12.75" customHeight="1" x14ac:dyDescent="0.2"/>
    <row r="13630" ht="12.75" customHeight="1" x14ac:dyDescent="0.2"/>
    <row r="13631" ht="12.75" customHeight="1" x14ac:dyDescent="0.2"/>
    <row r="13632" ht="12.75" customHeight="1" x14ac:dyDescent="0.2"/>
    <row r="13633" ht="12.75" customHeight="1" x14ac:dyDescent="0.2"/>
    <row r="13634" ht="12.75" customHeight="1" x14ac:dyDescent="0.2"/>
    <row r="13635" ht="12.75" customHeight="1" x14ac:dyDescent="0.2"/>
    <row r="13636" ht="12.75" customHeight="1" x14ac:dyDescent="0.2"/>
    <row r="13637" ht="12.75" customHeight="1" x14ac:dyDescent="0.2"/>
    <row r="13638" ht="12.75" customHeight="1" x14ac:dyDescent="0.2"/>
    <row r="13639" ht="12.75" customHeight="1" x14ac:dyDescent="0.2"/>
    <row r="13640" ht="12.75" customHeight="1" x14ac:dyDescent="0.2"/>
    <row r="13641" ht="12.75" customHeight="1" x14ac:dyDescent="0.2"/>
    <row r="13642" ht="12.75" customHeight="1" x14ac:dyDescent="0.2"/>
    <row r="13643" ht="12.75" customHeight="1" x14ac:dyDescent="0.2"/>
    <row r="13644" ht="12.75" customHeight="1" x14ac:dyDescent="0.2"/>
    <row r="13645" ht="12.75" customHeight="1" x14ac:dyDescent="0.2"/>
    <row r="13646" ht="12.75" customHeight="1" x14ac:dyDescent="0.2"/>
    <row r="13647" ht="12.75" customHeight="1" x14ac:dyDescent="0.2"/>
    <row r="13648" ht="12.75" customHeight="1" x14ac:dyDescent="0.2"/>
    <row r="13649" ht="12.75" customHeight="1" x14ac:dyDescent="0.2"/>
    <row r="13650" ht="12.75" customHeight="1" x14ac:dyDescent="0.2"/>
    <row r="13651" ht="12.75" customHeight="1" x14ac:dyDescent="0.2"/>
    <row r="13652" ht="12.75" customHeight="1" x14ac:dyDescent="0.2"/>
    <row r="13653" ht="12.75" customHeight="1" x14ac:dyDescent="0.2"/>
    <row r="13654" ht="12.75" customHeight="1" x14ac:dyDescent="0.2"/>
    <row r="13655" ht="12.75" customHeight="1" x14ac:dyDescent="0.2"/>
    <row r="13656" ht="12.75" customHeight="1" x14ac:dyDescent="0.2"/>
    <row r="13657" ht="12.75" customHeight="1" x14ac:dyDescent="0.2"/>
    <row r="13658" ht="12.75" customHeight="1" x14ac:dyDescent="0.2"/>
    <row r="13659" ht="12.75" customHeight="1" x14ac:dyDescent="0.2"/>
    <row r="13660" ht="12.75" customHeight="1" x14ac:dyDescent="0.2"/>
    <row r="13661" ht="12.75" customHeight="1" x14ac:dyDescent="0.2"/>
    <row r="13662" ht="12.75" customHeight="1" x14ac:dyDescent="0.2"/>
    <row r="13663" ht="12.75" customHeight="1" x14ac:dyDescent="0.2"/>
    <row r="13664" ht="12.75" customHeight="1" x14ac:dyDescent="0.2"/>
    <row r="13665" ht="12.75" customHeight="1" x14ac:dyDescent="0.2"/>
    <row r="13666" ht="12.75" customHeight="1" x14ac:dyDescent="0.2"/>
    <row r="13667" ht="12.75" customHeight="1" x14ac:dyDescent="0.2"/>
    <row r="13668" ht="12.75" customHeight="1" x14ac:dyDescent="0.2"/>
    <row r="13669" ht="12.75" customHeight="1" x14ac:dyDescent="0.2"/>
    <row r="13670" ht="12.75" customHeight="1" x14ac:dyDescent="0.2"/>
    <row r="13671" ht="12.75" customHeight="1" x14ac:dyDescent="0.2"/>
    <row r="13672" ht="12.75" customHeight="1" x14ac:dyDescent="0.2"/>
    <row r="13673" ht="12.75" customHeight="1" x14ac:dyDescent="0.2"/>
    <row r="13674" ht="12.75" customHeight="1" x14ac:dyDescent="0.2"/>
    <row r="13675" ht="12.75" customHeight="1" x14ac:dyDescent="0.2"/>
    <row r="13676" ht="12.75" customHeight="1" x14ac:dyDescent="0.2"/>
    <row r="13677" ht="12.75" customHeight="1" x14ac:dyDescent="0.2"/>
    <row r="13678" ht="12.75" customHeight="1" x14ac:dyDescent="0.2"/>
    <row r="13679" ht="12.75" customHeight="1" x14ac:dyDescent="0.2"/>
    <row r="13680" ht="12.75" customHeight="1" x14ac:dyDescent="0.2"/>
    <row r="13681" ht="12.75" customHeight="1" x14ac:dyDescent="0.2"/>
    <row r="13682" ht="12.75" customHeight="1" x14ac:dyDescent="0.2"/>
    <row r="13683" ht="12.75" customHeight="1" x14ac:dyDescent="0.2"/>
    <row r="13684" ht="12.75" customHeight="1" x14ac:dyDescent="0.2"/>
    <row r="13685" ht="12.75" customHeight="1" x14ac:dyDescent="0.2"/>
    <row r="13686" ht="12.75" customHeight="1" x14ac:dyDescent="0.2"/>
    <row r="13687" ht="12.75" customHeight="1" x14ac:dyDescent="0.2"/>
    <row r="13688" ht="12.75" customHeight="1" x14ac:dyDescent="0.2"/>
    <row r="13689" ht="12.75" customHeight="1" x14ac:dyDescent="0.2"/>
    <row r="13690" ht="12.75" customHeight="1" x14ac:dyDescent="0.2"/>
    <row r="13691" ht="12.75" customHeight="1" x14ac:dyDescent="0.2"/>
    <row r="13692" ht="12.75" customHeight="1" x14ac:dyDescent="0.2"/>
    <row r="13693" ht="12.75" customHeight="1" x14ac:dyDescent="0.2"/>
    <row r="13694" ht="12.75" customHeight="1" x14ac:dyDescent="0.2"/>
    <row r="13695" ht="12.75" customHeight="1" x14ac:dyDescent="0.2"/>
    <row r="13696" ht="12.75" customHeight="1" x14ac:dyDescent="0.2"/>
    <row r="13697" ht="12.75" customHeight="1" x14ac:dyDescent="0.2"/>
    <row r="13698" ht="12.75" customHeight="1" x14ac:dyDescent="0.2"/>
    <row r="13699" ht="12.75" customHeight="1" x14ac:dyDescent="0.2"/>
    <row r="13700" ht="12.75" customHeight="1" x14ac:dyDescent="0.2"/>
    <row r="13701" ht="12.75" customHeight="1" x14ac:dyDescent="0.2"/>
    <row r="13702" ht="12.75" customHeight="1" x14ac:dyDescent="0.2"/>
    <row r="13703" ht="12.75" customHeight="1" x14ac:dyDescent="0.2"/>
    <row r="13704" ht="12.75" customHeight="1" x14ac:dyDescent="0.2"/>
    <row r="13705" ht="12.75" customHeight="1" x14ac:dyDescent="0.2"/>
    <row r="13706" ht="12.75" customHeight="1" x14ac:dyDescent="0.2"/>
    <row r="13707" ht="12.75" customHeight="1" x14ac:dyDescent="0.2"/>
    <row r="13708" ht="12.75" customHeight="1" x14ac:dyDescent="0.2"/>
    <row r="13709" ht="12.75" customHeight="1" x14ac:dyDescent="0.2"/>
    <row r="13710" ht="12.75" customHeight="1" x14ac:dyDescent="0.2"/>
    <row r="13711" ht="12.75" customHeight="1" x14ac:dyDescent="0.2"/>
    <row r="13712" ht="12.75" customHeight="1" x14ac:dyDescent="0.2"/>
    <row r="13713" ht="12.75" customHeight="1" x14ac:dyDescent="0.2"/>
    <row r="13714" ht="12.75" customHeight="1" x14ac:dyDescent="0.2"/>
    <row r="13715" ht="12.75" customHeight="1" x14ac:dyDescent="0.2"/>
    <row r="13716" ht="12.75" customHeight="1" x14ac:dyDescent="0.2"/>
    <row r="13717" ht="12.75" customHeight="1" x14ac:dyDescent="0.2"/>
    <row r="13718" ht="12.75" customHeight="1" x14ac:dyDescent="0.2"/>
    <row r="13719" ht="12.75" customHeight="1" x14ac:dyDescent="0.2"/>
    <row r="13720" ht="12.75" customHeight="1" x14ac:dyDescent="0.2"/>
    <row r="13721" ht="12.75" customHeight="1" x14ac:dyDescent="0.2"/>
    <row r="13722" ht="12.75" customHeight="1" x14ac:dyDescent="0.2"/>
    <row r="13723" ht="12.75" customHeight="1" x14ac:dyDescent="0.2"/>
    <row r="13724" ht="12.75" customHeight="1" x14ac:dyDescent="0.2"/>
    <row r="13725" ht="12.75" customHeight="1" x14ac:dyDescent="0.2"/>
    <row r="13726" ht="12.75" customHeight="1" x14ac:dyDescent="0.2"/>
    <row r="13727" ht="12.75" customHeight="1" x14ac:dyDescent="0.2"/>
    <row r="13728" ht="12.75" customHeight="1" x14ac:dyDescent="0.2"/>
    <row r="13729" ht="12.75" customHeight="1" x14ac:dyDescent="0.2"/>
    <row r="13730" ht="12.75" customHeight="1" x14ac:dyDescent="0.2"/>
    <row r="13731" ht="12.75" customHeight="1" x14ac:dyDescent="0.2"/>
    <row r="13732" ht="12.75" customHeight="1" x14ac:dyDescent="0.2"/>
    <row r="13733" ht="12.75" customHeight="1" x14ac:dyDescent="0.2"/>
    <row r="13734" ht="12.75" customHeight="1" x14ac:dyDescent="0.2"/>
    <row r="13735" ht="12.75" customHeight="1" x14ac:dyDescent="0.2"/>
    <row r="13736" ht="12.75" customHeight="1" x14ac:dyDescent="0.2"/>
    <row r="13737" ht="12.75" customHeight="1" x14ac:dyDescent="0.2"/>
    <row r="13738" ht="12.75" customHeight="1" x14ac:dyDescent="0.2"/>
    <row r="13739" ht="12.75" customHeight="1" x14ac:dyDescent="0.2"/>
    <row r="13740" ht="12.75" customHeight="1" x14ac:dyDescent="0.2"/>
    <row r="13741" ht="12.75" customHeight="1" x14ac:dyDescent="0.2"/>
    <row r="13742" ht="12.75" customHeight="1" x14ac:dyDescent="0.2"/>
    <row r="13743" ht="12.75" customHeight="1" x14ac:dyDescent="0.2"/>
    <row r="13744" ht="12.75" customHeight="1" x14ac:dyDescent="0.2"/>
    <row r="13745" ht="12.75" customHeight="1" x14ac:dyDescent="0.2"/>
    <row r="13746" ht="12.75" customHeight="1" x14ac:dyDescent="0.2"/>
    <row r="13747" ht="12.75" customHeight="1" x14ac:dyDescent="0.2"/>
    <row r="13748" ht="12.75" customHeight="1" x14ac:dyDescent="0.2"/>
    <row r="13749" ht="12.75" customHeight="1" x14ac:dyDescent="0.2"/>
    <row r="13750" ht="12.75" customHeight="1" x14ac:dyDescent="0.2"/>
    <row r="13751" ht="12.75" customHeight="1" x14ac:dyDescent="0.2"/>
    <row r="13752" ht="12.75" customHeight="1" x14ac:dyDescent="0.2"/>
    <row r="13753" ht="12.75" customHeight="1" x14ac:dyDescent="0.2"/>
    <row r="13754" ht="12.75" customHeight="1" x14ac:dyDescent="0.2"/>
    <row r="13755" ht="12.75" customHeight="1" x14ac:dyDescent="0.2"/>
    <row r="13756" ht="12.75" customHeight="1" x14ac:dyDescent="0.2"/>
    <row r="13757" ht="12.75" customHeight="1" x14ac:dyDescent="0.2"/>
    <row r="13758" ht="12.75" customHeight="1" x14ac:dyDescent="0.2"/>
    <row r="13759" ht="12.75" customHeight="1" x14ac:dyDescent="0.2"/>
    <row r="13760" ht="12.75" customHeight="1" x14ac:dyDescent="0.2"/>
    <row r="13761" ht="12.75" customHeight="1" x14ac:dyDescent="0.2"/>
    <row r="13762" ht="12.75" customHeight="1" x14ac:dyDescent="0.2"/>
    <row r="13763" ht="12.75" customHeight="1" x14ac:dyDescent="0.2"/>
    <row r="13764" ht="12.75" customHeight="1" x14ac:dyDescent="0.2"/>
    <row r="13765" ht="12.75" customHeight="1" x14ac:dyDescent="0.2"/>
    <row r="13766" ht="12.75" customHeight="1" x14ac:dyDescent="0.2"/>
    <row r="13767" ht="12.75" customHeight="1" x14ac:dyDescent="0.2"/>
    <row r="13768" ht="12.75" customHeight="1" x14ac:dyDescent="0.2"/>
    <row r="13769" ht="12.75" customHeight="1" x14ac:dyDescent="0.2"/>
    <row r="13770" ht="12.75" customHeight="1" x14ac:dyDescent="0.2"/>
    <row r="13771" ht="12.75" customHeight="1" x14ac:dyDescent="0.2"/>
    <row r="13772" ht="12.75" customHeight="1" x14ac:dyDescent="0.2"/>
    <row r="13773" ht="12.75" customHeight="1" x14ac:dyDescent="0.2"/>
    <row r="13774" ht="12.75" customHeight="1" x14ac:dyDescent="0.2"/>
    <row r="13775" ht="12.75" customHeight="1" x14ac:dyDescent="0.2"/>
    <row r="13776" ht="12.75" customHeight="1" x14ac:dyDescent="0.2"/>
    <row r="13777" ht="12.75" customHeight="1" x14ac:dyDescent="0.2"/>
    <row r="13778" ht="12.75" customHeight="1" x14ac:dyDescent="0.2"/>
    <row r="13779" ht="12.75" customHeight="1" x14ac:dyDescent="0.2"/>
    <row r="13780" ht="12.75" customHeight="1" x14ac:dyDescent="0.2"/>
    <row r="13781" ht="12.75" customHeight="1" x14ac:dyDescent="0.2"/>
    <row r="13782" ht="12.75" customHeight="1" x14ac:dyDescent="0.2"/>
    <row r="13783" ht="12.75" customHeight="1" x14ac:dyDescent="0.2"/>
    <row r="13784" ht="12.75" customHeight="1" x14ac:dyDescent="0.2"/>
    <row r="13785" ht="12.75" customHeight="1" x14ac:dyDescent="0.2"/>
    <row r="13786" ht="12.75" customHeight="1" x14ac:dyDescent="0.2"/>
    <row r="13787" ht="12.75" customHeight="1" x14ac:dyDescent="0.2"/>
    <row r="13788" ht="12.75" customHeight="1" x14ac:dyDescent="0.2"/>
    <row r="13789" ht="12.75" customHeight="1" x14ac:dyDescent="0.2"/>
    <row r="13790" ht="12.75" customHeight="1" x14ac:dyDescent="0.2"/>
    <row r="13791" ht="12.75" customHeight="1" x14ac:dyDescent="0.2"/>
    <row r="13792" ht="12.75" customHeight="1" x14ac:dyDescent="0.2"/>
    <row r="13793" ht="12.75" customHeight="1" x14ac:dyDescent="0.2"/>
    <row r="13794" ht="12.75" customHeight="1" x14ac:dyDescent="0.2"/>
    <row r="13795" ht="12.75" customHeight="1" x14ac:dyDescent="0.2"/>
    <row r="13796" ht="12.75" customHeight="1" x14ac:dyDescent="0.2"/>
    <row r="13797" ht="12.75" customHeight="1" x14ac:dyDescent="0.2"/>
    <row r="13798" ht="12.75" customHeight="1" x14ac:dyDescent="0.2"/>
    <row r="13799" ht="12.75" customHeight="1" x14ac:dyDescent="0.2"/>
    <row r="13800" ht="12.75" customHeight="1" x14ac:dyDescent="0.2"/>
    <row r="13801" ht="12.75" customHeight="1" x14ac:dyDescent="0.2"/>
    <row r="13802" ht="12.75" customHeight="1" x14ac:dyDescent="0.2"/>
    <row r="13803" ht="12.75" customHeight="1" x14ac:dyDescent="0.2"/>
    <row r="13804" ht="12.75" customHeight="1" x14ac:dyDescent="0.2"/>
    <row r="13805" ht="12.75" customHeight="1" x14ac:dyDescent="0.2"/>
    <row r="13806" ht="12.75" customHeight="1" x14ac:dyDescent="0.2"/>
    <row r="13807" ht="12.75" customHeight="1" x14ac:dyDescent="0.2"/>
    <row r="13808" ht="12.75" customHeight="1" x14ac:dyDescent="0.2"/>
    <row r="13809" ht="12.75" customHeight="1" x14ac:dyDescent="0.2"/>
    <row r="13810" ht="12.75" customHeight="1" x14ac:dyDescent="0.2"/>
    <row r="13811" ht="12.75" customHeight="1" x14ac:dyDescent="0.2"/>
    <row r="13812" ht="12.75" customHeight="1" x14ac:dyDescent="0.2"/>
    <row r="13813" ht="12.75" customHeight="1" x14ac:dyDescent="0.2"/>
    <row r="13814" ht="12.75" customHeight="1" x14ac:dyDescent="0.2"/>
    <row r="13815" ht="12.75" customHeight="1" x14ac:dyDescent="0.2"/>
    <row r="13816" ht="12.75" customHeight="1" x14ac:dyDescent="0.2"/>
    <row r="13817" ht="12.75" customHeight="1" x14ac:dyDescent="0.2"/>
    <row r="13818" ht="12.75" customHeight="1" x14ac:dyDescent="0.2"/>
    <row r="13819" ht="12.75" customHeight="1" x14ac:dyDescent="0.2"/>
    <row r="13820" ht="12.75" customHeight="1" x14ac:dyDescent="0.2"/>
    <row r="13821" ht="12.75" customHeight="1" x14ac:dyDescent="0.2"/>
    <row r="13822" ht="12.75" customHeight="1" x14ac:dyDescent="0.2"/>
    <row r="13823" ht="12.75" customHeight="1" x14ac:dyDescent="0.2"/>
    <row r="13824" ht="12.75" customHeight="1" x14ac:dyDescent="0.2"/>
    <row r="13825" ht="12.75" customHeight="1" x14ac:dyDescent="0.2"/>
    <row r="13826" ht="12.75" customHeight="1" x14ac:dyDescent="0.2"/>
    <row r="13827" ht="12.75" customHeight="1" x14ac:dyDescent="0.2"/>
    <row r="13828" ht="12.75" customHeight="1" x14ac:dyDescent="0.2"/>
    <row r="13829" ht="12.75" customHeight="1" x14ac:dyDescent="0.2"/>
    <row r="13830" ht="12.75" customHeight="1" x14ac:dyDescent="0.2"/>
    <row r="13831" ht="12.75" customHeight="1" x14ac:dyDescent="0.2"/>
    <row r="13832" ht="12.75" customHeight="1" x14ac:dyDescent="0.2"/>
    <row r="13833" ht="12.75" customHeight="1" x14ac:dyDescent="0.2"/>
    <row r="13834" ht="12.75" customHeight="1" x14ac:dyDescent="0.2"/>
    <row r="13835" ht="12.75" customHeight="1" x14ac:dyDescent="0.2"/>
    <row r="13836" ht="12.75" customHeight="1" x14ac:dyDescent="0.2"/>
    <row r="13837" ht="12.75" customHeight="1" x14ac:dyDescent="0.2"/>
    <row r="13838" ht="12.75" customHeight="1" x14ac:dyDescent="0.2"/>
    <row r="13839" ht="12.75" customHeight="1" x14ac:dyDescent="0.2"/>
    <row r="13840" ht="12.75" customHeight="1" x14ac:dyDescent="0.2"/>
    <row r="13841" ht="12.75" customHeight="1" x14ac:dyDescent="0.2"/>
    <row r="13842" ht="12.75" customHeight="1" x14ac:dyDescent="0.2"/>
    <row r="13843" ht="12.75" customHeight="1" x14ac:dyDescent="0.2"/>
    <row r="13844" ht="12.75" customHeight="1" x14ac:dyDescent="0.2"/>
    <row r="13845" ht="12.75" customHeight="1" x14ac:dyDescent="0.2"/>
    <row r="13846" ht="12.75" customHeight="1" x14ac:dyDescent="0.2"/>
    <row r="13847" ht="12.75" customHeight="1" x14ac:dyDescent="0.2"/>
    <row r="13848" ht="12.75" customHeight="1" x14ac:dyDescent="0.2"/>
    <row r="13849" ht="12.75" customHeight="1" x14ac:dyDescent="0.2"/>
    <row r="13850" ht="12.75" customHeight="1" x14ac:dyDescent="0.2"/>
    <row r="13851" ht="12.75" customHeight="1" x14ac:dyDescent="0.2"/>
    <row r="13852" ht="12.75" customHeight="1" x14ac:dyDescent="0.2"/>
    <row r="13853" ht="12.75" customHeight="1" x14ac:dyDescent="0.2"/>
    <row r="13854" ht="12.75" customHeight="1" x14ac:dyDescent="0.2"/>
    <row r="13855" ht="12.75" customHeight="1" x14ac:dyDescent="0.2"/>
    <row r="13856" ht="12.75" customHeight="1" x14ac:dyDescent="0.2"/>
    <row r="13857" ht="12.75" customHeight="1" x14ac:dyDescent="0.2"/>
    <row r="13858" ht="12.75" customHeight="1" x14ac:dyDescent="0.2"/>
    <row r="13859" ht="12.75" customHeight="1" x14ac:dyDescent="0.2"/>
    <row r="13860" ht="12.75" customHeight="1" x14ac:dyDescent="0.2"/>
    <row r="13861" ht="12.75" customHeight="1" x14ac:dyDescent="0.2"/>
    <row r="13862" ht="12.75" customHeight="1" x14ac:dyDescent="0.2"/>
    <row r="13863" ht="12.75" customHeight="1" x14ac:dyDescent="0.2"/>
    <row r="13864" ht="12.75" customHeight="1" x14ac:dyDescent="0.2"/>
    <row r="13865" ht="12.75" customHeight="1" x14ac:dyDescent="0.2"/>
    <row r="13866" ht="12.75" customHeight="1" x14ac:dyDescent="0.2"/>
    <row r="13867" ht="12.75" customHeight="1" x14ac:dyDescent="0.2"/>
    <row r="13868" ht="12.75" customHeight="1" x14ac:dyDescent="0.2"/>
    <row r="13869" ht="12.75" customHeight="1" x14ac:dyDescent="0.2"/>
    <row r="13870" ht="12.75" customHeight="1" x14ac:dyDescent="0.2"/>
    <row r="13871" ht="12.75" customHeight="1" x14ac:dyDescent="0.2"/>
    <row r="13872" ht="12.75" customHeight="1" x14ac:dyDescent="0.2"/>
    <row r="13873" ht="12.75" customHeight="1" x14ac:dyDescent="0.2"/>
    <row r="13874" ht="12.75" customHeight="1" x14ac:dyDescent="0.2"/>
    <row r="13875" ht="12.75" customHeight="1" x14ac:dyDescent="0.2"/>
    <row r="13876" ht="12.75" customHeight="1" x14ac:dyDescent="0.2"/>
    <row r="13877" ht="12.75" customHeight="1" x14ac:dyDescent="0.2"/>
    <row r="13878" ht="12.75" customHeight="1" x14ac:dyDescent="0.2"/>
    <row r="13879" ht="12.75" customHeight="1" x14ac:dyDescent="0.2"/>
    <row r="13880" ht="12.75" customHeight="1" x14ac:dyDescent="0.2"/>
    <row r="13881" ht="12.75" customHeight="1" x14ac:dyDescent="0.2"/>
    <row r="13882" ht="12.75" customHeight="1" x14ac:dyDescent="0.2"/>
    <row r="13883" ht="12.75" customHeight="1" x14ac:dyDescent="0.2"/>
    <row r="13884" ht="12.75" customHeight="1" x14ac:dyDescent="0.2"/>
    <row r="13885" ht="12.75" customHeight="1" x14ac:dyDescent="0.2"/>
    <row r="13886" ht="12.75" customHeight="1" x14ac:dyDescent="0.2"/>
    <row r="13887" ht="12.75" customHeight="1" x14ac:dyDescent="0.2"/>
    <row r="13888" ht="12.75" customHeight="1" x14ac:dyDescent="0.2"/>
    <row r="13889" ht="12.75" customHeight="1" x14ac:dyDescent="0.2"/>
    <row r="13890" ht="12.75" customHeight="1" x14ac:dyDescent="0.2"/>
    <row r="13891" ht="12.75" customHeight="1" x14ac:dyDescent="0.2"/>
    <row r="13892" ht="12.75" customHeight="1" x14ac:dyDescent="0.2"/>
    <row r="13893" ht="12.75" customHeight="1" x14ac:dyDescent="0.2"/>
    <row r="13894" ht="12.75" customHeight="1" x14ac:dyDescent="0.2"/>
    <row r="13895" ht="12.75" customHeight="1" x14ac:dyDescent="0.2"/>
    <row r="13896" ht="12.75" customHeight="1" x14ac:dyDescent="0.2"/>
    <row r="13897" ht="12.75" customHeight="1" x14ac:dyDescent="0.2"/>
    <row r="13898" ht="12.75" customHeight="1" x14ac:dyDescent="0.2"/>
    <row r="13899" ht="12.75" customHeight="1" x14ac:dyDescent="0.2"/>
    <row r="13900" ht="12.75" customHeight="1" x14ac:dyDescent="0.2"/>
    <row r="13901" ht="12.75" customHeight="1" x14ac:dyDescent="0.2"/>
    <row r="13902" ht="12.75" customHeight="1" x14ac:dyDescent="0.2"/>
    <row r="13903" ht="12.75" customHeight="1" x14ac:dyDescent="0.2"/>
    <row r="13904" ht="12.75" customHeight="1" x14ac:dyDescent="0.2"/>
    <row r="13905" ht="12.75" customHeight="1" x14ac:dyDescent="0.2"/>
    <row r="13906" ht="12.75" customHeight="1" x14ac:dyDescent="0.2"/>
    <row r="13907" ht="12.75" customHeight="1" x14ac:dyDescent="0.2"/>
    <row r="13908" ht="12.75" customHeight="1" x14ac:dyDescent="0.2"/>
    <row r="13909" ht="12.75" customHeight="1" x14ac:dyDescent="0.2"/>
    <row r="13910" ht="12.75" customHeight="1" x14ac:dyDescent="0.2"/>
    <row r="13911" ht="12.75" customHeight="1" x14ac:dyDescent="0.2"/>
    <row r="13912" ht="12.75" customHeight="1" x14ac:dyDescent="0.2"/>
    <row r="13913" ht="12.75" customHeight="1" x14ac:dyDescent="0.2"/>
    <row r="13914" ht="12.75" customHeight="1" x14ac:dyDescent="0.2"/>
    <row r="13915" ht="12.75" customHeight="1" x14ac:dyDescent="0.2"/>
    <row r="13916" ht="12.75" customHeight="1" x14ac:dyDescent="0.2"/>
    <row r="13917" ht="12.75" customHeight="1" x14ac:dyDescent="0.2"/>
    <row r="13918" ht="12.75" customHeight="1" x14ac:dyDescent="0.2"/>
    <row r="13919" ht="12.75" customHeight="1" x14ac:dyDescent="0.2"/>
    <row r="13920" ht="12.75" customHeight="1" x14ac:dyDescent="0.2"/>
    <row r="13921" ht="12.75" customHeight="1" x14ac:dyDescent="0.2"/>
    <row r="13922" ht="12.75" customHeight="1" x14ac:dyDescent="0.2"/>
    <row r="13923" ht="12.75" customHeight="1" x14ac:dyDescent="0.2"/>
    <row r="13924" ht="12.75" customHeight="1" x14ac:dyDescent="0.2"/>
    <row r="13925" ht="12.75" customHeight="1" x14ac:dyDescent="0.2"/>
    <row r="13926" ht="12.75" customHeight="1" x14ac:dyDescent="0.2"/>
    <row r="13927" ht="12.75" customHeight="1" x14ac:dyDescent="0.2"/>
    <row r="13928" ht="12.75" customHeight="1" x14ac:dyDescent="0.2"/>
    <row r="13929" ht="12.75" customHeight="1" x14ac:dyDescent="0.2"/>
    <row r="13930" ht="12.75" customHeight="1" x14ac:dyDescent="0.2"/>
    <row r="13931" ht="12.75" customHeight="1" x14ac:dyDescent="0.2"/>
    <row r="13932" ht="12.75" customHeight="1" x14ac:dyDescent="0.2"/>
    <row r="13933" ht="12.75" customHeight="1" x14ac:dyDescent="0.2"/>
    <row r="13934" ht="12.75" customHeight="1" x14ac:dyDescent="0.2"/>
    <row r="13935" ht="12.75" customHeight="1" x14ac:dyDescent="0.2"/>
    <row r="13936" ht="12.75" customHeight="1" x14ac:dyDescent="0.2"/>
    <row r="13937" ht="12.75" customHeight="1" x14ac:dyDescent="0.2"/>
    <row r="13938" ht="12.75" customHeight="1" x14ac:dyDescent="0.2"/>
    <row r="13939" ht="12.75" customHeight="1" x14ac:dyDescent="0.2"/>
    <row r="13940" ht="12.75" customHeight="1" x14ac:dyDescent="0.2"/>
    <row r="13941" ht="12.75" customHeight="1" x14ac:dyDescent="0.2"/>
    <row r="13942" ht="12.75" customHeight="1" x14ac:dyDescent="0.2"/>
    <row r="13943" ht="12.75" customHeight="1" x14ac:dyDescent="0.2"/>
    <row r="13944" ht="12.75" customHeight="1" x14ac:dyDescent="0.2"/>
    <row r="13945" ht="12.75" customHeight="1" x14ac:dyDescent="0.2"/>
    <row r="13946" ht="12.75" customHeight="1" x14ac:dyDescent="0.2"/>
    <row r="13947" ht="12.75" customHeight="1" x14ac:dyDescent="0.2"/>
    <row r="13948" ht="12.75" customHeight="1" x14ac:dyDescent="0.2"/>
    <row r="13949" ht="12.75" customHeight="1" x14ac:dyDescent="0.2"/>
    <row r="13950" ht="12.75" customHeight="1" x14ac:dyDescent="0.2"/>
    <row r="13951" ht="12.75" customHeight="1" x14ac:dyDescent="0.2"/>
    <row r="13952" ht="12.75" customHeight="1" x14ac:dyDescent="0.2"/>
    <row r="13953" ht="12.75" customHeight="1" x14ac:dyDescent="0.2"/>
    <row r="13954" ht="12.75" customHeight="1" x14ac:dyDescent="0.2"/>
    <row r="13955" ht="12.75" customHeight="1" x14ac:dyDescent="0.2"/>
    <row r="13956" ht="12.75" customHeight="1" x14ac:dyDescent="0.2"/>
    <row r="13957" ht="12.75" customHeight="1" x14ac:dyDescent="0.2"/>
    <row r="13958" ht="12.75" customHeight="1" x14ac:dyDescent="0.2"/>
    <row r="13959" ht="12.75" customHeight="1" x14ac:dyDescent="0.2"/>
    <row r="13960" ht="12.75" customHeight="1" x14ac:dyDescent="0.2"/>
    <row r="13961" ht="12.75" customHeight="1" x14ac:dyDescent="0.2"/>
    <row r="13962" ht="12.75" customHeight="1" x14ac:dyDescent="0.2"/>
    <row r="13963" ht="12.75" customHeight="1" x14ac:dyDescent="0.2"/>
    <row r="13964" ht="12.75" customHeight="1" x14ac:dyDescent="0.2"/>
    <row r="13965" ht="12.75" customHeight="1" x14ac:dyDescent="0.2"/>
    <row r="13966" ht="12.75" customHeight="1" x14ac:dyDescent="0.2"/>
    <row r="13967" ht="12.75" customHeight="1" x14ac:dyDescent="0.2"/>
    <row r="13968" ht="12.75" customHeight="1" x14ac:dyDescent="0.2"/>
    <row r="13969" ht="12.75" customHeight="1" x14ac:dyDescent="0.2"/>
    <row r="13970" ht="12.75" customHeight="1" x14ac:dyDescent="0.2"/>
    <row r="13971" ht="12.75" customHeight="1" x14ac:dyDescent="0.2"/>
    <row r="13972" ht="12.75" customHeight="1" x14ac:dyDescent="0.2"/>
    <row r="13973" ht="12.75" customHeight="1" x14ac:dyDescent="0.2"/>
    <row r="13974" ht="12.75" customHeight="1" x14ac:dyDescent="0.2"/>
    <row r="13975" ht="12.75" customHeight="1" x14ac:dyDescent="0.2"/>
    <row r="13976" ht="12.75" customHeight="1" x14ac:dyDescent="0.2"/>
    <row r="13977" ht="12.75" customHeight="1" x14ac:dyDescent="0.2"/>
    <row r="13978" ht="12.75" customHeight="1" x14ac:dyDescent="0.2"/>
    <row r="13979" ht="12.75" customHeight="1" x14ac:dyDescent="0.2"/>
    <row r="13980" ht="12.75" customHeight="1" x14ac:dyDescent="0.2"/>
    <row r="13981" ht="12.75" customHeight="1" x14ac:dyDescent="0.2"/>
    <row r="13982" ht="12.75" customHeight="1" x14ac:dyDescent="0.2"/>
    <row r="13983" ht="12.75" customHeight="1" x14ac:dyDescent="0.2"/>
    <row r="13984" ht="12.75" customHeight="1" x14ac:dyDescent="0.2"/>
    <row r="13985" ht="12.75" customHeight="1" x14ac:dyDescent="0.2"/>
    <row r="13986" ht="12.75" customHeight="1" x14ac:dyDescent="0.2"/>
    <row r="13987" ht="12.75" customHeight="1" x14ac:dyDescent="0.2"/>
    <row r="13988" ht="12.75" customHeight="1" x14ac:dyDescent="0.2"/>
    <row r="13989" ht="12.75" customHeight="1" x14ac:dyDescent="0.2"/>
    <row r="13990" ht="12.75" customHeight="1" x14ac:dyDescent="0.2"/>
    <row r="13991" ht="12.75" customHeight="1" x14ac:dyDescent="0.2"/>
    <row r="13992" ht="12.75" customHeight="1" x14ac:dyDescent="0.2"/>
    <row r="13993" ht="12.75" customHeight="1" x14ac:dyDescent="0.2"/>
    <row r="13994" ht="12.75" customHeight="1" x14ac:dyDescent="0.2"/>
    <row r="13995" ht="12.75" customHeight="1" x14ac:dyDescent="0.2"/>
    <row r="13996" ht="12.75" customHeight="1" x14ac:dyDescent="0.2"/>
    <row r="13997" ht="12.75" customHeight="1" x14ac:dyDescent="0.2"/>
    <row r="13998" ht="12.75" customHeight="1" x14ac:dyDescent="0.2"/>
    <row r="13999" ht="12.75" customHeight="1" x14ac:dyDescent="0.2"/>
    <row r="14000" ht="12.75" customHeight="1" x14ac:dyDescent="0.2"/>
    <row r="14001" ht="12.75" customHeight="1" x14ac:dyDescent="0.2"/>
    <row r="14002" ht="12.75" customHeight="1" x14ac:dyDescent="0.2"/>
    <row r="14003" ht="12.75" customHeight="1" x14ac:dyDescent="0.2"/>
    <row r="14004" ht="12.75" customHeight="1" x14ac:dyDescent="0.2"/>
    <row r="14005" ht="12.75" customHeight="1" x14ac:dyDescent="0.2"/>
    <row r="14006" ht="12.75" customHeight="1" x14ac:dyDescent="0.2"/>
    <row r="14007" ht="12.75" customHeight="1" x14ac:dyDescent="0.2"/>
    <row r="14008" ht="12.75" customHeight="1" x14ac:dyDescent="0.2"/>
    <row r="14009" ht="12.75" customHeight="1" x14ac:dyDescent="0.2"/>
    <row r="14010" ht="12.75" customHeight="1" x14ac:dyDescent="0.2"/>
    <row r="14011" ht="12.75" customHeight="1" x14ac:dyDescent="0.2"/>
    <row r="14012" ht="12.75" customHeight="1" x14ac:dyDescent="0.2"/>
    <row r="14013" ht="12.75" customHeight="1" x14ac:dyDescent="0.2"/>
    <row r="14014" ht="12.75" customHeight="1" x14ac:dyDescent="0.2"/>
    <row r="14015" ht="12.75" customHeight="1" x14ac:dyDescent="0.2"/>
    <row r="14016" ht="12.75" customHeight="1" x14ac:dyDescent="0.2"/>
    <row r="14017" ht="12.75" customHeight="1" x14ac:dyDescent="0.2"/>
    <row r="14018" ht="12.75" customHeight="1" x14ac:dyDescent="0.2"/>
    <row r="14019" ht="12.75" customHeight="1" x14ac:dyDescent="0.2"/>
    <row r="14020" ht="12.75" customHeight="1" x14ac:dyDescent="0.2"/>
    <row r="14021" ht="12.75" customHeight="1" x14ac:dyDescent="0.2"/>
    <row r="14022" ht="12.75" customHeight="1" x14ac:dyDescent="0.2"/>
    <row r="14023" ht="12.75" customHeight="1" x14ac:dyDescent="0.2"/>
    <row r="14024" ht="12.75" customHeight="1" x14ac:dyDescent="0.2"/>
    <row r="14025" ht="12.75" customHeight="1" x14ac:dyDescent="0.2"/>
    <row r="14026" ht="12.75" customHeight="1" x14ac:dyDescent="0.2"/>
    <row r="14027" ht="12.75" customHeight="1" x14ac:dyDescent="0.2"/>
    <row r="14028" ht="12.75" customHeight="1" x14ac:dyDescent="0.2"/>
    <row r="14029" ht="12.75" customHeight="1" x14ac:dyDescent="0.2"/>
    <row r="14030" ht="12.75" customHeight="1" x14ac:dyDescent="0.2"/>
    <row r="14031" ht="12.75" customHeight="1" x14ac:dyDescent="0.2"/>
    <row r="14032" ht="12.75" customHeight="1" x14ac:dyDescent="0.2"/>
    <row r="14033" ht="12.75" customHeight="1" x14ac:dyDescent="0.2"/>
    <row r="14034" ht="12.75" customHeight="1" x14ac:dyDescent="0.2"/>
    <row r="14035" ht="12.75" customHeight="1" x14ac:dyDescent="0.2"/>
    <row r="14036" ht="12.75" customHeight="1" x14ac:dyDescent="0.2"/>
    <row r="14037" ht="12.75" customHeight="1" x14ac:dyDescent="0.2"/>
    <row r="14038" ht="12.75" customHeight="1" x14ac:dyDescent="0.2"/>
    <row r="14039" ht="12.75" customHeight="1" x14ac:dyDescent="0.2"/>
    <row r="14040" ht="12.75" customHeight="1" x14ac:dyDescent="0.2"/>
    <row r="14041" ht="12.75" customHeight="1" x14ac:dyDescent="0.2"/>
    <row r="14042" ht="12.75" customHeight="1" x14ac:dyDescent="0.2"/>
    <row r="14043" ht="12.75" customHeight="1" x14ac:dyDescent="0.2"/>
    <row r="14044" ht="12.75" customHeight="1" x14ac:dyDescent="0.2"/>
    <row r="14045" ht="12.75" customHeight="1" x14ac:dyDescent="0.2"/>
    <row r="14046" ht="12.75" customHeight="1" x14ac:dyDescent="0.2"/>
    <row r="14047" ht="12.75" customHeight="1" x14ac:dyDescent="0.2"/>
    <row r="14048" ht="12.75" customHeight="1" x14ac:dyDescent="0.2"/>
    <row r="14049" ht="12.75" customHeight="1" x14ac:dyDescent="0.2"/>
    <row r="14050" ht="12.75" customHeight="1" x14ac:dyDescent="0.2"/>
    <row r="14051" ht="12.75" customHeight="1" x14ac:dyDescent="0.2"/>
    <row r="14052" ht="12.75" customHeight="1" x14ac:dyDescent="0.2"/>
    <row r="14053" ht="12.75" customHeight="1" x14ac:dyDescent="0.2"/>
    <row r="14054" ht="12.75" customHeight="1" x14ac:dyDescent="0.2"/>
    <row r="14055" ht="12.75" customHeight="1" x14ac:dyDescent="0.2"/>
    <row r="14056" ht="12.75" customHeight="1" x14ac:dyDescent="0.2"/>
    <row r="14057" ht="12.75" customHeight="1" x14ac:dyDescent="0.2"/>
    <row r="14058" ht="12.75" customHeight="1" x14ac:dyDescent="0.2"/>
    <row r="14059" ht="12.75" customHeight="1" x14ac:dyDescent="0.2"/>
    <row r="14060" ht="12.75" customHeight="1" x14ac:dyDescent="0.2"/>
    <row r="14061" ht="12.75" customHeight="1" x14ac:dyDescent="0.2"/>
    <row r="14062" ht="12.75" customHeight="1" x14ac:dyDescent="0.2"/>
    <row r="14063" ht="12.75" customHeight="1" x14ac:dyDescent="0.2"/>
    <row r="14064" ht="12.75" customHeight="1" x14ac:dyDescent="0.2"/>
    <row r="14065" ht="12.75" customHeight="1" x14ac:dyDescent="0.2"/>
    <row r="14066" ht="12.75" customHeight="1" x14ac:dyDescent="0.2"/>
    <row r="14067" ht="12.75" customHeight="1" x14ac:dyDescent="0.2"/>
    <row r="14068" ht="12.75" customHeight="1" x14ac:dyDescent="0.2"/>
    <row r="14069" ht="12.75" customHeight="1" x14ac:dyDescent="0.2"/>
    <row r="14070" ht="12.75" customHeight="1" x14ac:dyDescent="0.2"/>
    <row r="14071" ht="12.75" customHeight="1" x14ac:dyDescent="0.2"/>
    <row r="14072" ht="12.75" customHeight="1" x14ac:dyDescent="0.2"/>
    <row r="14073" ht="12.75" customHeight="1" x14ac:dyDescent="0.2"/>
    <row r="14074" ht="12.75" customHeight="1" x14ac:dyDescent="0.2"/>
    <row r="14075" ht="12.75" customHeight="1" x14ac:dyDescent="0.2"/>
    <row r="14076" ht="12.75" customHeight="1" x14ac:dyDescent="0.2"/>
    <row r="14077" ht="12.75" customHeight="1" x14ac:dyDescent="0.2"/>
    <row r="14078" ht="12.75" customHeight="1" x14ac:dyDescent="0.2"/>
    <row r="14079" ht="12.75" customHeight="1" x14ac:dyDescent="0.2"/>
    <row r="14080" ht="12.75" customHeight="1" x14ac:dyDescent="0.2"/>
    <row r="14081" ht="12.75" customHeight="1" x14ac:dyDescent="0.2"/>
    <row r="14082" ht="12.75" customHeight="1" x14ac:dyDescent="0.2"/>
    <row r="14083" ht="12.75" customHeight="1" x14ac:dyDescent="0.2"/>
    <row r="14084" ht="12.75" customHeight="1" x14ac:dyDescent="0.2"/>
    <row r="14085" ht="12.75" customHeight="1" x14ac:dyDescent="0.2"/>
    <row r="14086" ht="12.75" customHeight="1" x14ac:dyDescent="0.2"/>
    <row r="14087" ht="12.75" customHeight="1" x14ac:dyDescent="0.2"/>
    <row r="14088" ht="12.75" customHeight="1" x14ac:dyDescent="0.2"/>
    <row r="14089" ht="12.75" customHeight="1" x14ac:dyDescent="0.2"/>
    <row r="14090" ht="12.75" customHeight="1" x14ac:dyDescent="0.2"/>
    <row r="14091" ht="12.75" customHeight="1" x14ac:dyDescent="0.2"/>
    <row r="14092" ht="12.75" customHeight="1" x14ac:dyDescent="0.2"/>
    <row r="14093" ht="12.75" customHeight="1" x14ac:dyDescent="0.2"/>
    <row r="14094" ht="12.75" customHeight="1" x14ac:dyDescent="0.2"/>
    <row r="14095" ht="12.75" customHeight="1" x14ac:dyDescent="0.2"/>
    <row r="14096" ht="12.75" customHeight="1" x14ac:dyDescent="0.2"/>
    <row r="14097" ht="12.75" customHeight="1" x14ac:dyDescent="0.2"/>
    <row r="14098" ht="12.75" customHeight="1" x14ac:dyDescent="0.2"/>
    <row r="14099" ht="12.75" customHeight="1" x14ac:dyDescent="0.2"/>
    <row r="14100" ht="12.75" customHeight="1" x14ac:dyDescent="0.2"/>
    <row r="14101" ht="12.75" customHeight="1" x14ac:dyDescent="0.2"/>
    <row r="14102" ht="12.75" customHeight="1" x14ac:dyDescent="0.2"/>
    <row r="14103" ht="12.75" customHeight="1" x14ac:dyDescent="0.2"/>
    <row r="14104" ht="12.75" customHeight="1" x14ac:dyDescent="0.2"/>
    <row r="14105" ht="12.75" customHeight="1" x14ac:dyDescent="0.2"/>
    <row r="14106" ht="12.75" customHeight="1" x14ac:dyDescent="0.2"/>
    <row r="14107" ht="12.75" customHeight="1" x14ac:dyDescent="0.2"/>
    <row r="14108" ht="12.75" customHeight="1" x14ac:dyDescent="0.2"/>
    <row r="14109" ht="12.75" customHeight="1" x14ac:dyDescent="0.2"/>
    <row r="14110" ht="12.75" customHeight="1" x14ac:dyDescent="0.2"/>
    <row r="14111" ht="12.75" customHeight="1" x14ac:dyDescent="0.2"/>
    <row r="14112" ht="12.75" customHeight="1" x14ac:dyDescent="0.2"/>
    <row r="14113" ht="12.75" customHeight="1" x14ac:dyDescent="0.2"/>
    <row r="14114" ht="12.75" customHeight="1" x14ac:dyDescent="0.2"/>
    <row r="14115" ht="12.75" customHeight="1" x14ac:dyDescent="0.2"/>
    <row r="14116" ht="12.75" customHeight="1" x14ac:dyDescent="0.2"/>
    <row r="14117" ht="12.75" customHeight="1" x14ac:dyDescent="0.2"/>
    <row r="14118" ht="12.75" customHeight="1" x14ac:dyDescent="0.2"/>
    <row r="14119" ht="12.75" customHeight="1" x14ac:dyDescent="0.2"/>
    <row r="14120" ht="12.75" customHeight="1" x14ac:dyDescent="0.2"/>
    <row r="14121" ht="12.75" customHeight="1" x14ac:dyDescent="0.2"/>
    <row r="14122" ht="12.75" customHeight="1" x14ac:dyDescent="0.2"/>
    <row r="14123" ht="12.75" customHeight="1" x14ac:dyDescent="0.2"/>
    <row r="14124" ht="12.75" customHeight="1" x14ac:dyDescent="0.2"/>
    <row r="14125" ht="12.75" customHeight="1" x14ac:dyDescent="0.2"/>
    <row r="14126" ht="12.75" customHeight="1" x14ac:dyDescent="0.2"/>
    <row r="14127" ht="12.75" customHeight="1" x14ac:dyDescent="0.2"/>
    <row r="14128" ht="12.75" customHeight="1" x14ac:dyDescent="0.2"/>
    <row r="14129" ht="12.75" customHeight="1" x14ac:dyDescent="0.2"/>
    <row r="14130" ht="12.75" customHeight="1" x14ac:dyDescent="0.2"/>
    <row r="14131" ht="12.75" customHeight="1" x14ac:dyDescent="0.2"/>
    <row r="14132" ht="12.75" customHeight="1" x14ac:dyDescent="0.2"/>
    <row r="14133" ht="12.75" customHeight="1" x14ac:dyDescent="0.2"/>
    <row r="14134" ht="12.75" customHeight="1" x14ac:dyDescent="0.2"/>
    <row r="14135" ht="12.75" customHeight="1" x14ac:dyDescent="0.2"/>
    <row r="14136" ht="12.75" customHeight="1" x14ac:dyDescent="0.2"/>
    <row r="14137" ht="12.75" customHeight="1" x14ac:dyDescent="0.2"/>
    <row r="14138" ht="12.75" customHeight="1" x14ac:dyDescent="0.2"/>
    <row r="14139" ht="12.75" customHeight="1" x14ac:dyDescent="0.2"/>
    <row r="14140" ht="12.75" customHeight="1" x14ac:dyDescent="0.2"/>
    <row r="14141" ht="12.75" customHeight="1" x14ac:dyDescent="0.2"/>
    <row r="14142" ht="12.75" customHeight="1" x14ac:dyDescent="0.2"/>
    <row r="14143" ht="12.75" customHeight="1" x14ac:dyDescent="0.2"/>
    <row r="14144" ht="12.75" customHeight="1" x14ac:dyDescent="0.2"/>
    <row r="14145" ht="12.75" customHeight="1" x14ac:dyDescent="0.2"/>
    <row r="14146" ht="12.75" customHeight="1" x14ac:dyDescent="0.2"/>
    <row r="14147" ht="12.75" customHeight="1" x14ac:dyDescent="0.2"/>
    <row r="14148" ht="12.75" customHeight="1" x14ac:dyDescent="0.2"/>
    <row r="14149" ht="12.75" customHeight="1" x14ac:dyDescent="0.2"/>
    <row r="14150" ht="12.75" customHeight="1" x14ac:dyDescent="0.2"/>
    <row r="14151" ht="12.75" customHeight="1" x14ac:dyDescent="0.2"/>
    <row r="14152" ht="12.75" customHeight="1" x14ac:dyDescent="0.2"/>
    <row r="14153" ht="12.75" customHeight="1" x14ac:dyDescent="0.2"/>
    <row r="14154" ht="12.75" customHeight="1" x14ac:dyDescent="0.2"/>
    <row r="14155" ht="12.75" customHeight="1" x14ac:dyDescent="0.2"/>
    <row r="14156" ht="12.75" customHeight="1" x14ac:dyDescent="0.2"/>
    <row r="14157" ht="12.75" customHeight="1" x14ac:dyDescent="0.2"/>
    <row r="14158" ht="12.75" customHeight="1" x14ac:dyDescent="0.2"/>
    <row r="14159" ht="12.75" customHeight="1" x14ac:dyDescent="0.2"/>
    <row r="14160" ht="12.75" customHeight="1" x14ac:dyDescent="0.2"/>
    <row r="14161" ht="12.75" customHeight="1" x14ac:dyDescent="0.2"/>
    <row r="14162" ht="12.75" customHeight="1" x14ac:dyDescent="0.2"/>
    <row r="14163" ht="12.75" customHeight="1" x14ac:dyDescent="0.2"/>
    <row r="14164" ht="12.75" customHeight="1" x14ac:dyDescent="0.2"/>
    <row r="14165" ht="12.75" customHeight="1" x14ac:dyDescent="0.2"/>
    <row r="14166" ht="12.75" customHeight="1" x14ac:dyDescent="0.2"/>
    <row r="14167" ht="12.75" customHeight="1" x14ac:dyDescent="0.2"/>
    <row r="14168" ht="12.75" customHeight="1" x14ac:dyDescent="0.2"/>
    <row r="14169" ht="12.75" customHeight="1" x14ac:dyDescent="0.2"/>
    <row r="14170" ht="12.75" customHeight="1" x14ac:dyDescent="0.2"/>
    <row r="14171" ht="12.75" customHeight="1" x14ac:dyDescent="0.2"/>
    <row r="14172" ht="12.75" customHeight="1" x14ac:dyDescent="0.2"/>
    <row r="14173" ht="12.75" customHeight="1" x14ac:dyDescent="0.2"/>
    <row r="14174" ht="12.75" customHeight="1" x14ac:dyDescent="0.2"/>
    <row r="14175" ht="12.75" customHeight="1" x14ac:dyDescent="0.2"/>
    <row r="14176" ht="12.75" customHeight="1" x14ac:dyDescent="0.2"/>
    <row r="14177" ht="12.75" customHeight="1" x14ac:dyDescent="0.2"/>
    <row r="14178" ht="12.75" customHeight="1" x14ac:dyDescent="0.2"/>
    <row r="14179" ht="12.75" customHeight="1" x14ac:dyDescent="0.2"/>
    <row r="14180" ht="12.75" customHeight="1" x14ac:dyDescent="0.2"/>
    <row r="14181" ht="12.75" customHeight="1" x14ac:dyDescent="0.2"/>
    <row r="14182" ht="12.75" customHeight="1" x14ac:dyDescent="0.2"/>
    <row r="14183" ht="12.75" customHeight="1" x14ac:dyDescent="0.2"/>
    <row r="14184" ht="12.75" customHeight="1" x14ac:dyDescent="0.2"/>
    <row r="14185" ht="12.75" customHeight="1" x14ac:dyDescent="0.2"/>
    <row r="14186" ht="12.75" customHeight="1" x14ac:dyDescent="0.2"/>
    <row r="14187" ht="12.75" customHeight="1" x14ac:dyDescent="0.2"/>
    <row r="14188" ht="12.75" customHeight="1" x14ac:dyDescent="0.2"/>
    <row r="14189" ht="12.75" customHeight="1" x14ac:dyDescent="0.2"/>
    <row r="14190" ht="12.75" customHeight="1" x14ac:dyDescent="0.2"/>
    <row r="14191" ht="12.75" customHeight="1" x14ac:dyDescent="0.2"/>
    <row r="14192" ht="12.75" customHeight="1" x14ac:dyDescent="0.2"/>
    <row r="14193" ht="12.75" customHeight="1" x14ac:dyDescent="0.2"/>
    <row r="14194" ht="12.75" customHeight="1" x14ac:dyDescent="0.2"/>
    <row r="14195" ht="12.75" customHeight="1" x14ac:dyDescent="0.2"/>
    <row r="14196" ht="12.75" customHeight="1" x14ac:dyDescent="0.2"/>
    <row r="14197" ht="12.75" customHeight="1" x14ac:dyDescent="0.2"/>
    <row r="14198" ht="12.75" customHeight="1" x14ac:dyDescent="0.2"/>
    <row r="14199" ht="12.75" customHeight="1" x14ac:dyDescent="0.2"/>
    <row r="14200" ht="12.75" customHeight="1" x14ac:dyDescent="0.2"/>
    <row r="14201" ht="12.75" customHeight="1" x14ac:dyDescent="0.2"/>
    <row r="14202" ht="12.75" customHeight="1" x14ac:dyDescent="0.2"/>
    <row r="14203" ht="12.75" customHeight="1" x14ac:dyDescent="0.2"/>
    <row r="14204" ht="12.75" customHeight="1" x14ac:dyDescent="0.2"/>
    <row r="14205" ht="12.75" customHeight="1" x14ac:dyDescent="0.2"/>
    <row r="14206" ht="12.75" customHeight="1" x14ac:dyDescent="0.2"/>
    <row r="14207" ht="12.75" customHeight="1" x14ac:dyDescent="0.2"/>
    <row r="14208" ht="12.75" customHeight="1" x14ac:dyDescent="0.2"/>
    <row r="14209" ht="12.75" customHeight="1" x14ac:dyDescent="0.2"/>
    <row r="14210" ht="12.75" customHeight="1" x14ac:dyDescent="0.2"/>
    <row r="14211" ht="12.75" customHeight="1" x14ac:dyDescent="0.2"/>
    <row r="14212" ht="12.75" customHeight="1" x14ac:dyDescent="0.2"/>
    <row r="14213" ht="12.75" customHeight="1" x14ac:dyDescent="0.2"/>
    <row r="14214" ht="12.75" customHeight="1" x14ac:dyDescent="0.2"/>
    <row r="14215" ht="12.75" customHeight="1" x14ac:dyDescent="0.2"/>
    <row r="14216" ht="12.75" customHeight="1" x14ac:dyDescent="0.2"/>
    <row r="14217" ht="12.75" customHeight="1" x14ac:dyDescent="0.2"/>
    <row r="14218" ht="12.75" customHeight="1" x14ac:dyDescent="0.2"/>
    <row r="14219" ht="12.75" customHeight="1" x14ac:dyDescent="0.2"/>
    <row r="14220" ht="12.75" customHeight="1" x14ac:dyDescent="0.2"/>
    <row r="14221" ht="12.75" customHeight="1" x14ac:dyDescent="0.2"/>
    <row r="14222" ht="12.75" customHeight="1" x14ac:dyDescent="0.2"/>
    <row r="14223" ht="12.75" customHeight="1" x14ac:dyDescent="0.2"/>
    <row r="14224" ht="12.75" customHeight="1" x14ac:dyDescent="0.2"/>
    <row r="14225" ht="12.75" customHeight="1" x14ac:dyDescent="0.2"/>
    <row r="14226" ht="12.75" customHeight="1" x14ac:dyDescent="0.2"/>
    <row r="14227" ht="12.75" customHeight="1" x14ac:dyDescent="0.2"/>
    <row r="14228" ht="12.75" customHeight="1" x14ac:dyDescent="0.2"/>
    <row r="14229" ht="12.75" customHeight="1" x14ac:dyDescent="0.2"/>
    <row r="14230" ht="12.75" customHeight="1" x14ac:dyDescent="0.2"/>
    <row r="14231" ht="12.75" customHeight="1" x14ac:dyDescent="0.2"/>
    <row r="14232" ht="12.75" customHeight="1" x14ac:dyDescent="0.2"/>
    <row r="14233" ht="12.75" customHeight="1" x14ac:dyDescent="0.2"/>
    <row r="14234" ht="12.75" customHeight="1" x14ac:dyDescent="0.2"/>
    <row r="14235" ht="12.75" customHeight="1" x14ac:dyDescent="0.2"/>
    <row r="14236" ht="12.75" customHeight="1" x14ac:dyDescent="0.2"/>
    <row r="14237" ht="12.75" customHeight="1" x14ac:dyDescent="0.2"/>
    <row r="14238" ht="12.75" customHeight="1" x14ac:dyDescent="0.2"/>
    <row r="14239" ht="12.75" customHeight="1" x14ac:dyDescent="0.2"/>
    <row r="14240" ht="12.75" customHeight="1" x14ac:dyDescent="0.2"/>
    <row r="14241" ht="12.75" customHeight="1" x14ac:dyDescent="0.2"/>
    <row r="14242" ht="12.75" customHeight="1" x14ac:dyDescent="0.2"/>
    <row r="14243" ht="12.75" customHeight="1" x14ac:dyDescent="0.2"/>
    <row r="14244" ht="12.75" customHeight="1" x14ac:dyDescent="0.2"/>
    <row r="14245" ht="12.75" customHeight="1" x14ac:dyDescent="0.2"/>
    <row r="14246" ht="12.75" customHeight="1" x14ac:dyDescent="0.2"/>
    <row r="14247" ht="12.75" customHeight="1" x14ac:dyDescent="0.2"/>
    <row r="14248" ht="12.75" customHeight="1" x14ac:dyDescent="0.2"/>
    <row r="14249" ht="12.75" customHeight="1" x14ac:dyDescent="0.2"/>
    <row r="14250" ht="12.75" customHeight="1" x14ac:dyDescent="0.2"/>
    <row r="14251" ht="12.75" customHeight="1" x14ac:dyDescent="0.2"/>
    <row r="14252" ht="12.75" customHeight="1" x14ac:dyDescent="0.2"/>
    <row r="14253" ht="12.75" customHeight="1" x14ac:dyDescent="0.2"/>
    <row r="14254" ht="12.75" customHeight="1" x14ac:dyDescent="0.2"/>
    <row r="14255" ht="12.75" customHeight="1" x14ac:dyDescent="0.2"/>
    <row r="14256" ht="12.75" customHeight="1" x14ac:dyDescent="0.2"/>
    <row r="14257" ht="12.75" customHeight="1" x14ac:dyDescent="0.2"/>
    <row r="14258" ht="12.75" customHeight="1" x14ac:dyDescent="0.2"/>
    <row r="14259" ht="12.75" customHeight="1" x14ac:dyDescent="0.2"/>
    <row r="14260" ht="12.75" customHeight="1" x14ac:dyDescent="0.2"/>
    <row r="14261" ht="12.75" customHeight="1" x14ac:dyDescent="0.2"/>
    <row r="14262" ht="12.75" customHeight="1" x14ac:dyDescent="0.2"/>
    <row r="14263" ht="12.75" customHeight="1" x14ac:dyDescent="0.2"/>
    <row r="14264" ht="12.75" customHeight="1" x14ac:dyDescent="0.2"/>
    <row r="14265" ht="12.75" customHeight="1" x14ac:dyDescent="0.2"/>
    <row r="14266" ht="12.75" customHeight="1" x14ac:dyDescent="0.2"/>
    <row r="14267" ht="12.75" customHeight="1" x14ac:dyDescent="0.2"/>
    <row r="14268" ht="12.75" customHeight="1" x14ac:dyDescent="0.2"/>
    <row r="14269" ht="12.75" customHeight="1" x14ac:dyDescent="0.2"/>
    <row r="14270" ht="12.75" customHeight="1" x14ac:dyDescent="0.2"/>
    <row r="14271" ht="12.75" customHeight="1" x14ac:dyDescent="0.2"/>
    <row r="14272" ht="12.75" customHeight="1" x14ac:dyDescent="0.2"/>
    <row r="14273" ht="12.75" customHeight="1" x14ac:dyDescent="0.2"/>
    <row r="14274" ht="12.75" customHeight="1" x14ac:dyDescent="0.2"/>
    <row r="14275" ht="12.75" customHeight="1" x14ac:dyDescent="0.2"/>
    <row r="14276" ht="12.75" customHeight="1" x14ac:dyDescent="0.2"/>
    <row r="14277" ht="12.75" customHeight="1" x14ac:dyDescent="0.2"/>
    <row r="14278" ht="12.75" customHeight="1" x14ac:dyDescent="0.2"/>
    <row r="14279" ht="12.75" customHeight="1" x14ac:dyDescent="0.2"/>
    <row r="14280" ht="12.75" customHeight="1" x14ac:dyDescent="0.2"/>
    <row r="14281" ht="12.75" customHeight="1" x14ac:dyDescent="0.2"/>
    <row r="14282" ht="12.75" customHeight="1" x14ac:dyDescent="0.2"/>
    <row r="14283" ht="12.75" customHeight="1" x14ac:dyDescent="0.2"/>
    <row r="14284" ht="12.75" customHeight="1" x14ac:dyDescent="0.2"/>
    <row r="14285" ht="12.75" customHeight="1" x14ac:dyDescent="0.2"/>
    <row r="14286" ht="12.75" customHeight="1" x14ac:dyDescent="0.2"/>
    <row r="14287" ht="12.75" customHeight="1" x14ac:dyDescent="0.2"/>
    <row r="14288" ht="12.75" customHeight="1" x14ac:dyDescent="0.2"/>
    <row r="14289" ht="12.75" customHeight="1" x14ac:dyDescent="0.2"/>
    <row r="14290" ht="12.75" customHeight="1" x14ac:dyDescent="0.2"/>
    <row r="14291" ht="12.75" customHeight="1" x14ac:dyDescent="0.2"/>
    <row r="14292" ht="12.75" customHeight="1" x14ac:dyDescent="0.2"/>
    <row r="14293" ht="12.75" customHeight="1" x14ac:dyDescent="0.2"/>
    <row r="14294" ht="12.75" customHeight="1" x14ac:dyDescent="0.2"/>
    <row r="14295" ht="12.75" customHeight="1" x14ac:dyDescent="0.2"/>
    <row r="14296" ht="12.75" customHeight="1" x14ac:dyDescent="0.2"/>
    <row r="14297" ht="12.75" customHeight="1" x14ac:dyDescent="0.2"/>
    <row r="14298" ht="12.75" customHeight="1" x14ac:dyDescent="0.2"/>
    <row r="14299" ht="12.75" customHeight="1" x14ac:dyDescent="0.2"/>
    <row r="14300" ht="12.75" customHeight="1" x14ac:dyDescent="0.2"/>
    <row r="14301" ht="12.75" customHeight="1" x14ac:dyDescent="0.2"/>
    <row r="14302" ht="12.75" customHeight="1" x14ac:dyDescent="0.2"/>
    <row r="14303" ht="12.75" customHeight="1" x14ac:dyDescent="0.2"/>
    <row r="14304" ht="12.75" customHeight="1" x14ac:dyDescent="0.2"/>
    <row r="14305" ht="12.75" customHeight="1" x14ac:dyDescent="0.2"/>
    <row r="14306" ht="12.75" customHeight="1" x14ac:dyDescent="0.2"/>
    <row r="14307" ht="12.75" customHeight="1" x14ac:dyDescent="0.2"/>
    <row r="14308" ht="12.75" customHeight="1" x14ac:dyDescent="0.2"/>
    <row r="14309" ht="12.75" customHeight="1" x14ac:dyDescent="0.2"/>
    <row r="14310" ht="12.75" customHeight="1" x14ac:dyDescent="0.2"/>
    <row r="14311" ht="12.75" customHeight="1" x14ac:dyDescent="0.2"/>
    <row r="14312" ht="12.75" customHeight="1" x14ac:dyDescent="0.2"/>
    <row r="14313" ht="12.75" customHeight="1" x14ac:dyDescent="0.2"/>
    <row r="14314" ht="12.75" customHeight="1" x14ac:dyDescent="0.2"/>
    <row r="14315" ht="12.75" customHeight="1" x14ac:dyDescent="0.2"/>
    <row r="14316" ht="12.75" customHeight="1" x14ac:dyDescent="0.2"/>
    <row r="14317" ht="12.75" customHeight="1" x14ac:dyDescent="0.2"/>
    <row r="14318" ht="12.75" customHeight="1" x14ac:dyDescent="0.2"/>
    <row r="14319" ht="12.75" customHeight="1" x14ac:dyDescent="0.2"/>
    <row r="14320" ht="12.75" customHeight="1" x14ac:dyDescent="0.2"/>
    <row r="14321" ht="12.75" customHeight="1" x14ac:dyDescent="0.2"/>
    <row r="14322" ht="12.75" customHeight="1" x14ac:dyDescent="0.2"/>
    <row r="14323" ht="12.75" customHeight="1" x14ac:dyDescent="0.2"/>
    <row r="14324" ht="12.75" customHeight="1" x14ac:dyDescent="0.2"/>
    <row r="14325" ht="12.75" customHeight="1" x14ac:dyDescent="0.2"/>
    <row r="14326" ht="12.75" customHeight="1" x14ac:dyDescent="0.2"/>
    <row r="14327" ht="12.75" customHeight="1" x14ac:dyDescent="0.2"/>
    <row r="14328" ht="12.75" customHeight="1" x14ac:dyDescent="0.2"/>
    <row r="14329" ht="12.75" customHeight="1" x14ac:dyDescent="0.2"/>
    <row r="14330" ht="12.75" customHeight="1" x14ac:dyDescent="0.2"/>
    <row r="14331" ht="12.75" customHeight="1" x14ac:dyDescent="0.2"/>
    <row r="14332" ht="12.75" customHeight="1" x14ac:dyDescent="0.2"/>
    <row r="14333" ht="12.75" customHeight="1" x14ac:dyDescent="0.2"/>
    <row r="14334" ht="12.75" customHeight="1" x14ac:dyDescent="0.2"/>
    <row r="14335" ht="12.75" customHeight="1" x14ac:dyDescent="0.2"/>
    <row r="14336" ht="12.75" customHeight="1" x14ac:dyDescent="0.2"/>
    <row r="14337" ht="12.75" customHeight="1" x14ac:dyDescent="0.2"/>
    <row r="14338" ht="12.75" customHeight="1" x14ac:dyDescent="0.2"/>
    <row r="14339" ht="12.75" customHeight="1" x14ac:dyDescent="0.2"/>
    <row r="14340" ht="12.75" customHeight="1" x14ac:dyDescent="0.2"/>
    <row r="14341" ht="12.75" customHeight="1" x14ac:dyDescent="0.2"/>
    <row r="14342" ht="12.75" customHeight="1" x14ac:dyDescent="0.2"/>
    <row r="14343" ht="12.75" customHeight="1" x14ac:dyDescent="0.2"/>
    <row r="14344" ht="12.75" customHeight="1" x14ac:dyDescent="0.2"/>
    <row r="14345" ht="12.75" customHeight="1" x14ac:dyDescent="0.2"/>
    <row r="14346" ht="12.75" customHeight="1" x14ac:dyDescent="0.2"/>
    <row r="14347" ht="12.75" customHeight="1" x14ac:dyDescent="0.2"/>
    <row r="14348" ht="12.75" customHeight="1" x14ac:dyDescent="0.2"/>
    <row r="14349" ht="12.75" customHeight="1" x14ac:dyDescent="0.2"/>
    <row r="14350" ht="12.75" customHeight="1" x14ac:dyDescent="0.2"/>
    <row r="14351" ht="12.75" customHeight="1" x14ac:dyDescent="0.2"/>
    <row r="14352" ht="12.75" customHeight="1" x14ac:dyDescent="0.2"/>
    <row r="14353" ht="12.75" customHeight="1" x14ac:dyDescent="0.2"/>
    <row r="14354" ht="12.75" customHeight="1" x14ac:dyDescent="0.2"/>
    <row r="14355" ht="12.75" customHeight="1" x14ac:dyDescent="0.2"/>
    <row r="14356" ht="12.75" customHeight="1" x14ac:dyDescent="0.2"/>
    <row r="14357" ht="12.75" customHeight="1" x14ac:dyDescent="0.2"/>
    <row r="14358" ht="12.75" customHeight="1" x14ac:dyDescent="0.2"/>
    <row r="14359" ht="12.75" customHeight="1" x14ac:dyDescent="0.2"/>
    <row r="14360" ht="12.75" customHeight="1" x14ac:dyDescent="0.2"/>
    <row r="14361" ht="12.75" customHeight="1" x14ac:dyDescent="0.2"/>
    <row r="14362" ht="12.75" customHeight="1" x14ac:dyDescent="0.2"/>
    <row r="14363" ht="12.75" customHeight="1" x14ac:dyDescent="0.2"/>
    <row r="14364" ht="12.75" customHeight="1" x14ac:dyDescent="0.2"/>
    <row r="14365" ht="12.75" customHeight="1" x14ac:dyDescent="0.2"/>
    <row r="14366" ht="12.75" customHeight="1" x14ac:dyDescent="0.2"/>
    <row r="14367" ht="12.75" customHeight="1" x14ac:dyDescent="0.2"/>
    <row r="14368" ht="12.75" customHeight="1" x14ac:dyDescent="0.2"/>
    <row r="14369" ht="12.75" customHeight="1" x14ac:dyDescent="0.2"/>
    <row r="14370" ht="12.75" customHeight="1" x14ac:dyDescent="0.2"/>
    <row r="14371" ht="12.75" customHeight="1" x14ac:dyDescent="0.2"/>
    <row r="14372" ht="12.75" customHeight="1" x14ac:dyDescent="0.2"/>
    <row r="14373" ht="12.75" customHeight="1" x14ac:dyDescent="0.2"/>
    <row r="14374" ht="12.75" customHeight="1" x14ac:dyDescent="0.2"/>
    <row r="14375" ht="12.75" customHeight="1" x14ac:dyDescent="0.2"/>
    <row r="14376" ht="12.75" customHeight="1" x14ac:dyDescent="0.2"/>
    <row r="14377" ht="12.75" customHeight="1" x14ac:dyDescent="0.2"/>
    <row r="14378" ht="12.75" customHeight="1" x14ac:dyDescent="0.2"/>
    <row r="14379" ht="12.75" customHeight="1" x14ac:dyDescent="0.2"/>
    <row r="14380" ht="12.75" customHeight="1" x14ac:dyDescent="0.2"/>
    <row r="14381" ht="12.75" customHeight="1" x14ac:dyDescent="0.2"/>
    <row r="14382" ht="12.75" customHeight="1" x14ac:dyDescent="0.2"/>
    <row r="14383" ht="12.75" customHeight="1" x14ac:dyDescent="0.2"/>
    <row r="14384" ht="12.75" customHeight="1" x14ac:dyDescent="0.2"/>
    <row r="14385" ht="12.75" customHeight="1" x14ac:dyDescent="0.2"/>
    <row r="14386" ht="12.75" customHeight="1" x14ac:dyDescent="0.2"/>
    <row r="14387" ht="12.75" customHeight="1" x14ac:dyDescent="0.2"/>
    <row r="14388" ht="12.75" customHeight="1" x14ac:dyDescent="0.2"/>
    <row r="14389" ht="12.75" customHeight="1" x14ac:dyDescent="0.2"/>
    <row r="14390" ht="12.75" customHeight="1" x14ac:dyDescent="0.2"/>
    <row r="14391" ht="12.75" customHeight="1" x14ac:dyDescent="0.2"/>
    <row r="14392" ht="12.75" customHeight="1" x14ac:dyDescent="0.2"/>
    <row r="14393" ht="12.75" customHeight="1" x14ac:dyDescent="0.2"/>
    <row r="14394" ht="12.75" customHeight="1" x14ac:dyDescent="0.2"/>
    <row r="14395" ht="12.75" customHeight="1" x14ac:dyDescent="0.2"/>
    <row r="14396" ht="12.75" customHeight="1" x14ac:dyDescent="0.2"/>
    <row r="14397" ht="12.75" customHeight="1" x14ac:dyDescent="0.2"/>
    <row r="14398" ht="12.75" customHeight="1" x14ac:dyDescent="0.2"/>
    <row r="14399" ht="12.75" customHeight="1" x14ac:dyDescent="0.2"/>
    <row r="14400" ht="12.75" customHeight="1" x14ac:dyDescent="0.2"/>
    <row r="14401" ht="12.75" customHeight="1" x14ac:dyDescent="0.2"/>
    <row r="14402" ht="12.75" customHeight="1" x14ac:dyDescent="0.2"/>
    <row r="14403" ht="12.75" customHeight="1" x14ac:dyDescent="0.2"/>
    <row r="14404" ht="12.75" customHeight="1" x14ac:dyDescent="0.2"/>
    <row r="14405" ht="12.75" customHeight="1" x14ac:dyDescent="0.2"/>
    <row r="14406" ht="12.75" customHeight="1" x14ac:dyDescent="0.2"/>
    <row r="14407" ht="12.75" customHeight="1" x14ac:dyDescent="0.2"/>
    <row r="14408" ht="12.75" customHeight="1" x14ac:dyDescent="0.2"/>
    <row r="14409" ht="12.75" customHeight="1" x14ac:dyDescent="0.2"/>
    <row r="14410" ht="12.75" customHeight="1" x14ac:dyDescent="0.2"/>
    <row r="14411" ht="12.75" customHeight="1" x14ac:dyDescent="0.2"/>
    <row r="14412" ht="12.75" customHeight="1" x14ac:dyDescent="0.2"/>
    <row r="14413" ht="12.75" customHeight="1" x14ac:dyDescent="0.2"/>
    <row r="14414" ht="12.75" customHeight="1" x14ac:dyDescent="0.2"/>
    <row r="14415" ht="12.75" customHeight="1" x14ac:dyDescent="0.2"/>
    <row r="14416" ht="12.75" customHeight="1" x14ac:dyDescent="0.2"/>
    <row r="14417" ht="12.75" customHeight="1" x14ac:dyDescent="0.2"/>
    <row r="14418" ht="12.75" customHeight="1" x14ac:dyDescent="0.2"/>
    <row r="14419" ht="12.75" customHeight="1" x14ac:dyDescent="0.2"/>
    <row r="14420" ht="12.75" customHeight="1" x14ac:dyDescent="0.2"/>
    <row r="14421" ht="12.75" customHeight="1" x14ac:dyDescent="0.2"/>
    <row r="14422" ht="12.75" customHeight="1" x14ac:dyDescent="0.2"/>
    <row r="14423" ht="12.75" customHeight="1" x14ac:dyDescent="0.2"/>
    <row r="14424" ht="12.75" customHeight="1" x14ac:dyDescent="0.2"/>
    <row r="14425" ht="12.75" customHeight="1" x14ac:dyDescent="0.2"/>
    <row r="14426" ht="12.75" customHeight="1" x14ac:dyDescent="0.2"/>
    <row r="14427" ht="12.75" customHeight="1" x14ac:dyDescent="0.2"/>
    <row r="14428" ht="12.75" customHeight="1" x14ac:dyDescent="0.2"/>
    <row r="14429" ht="12.75" customHeight="1" x14ac:dyDescent="0.2"/>
    <row r="14430" ht="12.75" customHeight="1" x14ac:dyDescent="0.2"/>
    <row r="14431" ht="12.75" customHeight="1" x14ac:dyDescent="0.2"/>
    <row r="14432" ht="12.75" customHeight="1" x14ac:dyDescent="0.2"/>
    <row r="14433" ht="12.75" customHeight="1" x14ac:dyDescent="0.2"/>
    <row r="14434" ht="12.75" customHeight="1" x14ac:dyDescent="0.2"/>
    <row r="14435" ht="12.75" customHeight="1" x14ac:dyDescent="0.2"/>
    <row r="14436" ht="12.75" customHeight="1" x14ac:dyDescent="0.2"/>
    <row r="14437" ht="12.75" customHeight="1" x14ac:dyDescent="0.2"/>
    <row r="14438" ht="12.75" customHeight="1" x14ac:dyDescent="0.2"/>
    <row r="14439" ht="12.75" customHeight="1" x14ac:dyDescent="0.2"/>
    <row r="14440" ht="12.75" customHeight="1" x14ac:dyDescent="0.2"/>
    <row r="14441" ht="12.75" customHeight="1" x14ac:dyDescent="0.2"/>
    <row r="14442" ht="12.75" customHeight="1" x14ac:dyDescent="0.2"/>
    <row r="14443" ht="12.75" customHeight="1" x14ac:dyDescent="0.2"/>
    <row r="14444" ht="12.75" customHeight="1" x14ac:dyDescent="0.2"/>
    <row r="14445" ht="12.75" customHeight="1" x14ac:dyDescent="0.2"/>
    <row r="14446" ht="12.75" customHeight="1" x14ac:dyDescent="0.2"/>
    <row r="14447" ht="12.75" customHeight="1" x14ac:dyDescent="0.2"/>
    <row r="14448" ht="12.75" customHeight="1" x14ac:dyDescent="0.2"/>
    <row r="14449" ht="12.75" customHeight="1" x14ac:dyDescent="0.2"/>
    <row r="14450" ht="12.75" customHeight="1" x14ac:dyDescent="0.2"/>
    <row r="14451" ht="12.75" customHeight="1" x14ac:dyDescent="0.2"/>
    <row r="14452" ht="12.75" customHeight="1" x14ac:dyDescent="0.2"/>
    <row r="14453" ht="12.75" customHeight="1" x14ac:dyDescent="0.2"/>
    <row r="14454" ht="12.75" customHeight="1" x14ac:dyDescent="0.2"/>
    <row r="14455" ht="12.75" customHeight="1" x14ac:dyDescent="0.2"/>
    <row r="14456" ht="12.75" customHeight="1" x14ac:dyDescent="0.2"/>
    <row r="14457" ht="12.75" customHeight="1" x14ac:dyDescent="0.2"/>
    <row r="14458" ht="12.75" customHeight="1" x14ac:dyDescent="0.2"/>
    <row r="14459" ht="12.75" customHeight="1" x14ac:dyDescent="0.2"/>
    <row r="14460" ht="12.75" customHeight="1" x14ac:dyDescent="0.2"/>
    <row r="14461" ht="12.75" customHeight="1" x14ac:dyDescent="0.2"/>
    <row r="14462" ht="12.75" customHeight="1" x14ac:dyDescent="0.2"/>
    <row r="14463" ht="12.75" customHeight="1" x14ac:dyDescent="0.2"/>
    <row r="14464" ht="12.75" customHeight="1" x14ac:dyDescent="0.2"/>
    <row r="14465" ht="12.75" customHeight="1" x14ac:dyDescent="0.2"/>
    <row r="14466" ht="12.75" customHeight="1" x14ac:dyDescent="0.2"/>
    <row r="14467" ht="12.75" customHeight="1" x14ac:dyDescent="0.2"/>
    <row r="14468" ht="12.75" customHeight="1" x14ac:dyDescent="0.2"/>
    <row r="14469" ht="12.75" customHeight="1" x14ac:dyDescent="0.2"/>
    <row r="14470" ht="12.75" customHeight="1" x14ac:dyDescent="0.2"/>
    <row r="14471" ht="12.75" customHeight="1" x14ac:dyDescent="0.2"/>
    <row r="14472" ht="12.75" customHeight="1" x14ac:dyDescent="0.2"/>
    <row r="14473" ht="12.75" customHeight="1" x14ac:dyDescent="0.2"/>
    <row r="14474" ht="12.75" customHeight="1" x14ac:dyDescent="0.2"/>
    <row r="14475" ht="12.75" customHeight="1" x14ac:dyDescent="0.2"/>
    <row r="14476" ht="12.75" customHeight="1" x14ac:dyDescent="0.2"/>
    <row r="14477" ht="12.75" customHeight="1" x14ac:dyDescent="0.2"/>
    <row r="14478" ht="12.75" customHeight="1" x14ac:dyDescent="0.2"/>
    <row r="14479" ht="12.75" customHeight="1" x14ac:dyDescent="0.2"/>
    <row r="14480" ht="12.75" customHeight="1" x14ac:dyDescent="0.2"/>
    <row r="14481" ht="12.75" customHeight="1" x14ac:dyDescent="0.2"/>
    <row r="14482" ht="12.75" customHeight="1" x14ac:dyDescent="0.2"/>
    <row r="14483" ht="12.75" customHeight="1" x14ac:dyDescent="0.2"/>
    <row r="14484" ht="12.75" customHeight="1" x14ac:dyDescent="0.2"/>
    <row r="14485" ht="12.75" customHeight="1" x14ac:dyDescent="0.2"/>
    <row r="14486" ht="12.75" customHeight="1" x14ac:dyDescent="0.2"/>
    <row r="14487" ht="12.75" customHeight="1" x14ac:dyDescent="0.2"/>
    <row r="14488" ht="12.75" customHeight="1" x14ac:dyDescent="0.2"/>
    <row r="14489" ht="12.75" customHeight="1" x14ac:dyDescent="0.2"/>
    <row r="14490" ht="12.75" customHeight="1" x14ac:dyDescent="0.2"/>
    <row r="14491" ht="12.75" customHeight="1" x14ac:dyDescent="0.2"/>
    <row r="14492" ht="12.75" customHeight="1" x14ac:dyDescent="0.2"/>
    <row r="14493" ht="12.75" customHeight="1" x14ac:dyDescent="0.2"/>
    <row r="14494" ht="12.75" customHeight="1" x14ac:dyDescent="0.2"/>
    <row r="14495" ht="12.75" customHeight="1" x14ac:dyDescent="0.2"/>
    <row r="14496" ht="12.75" customHeight="1" x14ac:dyDescent="0.2"/>
    <row r="14497" ht="12.75" customHeight="1" x14ac:dyDescent="0.2"/>
    <row r="14498" ht="12.75" customHeight="1" x14ac:dyDescent="0.2"/>
    <row r="14499" ht="12.75" customHeight="1" x14ac:dyDescent="0.2"/>
    <row r="14500" ht="12.75" customHeight="1" x14ac:dyDescent="0.2"/>
    <row r="14501" ht="12.75" customHeight="1" x14ac:dyDescent="0.2"/>
    <row r="14502" ht="12.75" customHeight="1" x14ac:dyDescent="0.2"/>
    <row r="14503" ht="12.75" customHeight="1" x14ac:dyDescent="0.2"/>
    <row r="14504" ht="12.75" customHeight="1" x14ac:dyDescent="0.2"/>
    <row r="14505" ht="12.75" customHeight="1" x14ac:dyDescent="0.2"/>
    <row r="14506" ht="12.75" customHeight="1" x14ac:dyDescent="0.2"/>
    <row r="14507" ht="12.75" customHeight="1" x14ac:dyDescent="0.2"/>
    <row r="14508" ht="12.75" customHeight="1" x14ac:dyDescent="0.2"/>
    <row r="14509" ht="12.75" customHeight="1" x14ac:dyDescent="0.2"/>
    <row r="14510" ht="12.75" customHeight="1" x14ac:dyDescent="0.2"/>
    <row r="14511" ht="12.75" customHeight="1" x14ac:dyDescent="0.2"/>
    <row r="14512" ht="12.75" customHeight="1" x14ac:dyDescent="0.2"/>
    <row r="14513" ht="12.75" customHeight="1" x14ac:dyDescent="0.2"/>
    <row r="14514" ht="12.75" customHeight="1" x14ac:dyDescent="0.2"/>
    <row r="14515" ht="12.75" customHeight="1" x14ac:dyDescent="0.2"/>
    <row r="14516" ht="12.75" customHeight="1" x14ac:dyDescent="0.2"/>
    <row r="14517" ht="12.75" customHeight="1" x14ac:dyDescent="0.2"/>
    <row r="14518" ht="12.75" customHeight="1" x14ac:dyDescent="0.2"/>
    <row r="14519" ht="12.75" customHeight="1" x14ac:dyDescent="0.2"/>
    <row r="14520" ht="12.75" customHeight="1" x14ac:dyDescent="0.2"/>
    <row r="14521" ht="12.75" customHeight="1" x14ac:dyDescent="0.2"/>
    <row r="14522" ht="12.75" customHeight="1" x14ac:dyDescent="0.2"/>
    <row r="14523" ht="12.75" customHeight="1" x14ac:dyDescent="0.2"/>
    <row r="14524" ht="12.75" customHeight="1" x14ac:dyDescent="0.2"/>
    <row r="14525" ht="12.75" customHeight="1" x14ac:dyDescent="0.2"/>
    <row r="14526" ht="12.75" customHeight="1" x14ac:dyDescent="0.2"/>
    <row r="14527" ht="12.75" customHeight="1" x14ac:dyDescent="0.2"/>
    <row r="14528" ht="12.75" customHeight="1" x14ac:dyDescent="0.2"/>
    <row r="14529" ht="12.75" customHeight="1" x14ac:dyDescent="0.2"/>
    <row r="14530" ht="12.75" customHeight="1" x14ac:dyDescent="0.2"/>
    <row r="14531" ht="12.75" customHeight="1" x14ac:dyDescent="0.2"/>
    <row r="14532" ht="12.75" customHeight="1" x14ac:dyDescent="0.2"/>
    <row r="14533" ht="12.75" customHeight="1" x14ac:dyDescent="0.2"/>
    <row r="14534" ht="12.75" customHeight="1" x14ac:dyDescent="0.2"/>
    <row r="14535" ht="12.75" customHeight="1" x14ac:dyDescent="0.2"/>
    <row r="14536" ht="12.75" customHeight="1" x14ac:dyDescent="0.2"/>
    <row r="14537" ht="12.75" customHeight="1" x14ac:dyDescent="0.2"/>
    <row r="14538" ht="12.75" customHeight="1" x14ac:dyDescent="0.2"/>
    <row r="14539" ht="12.75" customHeight="1" x14ac:dyDescent="0.2"/>
    <row r="14540" ht="12.75" customHeight="1" x14ac:dyDescent="0.2"/>
    <row r="14541" ht="12.75" customHeight="1" x14ac:dyDescent="0.2"/>
    <row r="14542" ht="12.75" customHeight="1" x14ac:dyDescent="0.2"/>
    <row r="14543" ht="12.75" customHeight="1" x14ac:dyDescent="0.2"/>
    <row r="14544" ht="12.75" customHeight="1" x14ac:dyDescent="0.2"/>
    <row r="14545" ht="12.75" customHeight="1" x14ac:dyDescent="0.2"/>
    <row r="14546" ht="12.75" customHeight="1" x14ac:dyDescent="0.2"/>
    <row r="14547" ht="12.75" customHeight="1" x14ac:dyDescent="0.2"/>
    <row r="14548" ht="12.75" customHeight="1" x14ac:dyDescent="0.2"/>
    <row r="14549" ht="12.75" customHeight="1" x14ac:dyDescent="0.2"/>
    <row r="14550" ht="12.75" customHeight="1" x14ac:dyDescent="0.2"/>
    <row r="14551" ht="12.75" customHeight="1" x14ac:dyDescent="0.2"/>
    <row r="14552" ht="12.75" customHeight="1" x14ac:dyDescent="0.2"/>
    <row r="14553" ht="12.75" customHeight="1" x14ac:dyDescent="0.2"/>
    <row r="14554" ht="12.75" customHeight="1" x14ac:dyDescent="0.2"/>
    <row r="14555" ht="12.75" customHeight="1" x14ac:dyDescent="0.2"/>
    <row r="14556" ht="12.75" customHeight="1" x14ac:dyDescent="0.2"/>
    <row r="14557" ht="12.75" customHeight="1" x14ac:dyDescent="0.2"/>
    <row r="14558" ht="12.75" customHeight="1" x14ac:dyDescent="0.2"/>
    <row r="14559" ht="12.75" customHeight="1" x14ac:dyDescent="0.2"/>
    <row r="14560" ht="12.75" customHeight="1" x14ac:dyDescent="0.2"/>
    <row r="14561" ht="12.75" customHeight="1" x14ac:dyDescent="0.2"/>
    <row r="14562" ht="12.75" customHeight="1" x14ac:dyDescent="0.2"/>
    <row r="14563" ht="12.75" customHeight="1" x14ac:dyDescent="0.2"/>
    <row r="14564" ht="12.75" customHeight="1" x14ac:dyDescent="0.2"/>
    <row r="14565" ht="12.75" customHeight="1" x14ac:dyDescent="0.2"/>
    <row r="14566" ht="12.75" customHeight="1" x14ac:dyDescent="0.2"/>
    <row r="14567" ht="12.75" customHeight="1" x14ac:dyDescent="0.2"/>
    <row r="14568" ht="12.75" customHeight="1" x14ac:dyDescent="0.2"/>
    <row r="14569" ht="12.75" customHeight="1" x14ac:dyDescent="0.2"/>
    <row r="14570" ht="12.75" customHeight="1" x14ac:dyDescent="0.2"/>
    <row r="14571" ht="12.75" customHeight="1" x14ac:dyDescent="0.2"/>
    <row r="14572" ht="12.75" customHeight="1" x14ac:dyDescent="0.2"/>
    <row r="14573" ht="12.75" customHeight="1" x14ac:dyDescent="0.2"/>
    <row r="14574" ht="12.75" customHeight="1" x14ac:dyDescent="0.2"/>
    <row r="14575" ht="12.75" customHeight="1" x14ac:dyDescent="0.2"/>
    <row r="14576" ht="12.75" customHeight="1" x14ac:dyDescent="0.2"/>
    <row r="14577" ht="12.75" customHeight="1" x14ac:dyDescent="0.2"/>
    <row r="14578" ht="12.75" customHeight="1" x14ac:dyDescent="0.2"/>
    <row r="14579" ht="12.75" customHeight="1" x14ac:dyDescent="0.2"/>
    <row r="14580" ht="12.75" customHeight="1" x14ac:dyDescent="0.2"/>
    <row r="14581" ht="12.75" customHeight="1" x14ac:dyDescent="0.2"/>
    <row r="14582" ht="12.75" customHeight="1" x14ac:dyDescent="0.2"/>
    <row r="14583" ht="12.75" customHeight="1" x14ac:dyDescent="0.2"/>
    <row r="14584" ht="12.75" customHeight="1" x14ac:dyDescent="0.2"/>
    <row r="14585" ht="12.75" customHeight="1" x14ac:dyDescent="0.2"/>
    <row r="14586" ht="12.75" customHeight="1" x14ac:dyDescent="0.2"/>
    <row r="14587" ht="12.75" customHeight="1" x14ac:dyDescent="0.2"/>
    <row r="14588" ht="12.75" customHeight="1" x14ac:dyDescent="0.2"/>
    <row r="14589" ht="12.75" customHeight="1" x14ac:dyDescent="0.2"/>
    <row r="14590" ht="12.75" customHeight="1" x14ac:dyDescent="0.2"/>
    <row r="14591" ht="12.75" customHeight="1" x14ac:dyDescent="0.2"/>
    <row r="14592" ht="12.75" customHeight="1" x14ac:dyDescent="0.2"/>
    <row r="14593" ht="12.75" customHeight="1" x14ac:dyDescent="0.2"/>
    <row r="14594" ht="12.75" customHeight="1" x14ac:dyDescent="0.2"/>
    <row r="14595" ht="12.75" customHeight="1" x14ac:dyDescent="0.2"/>
    <row r="14596" ht="12.75" customHeight="1" x14ac:dyDescent="0.2"/>
    <row r="14597" ht="12.75" customHeight="1" x14ac:dyDescent="0.2"/>
    <row r="14598" ht="12.75" customHeight="1" x14ac:dyDescent="0.2"/>
    <row r="14599" ht="12.75" customHeight="1" x14ac:dyDescent="0.2"/>
    <row r="14600" ht="12.75" customHeight="1" x14ac:dyDescent="0.2"/>
    <row r="14601" ht="12.75" customHeight="1" x14ac:dyDescent="0.2"/>
    <row r="14602" ht="12.75" customHeight="1" x14ac:dyDescent="0.2"/>
    <row r="14603" ht="12.75" customHeight="1" x14ac:dyDescent="0.2"/>
    <row r="14604" ht="12.75" customHeight="1" x14ac:dyDescent="0.2"/>
    <row r="14605" ht="12.75" customHeight="1" x14ac:dyDescent="0.2"/>
    <row r="14606" ht="12.75" customHeight="1" x14ac:dyDescent="0.2"/>
    <row r="14607" ht="12.75" customHeight="1" x14ac:dyDescent="0.2"/>
    <row r="14608" ht="12.75" customHeight="1" x14ac:dyDescent="0.2"/>
    <row r="14609" ht="12.75" customHeight="1" x14ac:dyDescent="0.2"/>
    <row r="14610" ht="12.75" customHeight="1" x14ac:dyDescent="0.2"/>
    <row r="14611" ht="12.75" customHeight="1" x14ac:dyDescent="0.2"/>
    <row r="14612" ht="12.75" customHeight="1" x14ac:dyDescent="0.2"/>
    <row r="14613" ht="12.75" customHeight="1" x14ac:dyDescent="0.2"/>
    <row r="14614" ht="12.75" customHeight="1" x14ac:dyDescent="0.2"/>
    <row r="14615" ht="12.75" customHeight="1" x14ac:dyDescent="0.2"/>
    <row r="14616" ht="12.75" customHeight="1" x14ac:dyDescent="0.2"/>
    <row r="14617" ht="12.75" customHeight="1" x14ac:dyDescent="0.2"/>
    <row r="14618" ht="12.75" customHeight="1" x14ac:dyDescent="0.2"/>
    <row r="14619" ht="12.75" customHeight="1" x14ac:dyDescent="0.2"/>
    <row r="14620" ht="12.75" customHeight="1" x14ac:dyDescent="0.2"/>
    <row r="14621" ht="12.75" customHeight="1" x14ac:dyDescent="0.2"/>
    <row r="14622" ht="12.75" customHeight="1" x14ac:dyDescent="0.2"/>
    <row r="14623" ht="12.75" customHeight="1" x14ac:dyDescent="0.2"/>
    <row r="14624" ht="12.75" customHeight="1" x14ac:dyDescent="0.2"/>
    <row r="14625" ht="12.75" customHeight="1" x14ac:dyDescent="0.2"/>
    <row r="14626" ht="12.75" customHeight="1" x14ac:dyDescent="0.2"/>
    <row r="14627" ht="12.75" customHeight="1" x14ac:dyDescent="0.2"/>
    <row r="14628" ht="12.75" customHeight="1" x14ac:dyDescent="0.2"/>
    <row r="14629" ht="12.75" customHeight="1" x14ac:dyDescent="0.2"/>
    <row r="14630" ht="12.75" customHeight="1" x14ac:dyDescent="0.2"/>
    <row r="14631" ht="12.75" customHeight="1" x14ac:dyDescent="0.2"/>
    <row r="14632" ht="12.75" customHeight="1" x14ac:dyDescent="0.2"/>
    <row r="14633" ht="12.75" customHeight="1" x14ac:dyDescent="0.2"/>
    <row r="14634" ht="12.75" customHeight="1" x14ac:dyDescent="0.2"/>
    <row r="14635" ht="12.75" customHeight="1" x14ac:dyDescent="0.2"/>
    <row r="14636" ht="12.75" customHeight="1" x14ac:dyDescent="0.2"/>
    <row r="14637" ht="12.75" customHeight="1" x14ac:dyDescent="0.2"/>
    <row r="14638" ht="12.75" customHeight="1" x14ac:dyDescent="0.2"/>
    <row r="14639" ht="12.75" customHeight="1" x14ac:dyDescent="0.2"/>
    <row r="14640" ht="12.75" customHeight="1" x14ac:dyDescent="0.2"/>
    <row r="14641" ht="12.75" customHeight="1" x14ac:dyDescent="0.2"/>
    <row r="14642" ht="12.75" customHeight="1" x14ac:dyDescent="0.2"/>
    <row r="14643" ht="12.75" customHeight="1" x14ac:dyDescent="0.2"/>
    <row r="14644" ht="12.75" customHeight="1" x14ac:dyDescent="0.2"/>
    <row r="14645" ht="12.75" customHeight="1" x14ac:dyDescent="0.2"/>
    <row r="14646" ht="12.75" customHeight="1" x14ac:dyDescent="0.2"/>
    <row r="14647" ht="12.75" customHeight="1" x14ac:dyDescent="0.2"/>
    <row r="14648" ht="12.75" customHeight="1" x14ac:dyDescent="0.2"/>
    <row r="14649" ht="12.75" customHeight="1" x14ac:dyDescent="0.2"/>
    <row r="14650" ht="12.75" customHeight="1" x14ac:dyDescent="0.2"/>
    <row r="14651" ht="12.75" customHeight="1" x14ac:dyDescent="0.2"/>
    <row r="14652" ht="12.75" customHeight="1" x14ac:dyDescent="0.2"/>
    <row r="14653" ht="12.75" customHeight="1" x14ac:dyDescent="0.2"/>
    <row r="14654" ht="12.75" customHeight="1" x14ac:dyDescent="0.2"/>
    <row r="14655" ht="12.75" customHeight="1" x14ac:dyDescent="0.2"/>
    <row r="14656" ht="12.75" customHeight="1" x14ac:dyDescent="0.2"/>
    <row r="14657" ht="12.75" customHeight="1" x14ac:dyDescent="0.2"/>
    <row r="14658" ht="12.75" customHeight="1" x14ac:dyDescent="0.2"/>
    <row r="14659" ht="12.75" customHeight="1" x14ac:dyDescent="0.2"/>
    <row r="14660" ht="12.75" customHeight="1" x14ac:dyDescent="0.2"/>
    <row r="14661" ht="12.75" customHeight="1" x14ac:dyDescent="0.2"/>
    <row r="14662" ht="12.75" customHeight="1" x14ac:dyDescent="0.2"/>
    <row r="14663" ht="12.75" customHeight="1" x14ac:dyDescent="0.2"/>
    <row r="14664" ht="12.75" customHeight="1" x14ac:dyDescent="0.2"/>
    <row r="14665" ht="12.75" customHeight="1" x14ac:dyDescent="0.2"/>
    <row r="14666" ht="12.75" customHeight="1" x14ac:dyDescent="0.2"/>
    <row r="14667" ht="12.75" customHeight="1" x14ac:dyDescent="0.2"/>
    <row r="14668" ht="12.75" customHeight="1" x14ac:dyDescent="0.2"/>
    <row r="14669" ht="12.75" customHeight="1" x14ac:dyDescent="0.2"/>
    <row r="14670" ht="12.75" customHeight="1" x14ac:dyDescent="0.2"/>
    <row r="14671" ht="12.75" customHeight="1" x14ac:dyDescent="0.2"/>
    <row r="14672" ht="12.75" customHeight="1" x14ac:dyDescent="0.2"/>
    <row r="14673" ht="12.75" customHeight="1" x14ac:dyDescent="0.2"/>
    <row r="14674" ht="12.75" customHeight="1" x14ac:dyDescent="0.2"/>
    <row r="14675" ht="12.75" customHeight="1" x14ac:dyDescent="0.2"/>
    <row r="14676" ht="12.75" customHeight="1" x14ac:dyDescent="0.2"/>
    <row r="14677" ht="12.75" customHeight="1" x14ac:dyDescent="0.2"/>
    <row r="14678" ht="12.75" customHeight="1" x14ac:dyDescent="0.2"/>
    <row r="14679" ht="12.75" customHeight="1" x14ac:dyDescent="0.2"/>
    <row r="14680" ht="12.75" customHeight="1" x14ac:dyDescent="0.2"/>
    <row r="14681" ht="12.75" customHeight="1" x14ac:dyDescent="0.2"/>
    <row r="14682" ht="12.75" customHeight="1" x14ac:dyDescent="0.2"/>
    <row r="14683" ht="12.75" customHeight="1" x14ac:dyDescent="0.2"/>
    <row r="14684" ht="12.75" customHeight="1" x14ac:dyDescent="0.2"/>
    <row r="14685" ht="12.75" customHeight="1" x14ac:dyDescent="0.2"/>
    <row r="14686" ht="12.75" customHeight="1" x14ac:dyDescent="0.2"/>
    <row r="14687" ht="12.75" customHeight="1" x14ac:dyDescent="0.2"/>
    <row r="14688" ht="12.75" customHeight="1" x14ac:dyDescent="0.2"/>
    <row r="14689" ht="12.75" customHeight="1" x14ac:dyDescent="0.2"/>
    <row r="14690" ht="12.75" customHeight="1" x14ac:dyDescent="0.2"/>
    <row r="14691" ht="12.75" customHeight="1" x14ac:dyDescent="0.2"/>
    <row r="14692" ht="12.75" customHeight="1" x14ac:dyDescent="0.2"/>
    <row r="14693" ht="12.75" customHeight="1" x14ac:dyDescent="0.2"/>
    <row r="14694" ht="12.75" customHeight="1" x14ac:dyDescent="0.2"/>
    <row r="14695" ht="12.75" customHeight="1" x14ac:dyDescent="0.2"/>
    <row r="14696" ht="12.75" customHeight="1" x14ac:dyDescent="0.2"/>
    <row r="14697" ht="12.75" customHeight="1" x14ac:dyDescent="0.2"/>
    <row r="14698" ht="12.75" customHeight="1" x14ac:dyDescent="0.2"/>
    <row r="14699" ht="12.75" customHeight="1" x14ac:dyDescent="0.2"/>
    <row r="14700" ht="12.75" customHeight="1" x14ac:dyDescent="0.2"/>
    <row r="14701" ht="12.75" customHeight="1" x14ac:dyDescent="0.2"/>
    <row r="14702" ht="12.75" customHeight="1" x14ac:dyDescent="0.2"/>
    <row r="14703" ht="12.75" customHeight="1" x14ac:dyDescent="0.2"/>
    <row r="14704" ht="12.75" customHeight="1" x14ac:dyDescent="0.2"/>
    <row r="14705" ht="12.75" customHeight="1" x14ac:dyDescent="0.2"/>
    <row r="14706" ht="12.75" customHeight="1" x14ac:dyDescent="0.2"/>
    <row r="14707" ht="12.75" customHeight="1" x14ac:dyDescent="0.2"/>
    <row r="14708" ht="12.75" customHeight="1" x14ac:dyDescent="0.2"/>
    <row r="14709" ht="12.75" customHeight="1" x14ac:dyDescent="0.2"/>
    <row r="14710" ht="12.75" customHeight="1" x14ac:dyDescent="0.2"/>
    <row r="14711" ht="12.75" customHeight="1" x14ac:dyDescent="0.2"/>
    <row r="14712" ht="12.75" customHeight="1" x14ac:dyDescent="0.2"/>
    <row r="14713" ht="12.75" customHeight="1" x14ac:dyDescent="0.2"/>
    <row r="14714" ht="12.75" customHeight="1" x14ac:dyDescent="0.2"/>
    <row r="14715" ht="12.75" customHeight="1" x14ac:dyDescent="0.2"/>
    <row r="14716" ht="12.75" customHeight="1" x14ac:dyDescent="0.2"/>
    <row r="14717" ht="12.75" customHeight="1" x14ac:dyDescent="0.2"/>
    <row r="14718" ht="12.75" customHeight="1" x14ac:dyDescent="0.2"/>
    <row r="14719" ht="12.75" customHeight="1" x14ac:dyDescent="0.2"/>
    <row r="14720" ht="12.75" customHeight="1" x14ac:dyDescent="0.2"/>
    <row r="14721" ht="12.75" customHeight="1" x14ac:dyDescent="0.2"/>
    <row r="14722" ht="12.75" customHeight="1" x14ac:dyDescent="0.2"/>
    <row r="14723" ht="12.75" customHeight="1" x14ac:dyDescent="0.2"/>
    <row r="14724" ht="12.75" customHeight="1" x14ac:dyDescent="0.2"/>
    <row r="14725" ht="12.75" customHeight="1" x14ac:dyDescent="0.2"/>
    <row r="14726" ht="12.75" customHeight="1" x14ac:dyDescent="0.2"/>
    <row r="14727" ht="12.75" customHeight="1" x14ac:dyDescent="0.2"/>
    <row r="14728" ht="12.75" customHeight="1" x14ac:dyDescent="0.2"/>
    <row r="14729" ht="12.75" customHeight="1" x14ac:dyDescent="0.2"/>
    <row r="14730" ht="12.75" customHeight="1" x14ac:dyDescent="0.2"/>
    <row r="14731" ht="12.75" customHeight="1" x14ac:dyDescent="0.2"/>
    <row r="14732" ht="12.75" customHeight="1" x14ac:dyDescent="0.2"/>
    <row r="14733" ht="12.75" customHeight="1" x14ac:dyDescent="0.2"/>
    <row r="14734" ht="12.75" customHeight="1" x14ac:dyDescent="0.2"/>
    <row r="14735" ht="12.75" customHeight="1" x14ac:dyDescent="0.2"/>
    <row r="14736" ht="12.75" customHeight="1" x14ac:dyDescent="0.2"/>
    <row r="14737" ht="12.75" customHeight="1" x14ac:dyDescent="0.2"/>
    <row r="14738" ht="12.75" customHeight="1" x14ac:dyDescent="0.2"/>
    <row r="14739" ht="12.75" customHeight="1" x14ac:dyDescent="0.2"/>
    <row r="14740" ht="12.75" customHeight="1" x14ac:dyDescent="0.2"/>
    <row r="14741" ht="12.75" customHeight="1" x14ac:dyDescent="0.2"/>
    <row r="14742" ht="12.75" customHeight="1" x14ac:dyDescent="0.2"/>
    <row r="14743" ht="12.75" customHeight="1" x14ac:dyDescent="0.2"/>
    <row r="14744" ht="12.75" customHeight="1" x14ac:dyDescent="0.2"/>
    <row r="14745" ht="12.75" customHeight="1" x14ac:dyDescent="0.2"/>
    <row r="14746" ht="12.75" customHeight="1" x14ac:dyDescent="0.2"/>
    <row r="14747" ht="12.75" customHeight="1" x14ac:dyDescent="0.2"/>
    <row r="14748" ht="12.75" customHeight="1" x14ac:dyDescent="0.2"/>
    <row r="14749" ht="12.75" customHeight="1" x14ac:dyDescent="0.2"/>
    <row r="14750" ht="12.75" customHeight="1" x14ac:dyDescent="0.2"/>
    <row r="14751" ht="12.75" customHeight="1" x14ac:dyDescent="0.2"/>
    <row r="14752" ht="12.75" customHeight="1" x14ac:dyDescent="0.2"/>
    <row r="14753" ht="12.75" customHeight="1" x14ac:dyDescent="0.2"/>
    <row r="14754" ht="12.75" customHeight="1" x14ac:dyDescent="0.2"/>
    <row r="14755" ht="12.75" customHeight="1" x14ac:dyDescent="0.2"/>
    <row r="14756" ht="12.75" customHeight="1" x14ac:dyDescent="0.2"/>
    <row r="14757" ht="12.75" customHeight="1" x14ac:dyDescent="0.2"/>
    <row r="14758" ht="12.75" customHeight="1" x14ac:dyDescent="0.2"/>
    <row r="14759" ht="12.75" customHeight="1" x14ac:dyDescent="0.2"/>
    <row r="14760" ht="12.75" customHeight="1" x14ac:dyDescent="0.2"/>
    <row r="14761" ht="12.75" customHeight="1" x14ac:dyDescent="0.2"/>
    <row r="14762" ht="12.75" customHeight="1" x14ac:dyDescent="0.2"/>
    <row r="14763" ht="12.75" customHeight="1" x14ac:dyDescent="0.2"/>
    <row r="14764" ht="12.75" customHeight="1" x14ac:dyDescent="0.2"/>
    <row r="14765" ht="12.75" customHeight="1" x14ac:dyDescent="0.2"/>
    <row r="14766" ht="12.75" customHeight="1" x14ac:dyDescent="0.2"/>
    <row r="14767" ht="12.75" customHeight="1" x14ac:dyDescent="0.2"/>
    <row r="14768" ht="12.75" customHeight="1" x14ac:dyDescent="0.2"/>
    <row r="14769" ht="12.75" customHeight="1" x14ac:dyDescent="0.2"/>
    <row r="14770" ht="12.75" customHeight="1" x14ac:dyDescent="0.2"/>
    <row r="14771" ht="12.75" customHeight="1" x14ac:dyDescent="0.2"/>
    <row r="14772" ht="12.75" customHeight="1" x14ac:dyDescent="0.2"/>
    <row r="14773" ht="12.75" customHeight="1" x14ac:dyDescent="0.2"/>
    <row r="14774" ht="12.75" customHeight="1" x14ac:dyDescent="0.2"/>
    <row r="14775" ht="12.75" customHeight="1" x14ac:dyDescent="0.2"/>
    <row r="14776" ht="12.75" customHeight="1" x14ac:dyDescent="0.2"/>
    <row r="14777" ht="12.75" customHeight="1" x14ac:dyDescent="0.2"/>
    <row r="14778" ht="12.75" customHeight="1" x14ac:dyDescent="0.2"/>
    <row r="14779" ht="12.75" customHeight="1" x14ac:dyDescent="0.2"/>
    <row r="14780" ht="12.75" customHeight="1" x14ac:dyDescent="0.2"/>
    <row r="14781" ht="12.75" customHeight="1" x14ac:dyDescent="0.2"/>
    <row r="14782" ht="12.75" customHeight="1" x14ac:dyDescent="0.2"/>
    <row r="14783" ht="12.75" customHeight="1" x14ac:dyDescent="0.2"/>
    <row r="14784" ht="12.75" customHeight="1" x14ac:dyDescent="0.2"/>
    <row r="14785" ht="12.75" customHeight="1" x14ac:dyDescent="0.2"/>
    <row r="14786" ht="12.75" customHeight="1" x14ac:dyDescent="0.2"/>
    <row r="14787" ht="12.75" customHeight="1" x14ac:dyDescent="0.2"/>
    <row r="14788" ht="12.75" customHeight="1" x14ac:dyDescent="0.2"/>
    <row r="14789" ht="12.75" customHeight="1" x14ac:dyDescent="0.2"/>
    <row r="14790" ht="12.75" customHeight="1" x14ac:dyDescent="0.2"/>
    <row r="14791" ht="12.75" customHeight="1" x14ac:dyDescent="0.2"/>
    <row r="14792" ht="12.75" customHeight="1" x14ac:dyDescent="0.2"/>
    <row r="14793" ht="12.75" customHeight="1" x14ac:dyDescent="0.2"/>
    <row r="14794" ht="12.75" customHeight="1" x14ac:dyDescent="0.2"/>
    <row r="14795" ht="12.75" customHeight="1" x14ac:dyDescent="0.2"/>
    <row r="14796" ht="12.75" customHeight="1" x14ac:dyDescent="0.2"/>
    <row r="14797" ht="12.75" customHeight="1" x14ac:dyDescent="0.2"/>
    <row r="14798" ht="12.75" customHeight="1" x14ac:dyDescent="0.2"/>
    <row r="14799" ht="12.75" customHeight="1" x14ac:dyDescent="0.2"/>
    <row r="14800" ht="12.75" customHeight="1" x14ac:dyDescent="0.2"/>
    <row r="14801" ht="12.75" customHeight="1" x14ac:dyDescent="0.2"/>
    <row r="14802" ht="12.75" customHeight="1" x14ac:dyDescent="0.2"/>
    <row r="14803" ht="12.75" customHeight="1" x14ac:dyDescent="0.2"/>
    <row r="14804" ht="12.75" customHeight="1" x14ac:dyDescent="0.2"/>
    <row r="14805" ht="12.75" customHeight="1" x14ac:dyDescent="0.2"/>
    <row r="14806" ht="12.75" customHeight="1" x14ac:dyDescent="0.2"/>
    <row r="14807" ht="12.75" customHeight="1" x14ac:dyDescent="0.2"/>
    <row r="14808" ht="12.75" customHeight="1" x14ac:dyDescent="0.2"/>
    <row r="14809" ht="12.75" customHeight="1" x14ac:dyDescent="0.2"/>
    <row r="14810" ht="12.75" customHeight="1" x14ac:dyDescent="0.2"/>
    <row r="14811" ht="12.75" customHeight="1" x14ac:dyDescent="0.2"/>
    <row r="14812" ht="12.75" customHeight="1" x14ac:dyDescent="0.2"/>
    <row r="14813" ht="12.75" customHeight="1" x14ac:dyDescent="0.2"/>
    <row r="14814" ht="12.75" customHeight="1" x14ac:dyDescent="0.2"/>
    <row r="14815" ht="12.75" customHeight="1" x14ac:dyDescent="0.2"/>
    <row r="14816" ht="12.75" customHeight="1" x14ac:dyDescent="0.2"/>
    <row r="14817" ht="12.75" customHeight="1" x14ac:dyDescent="0.2"/>
    <row r="14818" ht="12.75" customHeight="1" x14ac:dyDescent="0.2"/>
    <row r="14819" ht="12.75" customHeight="1" x14ac:dyDescent="0.2"/>
    <row r="14820" ht="12.75" customHeight="1" x14ac:dyDescent="0.2"/>
    <row r="14821" ht="12.75" customHeight="1" x14ac:dyDescent="0.2"/>
    <row r="14822" ht="12.75" customHeight="1" x14ac:dyDescent="0.2"/>
    <row r="14823" ht="12.75" customHeight="1" x14ac:dyDescent="0.2"/>
    <row r="14824" ht="12.75" customHeight="1" x14ac:dyDescent="0.2"/>
    <row r="14825" ht="12.75" customHeight="1" x14ac:dyDescent="0.2"/>
    <row r="14826" ht="12.75" customHeight="1" x14ac:dyDescent="0.2"/>
    <row r="14827" ht="12.75" customHeight="1" x14ac:dyDescent="0.2"/>
    <row r="14828" ht="12.75" customHeight="1" x14ac:dyDescent="0.2"/>
    <row r="14829" ht="12.75" customHeight="1" x14ac:dyDescent="0.2"/>
    <row r="14830" ht="12.75" customHeight="1" x14ac:dyDescent="0.2"/>
    <row r="14831" ht="12.75" customHeight="1" x14ac:dyDescent="0.2"/>
    <row r="14832" ht="12.75" customHeight="1" x14ac:dyDescent="0.2"/>
    <row r="14833" ht="12.75" customHeight="1" x14ac:dyDescent="0.2"/>
    <row r="14834" ht="12.75" customHeight="1" x14ac:dyDescent="0.2"/>
    <row r="14835" ht="12.75" customHeight="1" x14ac:dyDescent="0.2"/>
    <row r="14836" ht="12.75" customHeight="1" x14ac:dyDescent="0.2"/>
    <row r="14837" ht="12.75" customHeight="1" x14ac:dyDescent="0.2"/>
    <row r="14838" ht="12.75" customHeight="1" x14ac:dyDescent="0.2"/>
    <row r="14839" ht="12.75" customHeight="1" x14ac:dyDescent="0.2"/>
    <row r="14840" ht="12.75" customHeight="1" x14ac:dyDescent="0.2"/>
    <row r="14841" ht="12.75" customHeight="1" x14ac:dyDescent="0.2"/>
    <row r="14842" ht="12.75" customHeight="1" x14ac:dyDescent="0.2"/>
    <row r="14843" ht="12.75" customHeight="1" x14ac:dyDescent="0.2"/>
    <row r="14844" ht="12.75" customHeight="1" x14ac:dyDescent="0.2"/>
    <row r="14845" ht="12.75" customHeight="1" x14ac:dyDescent="0.2"/>
    <row r="14846" ht="12.75" customHeight="1" x14ac:dyDescent="0.2"/>
    <row r="14847" ht="12.75" customHeight="1" x14ac:dyDescent="0.2"/>
    <row r="14848" ht="12.75" customHeight="1" x14ac:dyDescent="0.2"/>
    <row r="14849" ht="12.75" customHeight="1" x14ac:dyDescent="0.2"/>
    <row r="14850" ht="12.75" customHeight="1" x14ac:dyDescent="0.2"/>
    <row r="14851" ht="12.75" customHeight="1" x14ac:dyDescent="0.2"/>
    <row r="14852" ht="12.75" customHeight="1" x14ac:dyDescent="0.2"/>
    <row r="14853" ht="12.75" customHeight="1" x14ac:dyDescent="0.2"/>
    <row r="14854" ht="12.75" customHeight="1" x14ac:dyDescent="0.2"/>
    <row r="14855" ht="12.75" customHeight="1" x14ac:dyDescent="0.2"/>
    <row r="14856" ht="12.75" customHeight="1" x14ac:dyDescent="0.2"/>
    <row r="14857" ht="12.75" customHeight="1" x14ac:dyDescent="0.2"/>
    <row r="14858" ht="12.75" customHeight="1" x14ac:dyDescent="0.2"/>
    <row r="14859" ht="12.75" customHeight="1" x14ac:dyDescent="0.2"/>
    <row r="14860" ht="12.75" customHeight="1" x14ac:dyDescent="0.2"/>
    <row r="14861" ht="12.75" customHeight="1" x14ac:dyDescent="0.2"/>
    <row r="14862" ht="12.75" customHeight="1" x14ac:dyDescent="0.2"/>
    <row r="14863" ht="12.75" customHeight="1" x14ac:dyDescent="0.2"/>
    <row r="14864" ht="12.75" customHeight="1" x14ac:dyDescent="0.2"/>
    <row r="14865" ht="12.75" customHeight="1" x14ac:dyDescent="0.2"/>
    <row r="14866" ht="12.75" customHeight="1" x14ac:dyDescent="0.2"/>
    <row r="14867" ht="12.75" customHeight="1" x14ac:dyDescent="0.2"/>
    <row r="14868" ht="12.75" customHeight="1" x14ac:dyDescent="0.2"/>
    <row r="14869" ht="12.75" customHeight="1" x14ac:dyDescent="0.2"/>
    <row r="14870" ht="12.75" customHeight="1" x14ac:dyDescent="0.2"/>
    <row r="14871" ht="12.75" customHeight="1" x14ac:dyDescent="0.2"/>
    <row r="14872" ht="12.75" customHeight="1" x14ac:dyDescent="0.2"/>
    <row r="14873" ht="12.75" customHeight="1" x14ac:dyDescent="0.2"/>
    <row r="14874" ht="12.75" customHeight="1" x14ac:dyDescent="0.2"/>
    <row r="14875" ht="12.75" customHeight="1" x14ac:dyDescent="0.2"/>
    <row r="14876" ht="12.75" customHeight="1" x14ac:dyDescent="0.2"/>
    <row r="14877" ht="12.75" customHeight="1" x14ac:dyDescent="0.2"/>
    <row r="14878" ht="12.75" customHeight="1" x14ac:dyDescent="0.2"/>
    <row r="14879" ht="12.75" customHeight="1" x14ac:dyDescent="0.2"/>
    <row r="14880" ht="12.75" customHeight="1" x14ac:dyDescent="0.2"/>
    <row r="14881" ht="12.75" customHeight="1" x14ac:dyDescent="0.2"/>
    <row r="14882" ht="12.75" customHeight="1" x14ac:dyDescent="0.2"/>
    <row r="14883" ht="12.75" customHeight="1" x14ac:dyDescent="0.2"/>
    <row r="14884" ht="12.75" customHeight="1" x14ac:dyDescent="0.2"/>
    <row r="14885" ht="12.75" customHeight="1" x14ac:dyDescent="0.2"/>
    <row r="14886" ht="12.75" customHeight="1" x14ac:dyDescent="0.2"/>
    <row r="14887" ht="12.75" customHeight="1" x14ac:dyDescent="0.2"/>
    <row r="14888" ht="12.75" customHeight="1" x14ac:dyDescent="0.2"/>
    <row r="14889" ht="12.75" customHeight="1" x14ac:dyDescent="0.2"/>
    <row r="14890" ht="12.75" customHeight="1" x14ac:dyDescent="0.2"/>
    <row r="14891" ht="12.75" customHeight="1" x14ac:dyDescent="0.2"/>
    <row r="14892" ht="12.75" customHeight="1" x14ac:dyDescent="0.2"/>
    <row r="14893" ht="12.75" customHeight="1" x14ac:dyDescent="0.2"/>
    <row r="14894" ht="12.75" customHeight="1" x14ac:dyDescent="0.2"/>
    <row r="14895" ht="12.75" customHeight="1" x14ac:dyDescent="0.2"/>
    <row r="14896" ht="12.75" customHeight="1" x14ac:dyDescent="0.2"/>
    <row r="14897" ht="12.75" customHeight="1" x14ac:dyDescent="0.2"/>
    <row r="14898" ht="12.75" customHeight="1" x14ac:dyDescent="0.2"/>
    <row r="14899" ht="12.75" customHeight="1" x14ac:dyDescent="0.2"/>
    <row r="14900" ht="12.75" customHeight="1" x14ac:dyDescent="0.2"/>
    <row r="14901" ht="12.75" customHeight="1" x14ac:dyDescent="0.2"/>
    <row r="14902" ht="12.75" customHeight="1" x14ac:dyDescent="0.2"/>
    <row r="14903" ht="12.75" customHeight="1" x14ac:dyDescent="0.2"/>
    <row r="14904" ht="12.75" customHeight="1" x14ac:dyDescent="0.2"/>
    <row r="14905" ht="12.75" customHeight="1" x14ac:dyDescent="0.2"/>
    <row r="14906" ht="12.75" customHeight="1" x14ac:dyDescent="0.2"/>
    <row r="14907" ht="12.75" customHeight="1" x14ac:dyDescent="0.2"/>
    <row r="14908" ht="12.75" customHeight="1" x14ac:dyDescent="0.2"/>
    <row r="14909" ht="12.75" customHeight="1" x14ac:dyDescent="0.2"/>
    <row r="14910" ht="12.75" customHeight="1" x14ac:dyDescent="0.2"/>
    <row r="14911" ht="12.75" customHeight="1" x14ac:dyDescent="0.2"/>
    <row r="14912" ht="12.75" customHeight="1" x14ac:dyDescent="0.2"/>
    <row r="14913" ht="12.75" customHeight="1" x14ac:dyDescent="0.2"/>
    <row r="14914" ht="12.75" customHeight="1" x14ac:dyDescent="0.2"/>
    <row r="14915" ht="12.75" customHeight="1" x14ac:dyDescent="0.2"/>
    <row r="14916" ht="12.75" customHeight="1" x14ac:dyDescent="0.2"/>
    <row r="14917" ht="12.75" customHeight="1" x14ac:dyDescent="0.2"/>
    <row r="14918" ht="12.75" customHeight="1" x14ac:dyDescent="0.2"/>
    <row r="14919" ht="12.75" customHeight="1" x14ac:dyDescent="0.2"/>
    <row r="14920" ht="12.75" customHeight="1" x14ac:dyDescent="0.2"/>
    <row r="14921" ht="12.75" customHeight="1" x14ac:dyDescent="0.2"/>
    <row r="14922" ht="12.75" customHeight="1" x14ac:dyDescent="0.2"/>
    <row r="14923" ht="12.75" customHeight="1" x14ac:dyDescent="0.2"/>
    <row r="14924" ht="12.75" customHeight="1" x14ac:dyDescent="0.2"/>
    <row r="14925" ht="12.75" customHeight="1" x14ac:dyDescent="0.2"/>
    <row r="14926" ht="12.75" customHeight="1" x14ac:dyDescent="0.2"/>
    <row r="14927" ht="12.75" customHeight="1" x14ac:dyDescent="0.2"/>
    <row r="14928" ht="12.75" customHeight="1" x14ac:dyDescent="0.2"/>
    <row r="14929" ht="12.75" customHeight="1" x14ac:dyDescent="0.2"/>
    <row r="14930" ht="12.75" customHeight="1" x14ac:dyDescent="0.2"/>
    <row r="14931" ht="12.75" customHeight="1" x14ac:dyDescent="0.2"/>
    <row r="14932" ht="12.75" customHeight="1" x14ac:dyDescent="0.2"/>
    <row r="14933" ht="12.75" customHeight="1" x14ac:dyDescent="0.2"/>
    <row r="14934" ht="12.75" customHeight="1" x14ac:dyDescent="0.2"/>
    <row r="14935" ht="12.75" customHeight="1" x14ac:dyDescent="0.2"/>
    <row r="14936" ht="12.75" customHeight="1" x14ac:dyDescent="0.2"/>
    <row r="14937" ht="12.75" customHeight="1" x14ac:dyDescent="0.2"/>
    <row r="14938" ht="12.75" customHeight="1" x14ac:dyDescent="0.2"/>
    <row r="14939" ht="12.75" customHeight="1" x14ac:dyDescent="0.2"/>
    <row r="14940" ht="12.75" customHeight="1" x14ac:dyDescent="0.2"/>
    <row r="14941" ht="12.75" customHeight="1" x14ac:dyDescent="0.2"/>
    <row r="14942" ht="12.75" customHeight="1" x14ac:dyDescent="0.2"/>
    <row r="14943" ht="12.75" customHeight="1" x14ac:dyDescent="0.2"/>
    <row r="14944" ht="12.75" customHeight="1" x14ac:dyDescent="0.2"/>
    <row r="14945" ht="12.75" customHeight="1" x14ac:dyDescent="0.2"/>
    <row r="14946" ht="12.75" customHeight="1" x14ac:dyDescent="0.2"/>
    <row r="14947" ht="12.75" customHeight="1" x14ac:dyDescent="0.2"/>
    <row r="14948" ht="12.75" customHeight="1" x14ac:dyDescent="0.2"/>
    <row r="14949" ht="12.75" customHeight="1" x14ac:dyDescent="0.2"/>
    <row r="14950" ht="12.75" customHeight="1" x14ac:dyDescent="0.2"/>
    <row r="14951" ht="12.75" customHeight="1" x14ac:dyDescent="0.2"/>
    <row r="14952" ht="12.75" customHeight="1" x14ac:dyDescent="0.2"/>
    <row r="14953" ht="12.75" customHeight="1" x14ac:dyDescent="0.2"/>
    <row r="14954" ht="12.75" customHeight="1" x14ac:dyDescent="0.2"/>
    <row r="14955" ht="12.75" customHeight="1" x14ac:dyDescent="0.2"/>
    <row r="14956" ht="12.75" customHeight="1" x14ac:dyDescent="0.2"/>
    <row r="14957" ht="12.75" customHeight="1" x14ac:dyDescent="0.2"/>
    <row r="14958" ht="12.75" customHeight="1" x14ac:dyDescent="0.2"/>
    <row r="14959" ht="12.75" customHeight="1" x14ac:dyDescent="0.2"/>
    <row r="14960" ht="12.75" customHeight="1" x14ac:dyDescent="0.2"/>
    <row r="14961" ht="12.75" customHeight="1" x14ac:dyDescent="0.2"/>
    <row r="14962" ht="12.75" customHeight="1" x14ac:dyDescent="0.2"/>
    <row r="14963" ht="12.75" customHeight="1" x14ac:dyDescent="0.2"/>
    <row r="14964" ht="12.75" customHeight="1" x14ac:dyDescent="0.2"/>
    <row r="14965" ht="12.75" customHeight="1" x14ac:dyDescent="0.2"/>
    <row r="14966" ht="12.75" customHeight="1" x14ac:dyDescent="0.2"/>
    <row r="14967" ht="12.75" customHeight="1" x14ac:dyDescent="0.2"/>
    <row r="14968" ht="12.75" customHeight="1" x14ac:dyDescent="0.2"/>
    <row r="14969" ht="12.75" customHeight="1" x14ac:dyDescent="0.2"/>
    <row r="14970" ht="12.75" customHeight="1" x14ac:dyDescent="0.2"/>
    <row r="14971" ht="12.75" customHeight="1" x14ac:dyDescent="0.2"/>
    <row r="14972" ht="12.75" customHeight="1" x14ac:dyDescent="0.2"/>
    <row r="14973" ht="12.75" customHeight="1" x14ac:dyDescent="0.2"/>
    <row r="14974" ht="12.75" customHeight="1" x14ac:dyDescent="0.2"/>
    <row r="14975" ht="12.75" customHeight="1" x14ac:dyDescent="0.2"/>
    <row r="14976" ht="12.75" customHeight="1" x14ac:dyDescent="0.2"/>
    <row r="14977" ht="12.75" customHeight="1" x14ac:dyDescent="0.2"/>
    <row r="14978" ht="12.75" customHeight="1" x14ac:dyDescent="0.2"/>
    <row r="14979" ht="12.75" customHeight="1" x14ac:dyDescent="0.2"/>
    <row r="14980" ht="12.75" customHeight="1" x14ac:dyDescent="0.2"/>
    <row r="14981" ht="12.75" customHeight="1" x14ac:dyDescent="0.2"/>
    <row r="14982" ht="12.75" customHeight="1" x14ac:dyDescent="0.2"/>
    <row r="14983" ht="12.75" customHeight="1" x14ac:dyDescent="0.2"/>
    <row r="14984" ht="12.75" customHeight="1" x14ac:dyDescent="0.2"/>
    <row r="14985" ht="12.75" customHeight="1" x14ac:dyDescent="0.2"/>
    <row r="14986" ht="12.75" customHeight="1" x14ac:dyDescent="0.2"/>
    <row r="14987" ht="12.75" customHeight="1" x14ac:dyDescent="0.2"/>
    <row r="14988" ht="12.75" customHeight="1" x14ac:dyDescent="0.2"/>
    <row r="14989" ht="12.75" customHeight="1" x14ac:dyDescent="0.2"/>
    <row r="14990" ht="12.75" customHeight="1" x14ac:dyDescent="0.2"/>
    <row r="14991" ht="12.75" customHeight="1" x14ac:dyDescent="0.2"/>
    <row r="14992" ht="12.75" customHeight="1" x14ac:dyDescent="0.2"/>
    <row r="14993" ht="12.75" customHeight="1" x14ac:dyDescent="0.2"/>
    <row r="14994" ht="12.75" customHeight="1" x14ac:dyDescent="0.2"/>
    <row r="14995" ht="12.75" customHeight="1" x14ac:dyDescent="0.2"/>
    <row r="14996" ht="12.75" customHeight="1" x14ac:dyDescent="0.2"/>
    <row r="14997" ht="12.75" customHeight="1" x14ac:dyDescent="0.2"/>
    <row r="14998" ht="12.75" customHeight="1" x14ac:dyDescent="0.2"/>
    <row r="14999" ht="12.75" customHeight="1" x14ac:dyDescent="0.2"/>
    <row r="15000" ht="12.75" customHeight="1" x14ac:dyDescent="0.2"/>
    <row r="15001" ht="12.75" customHeight="1" x14ac:dyDescent="0.2"/>
    <row r="15002" ht="12.75" customHeight="1" x14ac:dyDescent="0.2"/>
    <row r="15003" ht="12.75" customHeight="1" x14ac:dyDescent="0.2"/>
    <row r="15004" ht="12.75" customHeight="1" x14ac:dyDescent="0.2"/>
    <row r="15005" ht="12.75" customHeight="1" x14ac:dyDescent="0.2"/>
    <row r="15006" ht="12.75" customHeight="1" x14ac:dyDescent="0.2"/>
    <row r="15007" ht="12.75" customHeight="1" x14ac:dyDescent="0.2"/>
    <row r="15008" ht="12.75" customHeight="1" x14ac:dyDescent="0.2"/>
    <row r="15009" ht="12.75" customHeight="1" x14ac:dyDescent="0.2"/>
    <row r="15010" ht="12.75" customHeight="1" x14ac:dyDescent="0.2"/>
    <row r="15011" ht="12.75" customHeight="1" x14ac:dyDescent="0.2"/>
    <row r="15012" ht="12.75" customHeight="1" x14ac:dyDescent="0.2"/>
    <row r="15013" ht="12.75" customHeight="1" x14ac:dyDescent="0.2"/>
    <row r="15014" ht="12.75" customHeight="1" x14ac:dyDescent="0.2"/>
    <row r="15015" ht="12.75" customHeight="1" x14ac:dyDescent="0.2"/>
    <row r="15016" ht="12.75" customHeight="1" x14ac:dyDescent="0.2"/>
    <row r="15017" ht="12.75" customHeight="1" x14ac:dyDescent="0.2"/>
    <row r="15018" ht="12.75" customHeight="1" x14ac:dyDescent="0.2"/>
    <row r="15019" ht="12.75" customHeight="1" x14ac:dyDescent="0.2"/>
    <row r="15020" ht="12.75" customHeight="1" x14ac:dyDescent="0.2"/>
    <row r="15021" ht="12.75" customHeight="1" x14ac:dyDescent="0.2"/>
    <row r="15022" ht="12.75" customHeight="1" x14ac:dyDescent="0.2"/>
    <row r="15023" ht="12.75" customHeight="1" x14ac:dyDescent="0.2"/>
    <row r="15024" ht="12.75" customHeight="1" x14ac:dyDescent="0.2"/>
    <row r="15025" ht="12.75" customHeight="1" x14ac:dyDescent="0.2"/>
    <row r="15026" ht="12.75" customHeight="1" x14ac:dyDescent="0.2"/>
    <row r="15027" ht="12.75" customHeight="1" x14ac:dyDescent="0.2"/>
    <row r="15028" ht="12.75" customHeight="1" x14ac:dyDescent="0.2"/>
    <row r="15029" ht="12.75" customHeight="1" x14ac:dyDescent="0.2"/>
    <row r="15030" ht="12.75" customHeight="1" x14ac:dyDescent="0.2"/>
    <row r="15031" ht="12.75" customHeight="1" x14ac:dyDescent="0.2"/>
    <row r="15032" ht="12.75" customHeight="1" x14ac:dyDescent="0.2"/>
    <row r="15033" ht="12.75" customHeight="1" x14ac:dyDescent="0.2"/>
    <row r="15034" ht="12.75" customHeight="1" x14ac:dyDescent="0.2"/>
    <row r="15035" ht="12.75" customHeight="1" x14ac:dyDescent="0.2"/>
    <row r="15036" ht="12.75" customHeight="1" x14ac:dyDescent="0.2"/>
    <row r="15037" ht="12.75" customHeight="1" x14ac:dyDescent="0.2"/>
    <row r="15038" ht="12.75" customHeight="1" x14ac:dyDescent="0.2"/>
    <row r="15039" ht="12.75" customHeight="1" x14ac:dyDescent="0.2"/>
    <row r="15040" ht="12.75" customHeight="1" x14ac:dyDescent="0.2"/>
    <row r="15041" ht="12.75" customHeight="1" x14ac:dyDescent="0.2"/>
    <row r="15042" ht="12.75" customHeight="1" x14ac:dyDescent="0.2"/>
    <row r="15043" ht="12.75" customHeight="1" x14ac:dyDescent="0.2"/>
    <row r="15044" ht="12.75" customHeight="1" x14ac:dyDescent="0.2"/>
    <row r="15045" ht="12.75" customHeight="1" x14ac:dyDescent="0.2"/>
    <row r="15046" ht="12.75" customHeight="1" x14ac:dyDescent="0.2"/>
    <row r="15047" ht="12.75" customHeight="1" x14ac:dyDescent="0.2"/>
    <row r="15048" ht="12.75" customHeight="1" x14ac:dyDescent="0.2"/>
    <row r="15049" ht="12.75" customHeight="1" x14ac:dyDescent="0.2"/>
    <row r="15050" ht="12.75" customHeight="1" x14ac:dyDescent="0.2"/>
    <row r="15051" ht="12.75" customHeight="1" x14ac:dyDescent="0.2"/>
    <row r="15052" ht="12.75" customHeight="1" x14ac:dyDescent="0.2"/>
    <row r="15053" ht="12.75" customHeight="1" x14ac:dyDescent="0.2"/>
    <row r="15054" ht="12.75" customHeight="1" x14ac:dyDescent="0.2"/>
    <row r="15055" ht="12.75" customHeight="1" x14ac:dyDescent="0.2"/>
    <row r="15056" ht="12.75" customHeight="1" x14ac:dyDescent="0.2"/>
    <row r="15057" ht="12.75" customHeight="1" x14ac:dyDescent="0.2"/>
    <row r="15058" ht="12.75" customHeight="1" x14ac:dyDescent="0.2"/>
    <row r="15059" ht="12.75" customHeight="1" x14ac:dyDescent="0.2"/>
    <row r="15060" ht="12.75" customHeight="1" x14ac:dyDescent="0.2"/>
    <row r="15061" ht="12.75" customHeight="1" x14ac:dyDescent="0.2"/>
    <row r="15062" ht="12.75" customHeight="1" x14ac:dyDescent="0.2"/>
    <row r="15063" ht="12.75" customHeight="1" x14ac:dyDescent="0.2"/>
    <row r="15064" ht="12.75" customHeight="1" x14ac:dyDescent="0.2"/>
    <row r="15065" ht="12.75" customHeight="1" x14ac:dyDescent="0.2"/>
    <row r="15066" ht="12.75" customHeight="1" x14ac:dyDescent="0.2"/>
    <row r="15067" ht="12.75" customHeight="1" x14ac:dyDescent="0.2"/>
    <row r="15068" ht="12.75" customHeight="1" x14ac:dyDescent="0.2"/>
    <row r="15069" ht="12.75" customHeight="1" x14ac:dyDescent="0.2"/>
    <row r="15070" ht="12.75" customHeight="1" x14ac:dyDescent="0.2"/>
    <row r="15071" ht="12.75" customHeight="1" x14ac:dyDescent="0.2"/>
    <row r="15072" ht="12.75" customHeight="1" x14ac:dyDescent="0.2"/>
    <row r="15073" ht="12.75" customHeight="1" x14ac:dyDescent="0.2"/>
    <row r="15074" ht="12.75" customHeight="1" x14ac:dyDescent="0.2"/>
    <row r="15075" ht="12.75" customHeight="1" x14ac:dyDescent="0.2"/>
    <row r="15076" ht="12.75" customHeight="1" x14ac:dyDescent="0.2"/>
    <row r="15077" ht="12.75" customHeight="1" x14ac:dyDescent="0.2"/>
    <row r="15078" ht="12.75" customHeight="1" x14ac:dyDescent="0.2"/>
    <row r="15079" ht="12.75" customHeight="1" x14ac:dyDescent="0.2"/>
    <row r="15080" ht="12.75" customHeight="1" x14ac:dyDescent="0.2"/>
    <row r="15081" ht="12.75" customHeight="1" x14ac:dyDescent="0.2"/>
    <row r="15082" ht="12.75" customHeight="1" x14ac:dyDescent="0.2"/>
    <row r="15083" ht="12.75" customHeight="1" x14ac:dyDescent="0.2"/>
    <row r="15084" ht="12.75" customHeight="1" x14ac:dyDescent="0.2"/>
    <row r="15085" ht="12.75" customHeight="1" x14ac:dyDescent="0.2"/>
    <row r="15086" ht="12.75" customHeight="1" x14ac:dyDescent="0.2"/>
    <row r="15087" ht="12.75" customHeight="1" x14ac:dyDescent="0.2"/>
    <row r="15088" ht="12.75" customHeight="1" x14ac:dyDescent="0.2"/>
    <row r="15089" ht="12.75" customHeight="1" x14ac:dyDescent="0.2"/>
    <row r="15090" ht="12.75" customHeight="1" x14ac:dyDescent="0.2"/>
    <row r="15091" ht="12.75" customHeight="1" x14ac:dyDescent="0.2"/>
    <row r="15092" ht="12.75" customHeight="1" x14ac:dyDescent="0.2"/>
    <row r="15093" ht="12.75" customHeight="1" x14ac:dyDescent="0.2"/>
    <row r="15094" ht="12.75" customHeight="1" x14ac:dyDescent="0.2"/>
    <row r="15095" ht="12.75" customHeight="1" x14ac:dyDescent="0.2"/>
    <row r="15096" ht="12.75" customHeight="1" x14ac:dyDescent="0.2"/>
    <row r="15097" ht="12.75" customHeight="1" x14ac:dyDescent="0.2"/>
    <row r="15098" ht="12.75" customHeight="1" x14ac:dyDescent="0.2"/>
    <row r="15099" ht="12.75" customHeight="1" x14ac:dyDescent="0.2"/>
    <row r="15100" ht="12.75" customHeight="1" x14ac:dyDescent="0.2"/>
    <row r="15101" ht="12.75" customHeight="1" x14ac:dyDescent="0.2"/>
    <row r="15102" ht="12.75" customHeight="1" x14ac:dyDescent="0.2"/>
    <row r="15103" ht="12.75" customHeight="1" x14ac:dyDescent="0.2"/>
    <row r="15104" ht="12.75" customHeight="1" x14ac:dyDescent="0.2"/>
    <row r="15105" ht="12.75" customHeight="1" x14ac:dyDescent="0.2"/>
    <row r="15106" ht="12.75" customHeight="1" x14ac:dyDescent="0.2"/>
    <row r="15107" ht="12.75" customHeight="1" x14ac:dyDescent="0.2"/>
    <row r="15108" ht="12.75" customHeight="1" x14ac:dyDescent="0.2"/>
    <row r="15109" ht="12.75" customHeight="1" x14ac:dyDescent="0.2"/>
    <row r="15110" ht="12.75" customHeight="1" x14ac:dyDescent="0.2"/>
    <row r="15111" ht="12.75" customHeight="1" x14ac:dyDescent="0.2"/>
    <row r="15112" ht="12.75" customHeight="1" x14ac:dyDescent="0.2"/>
    <row r="15113" ht="12.75" customHeight="1" x14ac:dyDescent="0.2"/>
    <row r="15114" ht="12.75" customHeight="1" x14ac:dyDescent="0.2"/>
    <row r="15115" ht="12.75" customHeight="1" x14ac:dyDescent="0.2"/>
    <row r="15116" ht="12.75" customHeight="1" x14ac:dyDescent="0.2"/>
    <row r="15117" ht="12.75" customHeight="1" x14ac:dyDescent="0.2"/>
    <row r="15118" ht="12.75" customHeight="1" x14ac:dyDescent="0.2"/>
    <row r="15119" ht="12.75" customHeight="1" x14ac:dyDescent="0.2"/>
    <row r="15120" ht="12.75" customHeight="1" x14ac:dyDescent="0.2"/>
    <row r="15121" ht="12.75" customHeight="1" x14ac:dyDescent="0.2"/>
    <row r="15122" ht="12.75" customHeight="1" x14ac:dyDescent="0.2"/>
    <row r="15123" ht="12.75" customHeight="1" x14ac:dyDescent="0.2"/>
    <row r="15124" ht="12.75" customHeight="1" x14ac:dyDescent="0.2"/>
    <row r="15125" ht="12.75" customHeight="1" x14ac:dyDescent="0.2"/>
    <row r="15126" ht="12.75" customHeight="1" x14ac:dyDescent="0.2"/>
    <row r="15127" ht="12.75" customHeight="1" x14ac:dyDescent="0.2"/>
    <row r="15128" ht="12.75" customHeight="1" x14ac:dyDescent="0.2"/>
    <row r="15129" ht="12.75" customHeight="1" x14ac:dyDescent="0.2"/>
    <row r="15130" ht="12.75" customHeight="1" x14ac:dyDescent="0.2"/>
    <row r="15131" ht="12.75" customHeight="1" x14ac:dyDescent="0.2"/>
    <row r="15132" ht="12.75" customHeight="1" x14ac:dyDescent="0.2"/>
    <row r="15133" ht="12.75" customHeight="1" x14ac:dyDescent="0.2"/>
    <row r="15134" ht="12.75" customHeight="1" x14ac:dyDescent="0.2"/>
    <row r="15135" ht="12.75" customHeight="1" x14ac:dyDescent="0.2"/>
    <row r="15136" ht="12.75" customHeight="1" x14ac:dyDescent="0.2"/>
    <row r="15137" ht="12.75" customHeight="1" x14ac:dyDescent="0.2"/>
    <row r="15138" ht="12.75" customHeight="1" x14ac:dyDescent="0.2"/>
    <row r="15139" ht="12.75" customHeight="1" x14ac:dyDescent="0.2"/>
    <row r="15140" ht="12.75" customHeight="1" x14ac:dyDescent="0.2"/>
    <row r="15141" ht="12.75" customHeight="1" x14ac:dyDescent="0.2"/>
    <row r="15142" ht="12.75" customHeight="1" x14ac:dyDescent="0.2"/>
    <row r="15143" ht="12.75" customHeight="1" x14ac:dyDescent="0.2"/>
    <row r="15144" ht="12.75" customHeight="1" x14ac:dyDescent="0.2"/>
    <row r="15145" ht="12.75" customHeight="1" x14ac:dyDescent="0.2"/>
    <row r="15146" ht="12.75" customHeight="1" x14ac:dyDescent="0.2"/>
    <row r="15147" ht="12.75" customHeight="1" x14ac:dyDescent="0.2"/>
    <row r="15148" ht="12.75" customHeight="1" x14ac:dyDescent="0.2"/>
    <row r="15149" ht="12.75" customHeight="1" x14ac:dyDescent="0.2"/>
    <row r="15150" ht="12.75" customHeight="1" x14ac:dyDescent="0.2"/>
    <row r="15151" ht="12.75" customHeight="1" x14ac:dyDescent="0.2"/>
    <row r="15152" ht="12.75" customHeight="1" x14ac:dyDescent="0.2"/>
    <row r="15153" ht="12.75" customHeight="1" x14ac:dyDescent="0.2"/>
    <row r="15154" ht="12.75" customHeight="1" x14ac:dyDescent="0.2"/>
    <row r="15155" ht="12.75" customHeight="1" x14ac:dyDescent="0.2"/>
    <row r="15156" ht="12.75" customHeight="1" x14ac:dyDescent="0.2"/>
    <row r="15157" ht="12.75" customHeight="1" x14ac:dyDescent="0.2"/>
    <row r="15158" ht="12.75" customHeight="1" x14ac:dyDescent="0.2"/>
    <row r="15159" ht="12.75" customHeight="1" x14ac:dyDescent="0.2"/>
    <row r="15160" ht="12.75" customHeight="1" x14ac:dyDescent="0.2"/>
    <row r="15161" ht="12.75" customHeight="1" x14ac:dyDescent="0.2"/>
    <row r="15162" ht="12.75" customHeight="1" x14ac:dyDescent="0.2"/>
    <row r="15163" ht="12.75" customHeight="1" x14ac:dyDescent="0.2"/>
    <row r="15164" ht="12.75" customHeight="1" x14ac:dyDescent="0.2"/>
    <row r="15165" ht="12.75" customHeight="1" x14ac:dyDescent="0.2"/>
    <row r="15166" ht="12.75" customHeight="1" x14ac:dyDescent="0.2"/>
    <row r="15167" ht="12.75" customHeight="1" x14ac:dyDescent="0.2"/>
    <row r="15168" ht="12.75" customHeight="1" x14ac:dyDescent="0.2"/>
    <row r="15169" ht="12.75" customHeight="1" x14ac:dyDescent="0.2"/>
    <row r="15170" ht="12.75" customHeight="1" x14ac:dyDescent="0.2"/>
    <row r="15171" ht="12.75" customHeight="1" x14ac:dyDescent="0.2"/>
    <row r="15172" ht="12.75" customHeight="1" x14ac:dyDescent="0.2"/>
    <row r="15173" ht="12.75" customHeight="1" x14ac:dyDescent="0.2"/>
    <row r="15174" ht="12.75" customHeight="1" x14ac:dyDescent="0.2"/>
    <row r="15175" ht="12.75" customHeight="1" x14ac:dyDescent="0.2"/>
    <row r="15176" ht="12.75" customHeight="1" x14ac:dyDescent="0.2"/>
    <row r="15177" ht="12.75" customHeight="1" x14ac:dyDescent="0.2"/>
    <row r="15178" ht="12.75" customHeight="1" x14ac:dyDescent="0.2"/>
    <row r="15179" ht="12.75" customHeight="1" x14ac:dyDescent="0.2"/>
    <row r="15180" ht="12.75" customHeight="1" x14ac:dyDescent="0.2"/>
    <row r="15181" ht="12.75" customHeight="1" x14ac:dyDescent="0.2"/>
    <row r="15182" ht="12.75" customHeight="1" x14ac:dyDescent="0.2"/>
    <row r="15183" ht="12.75" customHeight="1" x14ac:dyDescent="0.2"/>
    <row r="15184" ht="12.75" customHeight="1" x14ac:dyDescent="0.2"/>
    <row r="15185" ht="12.75" customHeight="1" x14ac:dyDescent="0.2"/>
    <row r="15186" ht="12.75" customHeight="1" x14ac:dyDescent="0.2"/>
    <row r="15187" ht="12.75" customHeight="1" x14ac:dyDescent="0.2"/>
    <row r="15188" ht="12.75" customHeight="1" x14ac:dyDescent="0.2"/>
    <row r="15189" ht="12.75" customHeight="1" x14ac:dyDescent="0.2"/>
    <row r="15190" ht="12.75" customHeight="1" x14ac:dyDescent="0.2"/>
    <row r="15191" ht="12.75" customHeight="1" x14ac:dyDescent="0.2"/>
    <row r="15192" ht="12.75" customHeight="1" x14ac:dyDescent="0.2"/>
    <row r="15193" ht="12.75" customHeight="1" x14ac:dyDescent="0.2"/>
    <row r="15194" ht="12.75" customHeight="1" x14ac:dyDescent="0.2"/>
    <row r="15195" ht="12.75" customHeight="1" x14ac:dyDescent="0.2"/>
    <row r="15196" ht="12.75" customHeight="1" x14ac:dyDescent="0.2"/>
    <row r="15197" ht="12.75" customHeight="1" x14ac:dyDescent="0.2"/>
    <row r="15198" ht="12.75" customHeight="1" x14ac:dyDescent="0.2"/>
    <row r="15199" ht="12.75" customHeight="1" x14ac:dyDescent="0.2"/>
    <row r="15200" ht="12.75" customHeight="1" x14ac:dyDescent="0.2"/>
    <row r="15201" ht="12.75" customHeight="1" x14ac:dyDescent="0.2"/>
    <row r="15202" ht="12.75" customHeight="1" x14ac:dyDescent="0.2"/>
    <row r="15203" ht="12.75" customHeight="1" x14ac:dyDescent="0.2"/>
    <row r="15204" ht="12.75" customHeight="1" x14ac:dyDescent="0.2"/>
    <row r="15205" ht="12.75" customHeight="1" x14ac:dyDescent="0.2"/>
    <row r="15206" ht="12.75" customHeight="1" x14ac:dyDescent="0.2"/>
    <row r="15207" ht="12.75" customHeight="1" x14ac:dyDescent="0.2"/>
    <row r="15208" ht="12.75" customHeight="1" x14ac:dyDescent="0.2"/>
    <row r="15209" ht="12.75" customHeight="1" x14ac:dyDescent="0.2"/>
    <row r="15210" ht="12.75" customHeight="1" x14ac:dyDescent="0.2"/>
    <row r="15211" ht="12.75" customHeight="1" x14ac:dyDescent="0.2"/>
    <row r="15212" ht="12.75" customHeight="1" x14ac:dyDescent="0.2"/>
    <row r="15213" ht="12.75" customHeight="1" x14ac:dyDescent="0.2"/>
    <row r="15214" ht="12.75" customHeight="1" x14ac:dyDescent="0.2"/>
    <row r="15215" ht="12.75" customHeight="1" x14ac:dyDescent="0.2"/>
    <row r="15216" ht="12.75" customHeight="1" x14ac:dyDescent="0.2"/>
    <row r="15217" ht="12.75" customHeight="1" x14ac:dyDescent="0.2"/>
    <row r="15218" ht="12.75" customHeight="1" x14ac:dyDescent="0.2"/>
    <row r="15219" ht="12.75" customHeight="1" x14ac:dyDescent="0.2"/>
    <row r="15220" ht="12.75" customHeight="1" x14ac:dyDescent="0.2"/>
    <row r="15221" ht="12.75" customHeight="1" x14ac:dyDescent="0.2"/>
    <row r="15222" ht="12.75" customHeight="1" x14ac:dyDescent="0.2"/>
    <row r="15223" ht="12.75" customHeight="1" x14ac:dyDescent="0.2"/>
    <row r="15224" ht="12.75" customHeight="1" x14ac:dyDescent="0.2"/>
    <row r="15225" ht="12.75" customHeight="1" x14ac:dyDescent="0.2"/>
    <row r="15226" ht="12.75" customHeight="1" x14ac:dyDescent="0.2"/>
    <row r="15227" ht="12.75" customHeight="1" x14ac:dyDescent="0.2"/>
    <row r="15228" ht="12.75" customHeight="1" x14ac:dyDescent="0.2"/>
    <row r="15229" ht="12.75" customHeight="1" x14ac:dyDescent="0.2"/>
    <row r="15230" ht="12.75" customHeight="1" x14ac:dyDescent="0.2"/>
    <row r="15231" ht="12.75" customHeight="1" x14ac:dyDescent="0.2"/>
    <row r="15232" ht="12.75" customHeight="1" x14ac:dyDescent="0.2"/>
    <row r="15233" ht="12.75" customHeight="1" x14ac:dyDescent="0.2"/>
    <row r="15234" ht="12.75" customHeight="1" x14ac:dyDescent="0.2"/>
    <row r="15235" ht="12.75" customHeight="1" x14ac:dyDescent="0.2"/>
    <row r="15236" ht="12.75" customHeight="1" x14ac:dyDescent="0.2"/>
    <row r="15237" ht="12.75" customHeight="1" x14ac:dyDescent="0.2"/>
    <row r="15238" ht="12.75" customHeight="1" x14ac:dyDescent="0.2"/>
    <row r="15239" ht="12.75" customHeight="1" x14ac:dyDescent="0.2"/>
    <row r="15240" ht="12.75" customHeight="1" x14ac:dyDescent="0.2"/>
    <row r="15241" ht="12.75" customHeight="1" x14ac:dyDescent="0.2"/>
    <row r="15242" ht="12.75" customHeight="1" x14ac:dyDescent="0.2"/>
    <row r="15243" ht="12.75" customHeight="1" x14ac:dyDescent="0.2"/>
    <row r="15244" ht="12.75" customHeight="1" x14ac:dyDescent="0.2"/>
    <row r="15245" ht="12.75" customHeight="1" x14ac:dyDescent="0.2"/>
    <row r="15246" ht="12.75" customHeight="1" x14ac:dyDescent="0.2"/>
    <row r="15247" ht="12.75" customHeight="1" x14ac:dyDescent="0.2"/>
    <row r="15248" ht="12.75" customHeight="1" x14ac:dyDescent="0.2"/>
    <row r="15249" ht="12.75" customHeight="1" x14ac:dyDescent="0.2"/>
    <row r="15250" ht="12.75" customHeight="1" x14ac:dyDescent="0.2"/>
    <row r="15251" ht="12.75" customHeight="1" x14ac:dyDescent="0.2"/>
    <row r="15252" ht="12.75" customHeight="1" x14ac:dyDescent="0.2"/>
    <row r="15253" ht="12.75" customHeight="1" x14ac:dyDescent="0.2"/>
    <row r="15254" ht="12.75" customHeight="1" x14ac:dyDescent="0.2"/>
    <row r="15255" ht="12.75" customHeight="1" x14ac:dyDescent="0.2"/>
    <row r="15256" ht="12.75" customHeight="1" x14ac:dyDescent="0.2"/>
    <row r="15257" ht="12.75" customHeight="1" x14ac:dyDescent="0.2"/>
    <row r="15258" ht="12.75" customHeight="1" x14ac:dyDescent="0.2"/>
    <row r="15259" ht="12.75" customHeight="1" x14ac:dyDescent="0.2"/>
    <row r="15260" ht="12.75" customHeight="1" x14ac:dyDescent="0.2"/>
    <row r="15261" ht="12.75" customHeight="1" x14ac:dyDescent="0.2"/>
    <row r="15262" ht="12.75" customHeight="1" x14ac:dyDescent="0.2"/>
    <row r="15263" ht="12.75" customHeight="1" x14ac:dyDescent="0.2"/>
    <row r="15264" ht="12.75" customHeight="1" x14ac:dyDescent="0.2"/>
    <row r="15265" ht="12.75" customHeight="1" x14ac:dyDescent="0.2"/>
    <row r="15266" ht="12.75" customHeight="1" x14ac:dyDescent="0.2"/>
    <row r="15267" ht="12.75" customHeight="1" x14ac:dyDescent="0.2"/>
    <row r="15268" ht="12.75" customHeight="1" x14ac:dyDescent="0.2"/>
    <row r="15269" ht="12.75" customHeight="1" x14ac:dyDescent="0.2"/>
    <row r="15270" ht="12.75" customHeight="1" x14ac:dyDescent="0.2"/>
    <row r="15271" ht="12.75" customHeight="1" x14ac:dyDescent="0.2"/>
    <row r="15272" ht="12.75" customHeight="1" x14ac:dyDescent="0.2"/>
    <row r="15273" ht="12.75" customHeight="1" x14ac:dyDescent="0.2"/>
    <row r="15274" ht="12.75" customHeight="1" x14ac:dyDescent="0.2"/>
    <row r="15275" ht="12.75" customHeight="1" x14ac:dyDescent="0.2"/>
    <row r="15276" ht="12.75" customHeight="1" x14ac:dyDescent="0.2"/>
    <row r="15277" ht="12.75" customHeight="1" x14ac:dyDescent="0.2"/>
    <row r="15278" ht="12.75" customHeight="1" x14ac:dyDescent="0.2"/>
    <row r="15279" ht="12.75" customHeight="1" x14ac:dyDescent="0.2"/>
    <row r="15280" ht="12.75" customHeight="1" x14ac:dyDescent="0.2"/>
    <row r="15281" ht="12.75" customHeight="1" x14ac:dyDescent="0.2"/>
    <row r="15282" ht="12.75" customHeight="1" x14ac:dyDescent="0.2"/>
    <row r="15283" ht="12.75" customHeight="1" x14ac:dyDescent="0.2"/>
    <row r="15284" ht="12.75" customHeight="1" x14ac:dyDescent="0.2"/>
    <row r="15285" ht="12.75" customHeight="1" x14ac:dyDescent="0.2"/>
    <row r="15286" ht="12.75" customHeight="1" x14ac:dyDescent="0.2"/>
    <row r="15287" ht="12.75" customHeight="1" x14ac:dyDescent="0.2"/>
    <row r="15288" ht="12.75" customHeight="1" x14ac:dyDescent="0.2"/>
    <row r="15289" ht="12.75" customHeight="1" x14ac:dyDescent="0.2"/>
    <row r="15290" ht="12.75" customHeight="1" x14ac:dyDescent="0.2"/>
    <row r="15291" ht="12.75" customHeight="1" x14ac:dyDescent="0.2"/>
    <row r="15292" ht="12.75" customHeight="1" x14ac:dyDescent="0.2"/>
    <row r="15293" ht="12.75" customHeight="1" x14ac:dyDescent="0.2"/>
    <row r="15294" ht="12.75" customHeight="1" x14ac:dyDescent="0.2"/>
    <row r="15295" ht="12.75" customHeight="1" x14ac:dyDescent="0.2"/>
    <row r="15296" ht="12.75" customHeight="1" x14ac:dyDescent="0.2"/>
    <row r="15297" ht="12.75" customHeight="1" x14ac:dyDescent="0.2"/>
    <row r="15298" ht="12.75" customHeight="1" x14ac:dyDescent="0.2"/>
    <row r="15299" ht="12.75" customHeight="1" x14ac:dyDescent="0.2"/>
    <row r="15300" ht="12.75" customHeight="1" x14ac:dyDescent="0.2"/>
    <row r="15301" ht="12.75" customHeight="1" x14ac:dyDescent="0.2"/>
    <row r="15302" ht="12.75" customHeight="1" x14ac:dyDescent="0.2"/>
    <row r="15303" ht="12.75" customHeight="1" x14ac:dyDescent="0.2"/>
    <row r="15304" ht="12.75" customHeight="1" x14ac:dyDescent="0.2"/>
    <row r="15305" ht="12.75" customHeight="1" x14ac:dyDescent="0.2"/>
    <row r="15306" ht="12.75" customHeight="1" x14ac:dyDescent="0.2"/>
    <row r="15307" ht="12.75" customHeight="1" x14ac:dyDescent="0.2"/>
    <row r="15308" ht="12.75" customHeight="1" x14ac:dyDescent="0.2"/>
    <row r="15309" ht="12.75" customHeight="1" x14ac:dyDescent="0.2"/>
    <row r="15310" ht="12.75" customHeight="1" x14ac:dyDescent="0.2"/>
    <row r="15311" ht="12.75" customHeight="1" x14ac:dyDescent="0.2"/>
    <row r="15312" ht="12.75" customHeight="1" x14ac:dyDescent="0.2"/>
    <row r="15313" ht="12.75" customHeight="1" x14ac:dyDescent="0.2"/>
    <row r="15314" ht="12.75" customHeight="1" x14ac:dyDescent="0.2"/>
    <row r="15315" ht="12.75" customHeight="1" x14ac:dyDescent="0.2"/>
    <row r="15316" ht="12.75" customHeight="1" x14ac:dyDescent="0.2"/>
    <row r="15317" ht="12.75" customHeight="1" x14ac:dyDescent="0.2"/>
    <row r="15318" ht="12.75" customHeight="1" x14ac:dyDescent="0.2"/>
    <row r="15319" ht="12.75" customHeight="1" x14ac:dyDescent="0.2"/>
    <row r="15320" ht="12.75" customHeight="1" x14ac:dyDescent="0.2"/>
    <row r="15321" ht="12.75" customHeight="1" x14ac:dyDescent="0.2"/>
    <row r="15322" ht="12.75" customHeight="1" x14ac:dyDescent="0.2"/>
    <row r="15323" ht="12.75" customHeight="1" x14ac:dyDescent="0.2"/>
    <row r="15324" ht="12.75" customHeight="1" x14ac:dyDescent="0.2"/>
    <row r="15325" ht="12.75" customHeight="1" x14ac:dyDescent="0.2"/>
    <row r="15326" ht="12.75" customHeight="1" x14ac:dyDescent="0.2"/>
    <row r="15327" ht="12.75" customHeight="1" x14ac:dyDescent="0.2"/>
    <row r="15328" ht="12.75" customHeight="1" x14ac:dyDescent="0.2"/>
    <row r="15329" ht="12.75" customHeight="1" x14ac:dyDescent="0.2"/>
    <row r="15330" ht="12.75" customHeight="1" x14ac:dyDescent="0.2"/>
    <row r="15331" ht="12.75" customHeight="1" x14ac:dyDescent="0.2"/>
    <row r="15332" ht="12.75" customHeight="1" x14ac:dyDescent="0.2"/>
    <row r="15333" ht="12.75" customHeight="1" x14ac:dyDescent="0.2"/>
    <row r="15334" ht="12.75" customHeight="1" x14ac:dyDescent="0.2"/>
    <row r="15335" ht="12.75" customHeight="1" x14ac:dyDescent="0.2"/>
    <row r="15336" ht="12.75" customHeight="1" x14ac:dyDescent="0.2"/>
    <row r="15337" ht="12.75" customHeight="1" x14ac:dyDescent="0.2"/>
    <row r="15338" ht="12.75" customHeight="1" x14ac:dyDescent="0.2"/>
    <row r="15339" ht="12.75" customHeight="1" x14ac:dyDescent="0.2"/>
    <row r="15340" ht="12.75" customHeight="1" x14ac:dyDescent="0.2"/>
    <row r="15341" ht="12.75" customHeight="1" x14ac:dyDescent="0.2"/>
    <row r="15342" ht="12.75" customHeight="1" x14ac:dyDescent="0.2"/>
    <row r="15343" ht="12.75" customHeight="1" x14ac:dyDescent="0.2"/>
    <row r="15344" ht="12.75" customHeight="1" x14ac:dyDescent="0.2"/>
    <row r="15345" ht="12.75" customHeight="1" x14ac:dyDescent="0.2"/>
    <row r="15346" ht="12.75" customHeight="1" x14ac:dyDescent="0.2"/>
    <row r="15347" ht="12.75" customHeight="1" x14ac:dyDescent="0.2"/>
    <row r="15348" ht="12.75" customHeight="1" x14ac:dyDescent="0.2"/>
    <row r="15349" ht="12.75" customHeight="1" x14ac:dyDescent="0.2"/>
    <row r="15350" ht="12.75" customHeight="1" x14ac:dyDescent="0.2"/>
    <row r="15351" ht="12.75" customHeight="1" x14ac:dyDescent="0.2"/>
    <row r="15352" ht="12.75" customHeight="1" x14ac:dyDescent="0.2"/>
    <row r="15353" ht="12.75" customHeight="1" x14ac:dyDescent="0.2"/>
    <row r="15354" ht="12.75" customHeight="1" x14ac:dyDescent="0.2"/>
    <row r="15355" ht="12.75" customHeight="1" x14ac:dyDescent="0.2"/>
    <row r="15356" ht="12.75" customHeight="1" x14ac:dyDescent="0.2"/>
    <row r="15357" ht="12.75" customHeight="1" x14ac:dyDescent="0.2"/>
    <row r="15358" ht="12.75" customHeight="1" x14ac:dyDescent="0.2"/>
    <row r="15359" ht="12.75" customHeight="1" x14ac:dyDescent="0.2"/>
    <row r="15360" ht="12.75" customHeight="1" x14ac:dyDescent="0.2"/>
    <row r="15361" ht="12.75" customHeight="1" x14ac:dyDescent="0.2"/>
    <row r="15362" ht="12.75" customHeight="1" x14ac:dyDescent="0.2"/>
    <row r="15363" ht="12.75" customHeight="1" x14ac:dyDescent="0.2"/>
    <row r="15364" ht="12.75" customHeight="1" x14ac:dyDescent="0.2"/>
    <row r="15365" ht="12.75" customHeight="1" x14ac:dyDescent="0.2"/>
    <row r="15366" ht="12.75" customHeight="1" x14ac:dyDescent="0.2"/>
    <row r="15367" ht="12.75" customHeight="1" x14ac:dyDescent="0.2"/>
    <row r="15368" ht="12.75" customHeight="1" x14ac:dyDescent="0.2"/>
    <row r="15369" ht="12.75" customHeight="1" x14ac:dyDescent="0.2"/>
    <row r="15370" ht="12.75" customHeight="1" x14ac:dyDescent="0.2"/>
    <row r="15371" ht="12.75" customHeight="1" x14ac:dyDescent="0.2"/>
    <row r="15372" ht="12.75" customHeight="1" x14ac:dyDescent="0.2"/>
    <row r="15373" ht="12.75" customHeight="1" x14ac:dyDescent="0.2"/>
    <row r="15374" ht="12.75" customHeight="1" x14ac:dyDescent="0.2"/>
    <row r="15375" ht="12.75" customHeight="1" x14ac:dyDescent="0.2"/>
    <row r="15376" ht="12.75" customHeight="1" x14ac:dyDescent="0.2"/>
    <row r="15377" ht="12.75" customHeight="1" x14ac:dyDescent="0.2"/>
    <row r="15378" ht="12.75" customHeight="1" x14ac:dyDescent="0.2"/>
    <row r="15379" ht="12.75" customHeight="1" x14ac:dyDescent="0.2"/>
    <row r="15380" ht="12.75" customHeight="1" x14ac:dyDescent="0.2"/>
    <row r="15381" ht="12.75" customHeight="1" x14ac:dyDescent="0.2"/>
    <row r="15382" ht="12.75" customHeight="1" x14ac:dyDescent="0.2"/>
    <row r="15383" ht="12.75" customHeight="1" x14ac:dyDescent="0.2"/>
    <row r="15384" ht="12.75" customHeight="1" x14ac:dyDescent="0.2"/>
    <row r="15385" ht="12.75" customHeight="1" x14ac:dyDescent="0.2"/>
    <row r="15386" ht="12.75" customHeight="1" x14ac:dyDescent="0.2"/>
    <row r="15387" ht="12.75" customHeight="1" x14ac:dyDescent="0.2"/>
    <row r="15388" ht="12.75" customHeight="1" x14ac:dyDescent="0.2"/>
    <row r="15389" ht="12.75" customHeight="1" x14ac:dyDescent="0.2"/>
    <row r="15390" ht="12.75" customHeight="1" x14ac:dyDescent="0.2"/>
    <row r="15391" ht="12.75" customHeight="1" x14ac:dyDescent="0.2"/>
    <row r="15392" ht="12.75" customHeight="1" x14ac:dyDescent="0.2"/>
    <row r="15393" ht="12.75" customHeight="1" x14ac:dyDescent="0.2"/>
    <row r="15394" ht="12.75" customHeight="1" x14ac:dyDescent="0.2"/>
    <row r="15395" ht="12.75" customHeight="1" x14ac:dyDescent="0.2"/>
    <row r="15396" ht="12.75" customHeight="1" x14ac:dyDescent="0.2"/>
    <row r="15397" ht="12.75" customHeight="1" x14ac:dyDescent="0.2"/>
    <row r="15398" ht="12.75" customHeight="1" x14ac:dyDescent="0.2"/>
    <row r="15399" ht="12.75" customHeight="1" x14ac:dyDescent="0.2"/>
    <row r="15400" ht="12.75" customHeight="1" x14ac:dyDescent="0.2"/>
    <row r="15401" ht="12.75" customHeight="1" x14ac:dyDescent="0.2"/>
    <row r="15402" ht="12.75" customHeight="1" x14ac:dyDescent="0.2"/>
    <row r="15403" ht="12.75" customHeight="1" x14ac:dyDescent="0.2"/>
    <row r="15404" ht="12.75" customHeight="1" x14ac:dyDescent="0.2"/>
    <row r="15405" ht="12.75" customHeight="1" x14ac:dyDescent="0.2"/>
    <row r="15406" ht="12.75" customHeight="1" x14ac:dyDescent="0.2"/>
    <row r="15407" ht="12.75" customHeight="1" x14ac:dyDescent="0.2"/>
    <row r="15408" ht="12.75" customHeight="1" x14ac:dyDescent="0.2"/>
    <row r="15409" ht="12.75" customHeight="1" x14ac:dyDescent="0.2"/>
    <row r="15410" ht="12.75" customHeight="1" x14ac:dyDescent="0.2"/>
    <row r="15411" ht="12.75" customHeight="1" x14ac:dyDescent="0.2"/>
    <row r="15412" ht="12.75" customHeight="1" x14ac:dyDescent="0.2"/>
    <row r="15413" ht="12.75" customHeight="1" x14ac:dyDescent="0.2"/>
    <row r="15414" ht="12.75" customHeight="1" x14ac:dyDescent="0.2"/>
    <row r="15415" ht="12.75" customHeight="1" x14ac:dyDescent="0.2"/>
    <row r="15416" ht="12.75" customHeight="1" x14ac:dyDescent="0.2"/>
    <row r="15417" ht="12.75" customHeight="1" x14ac:dyDescent="0.2"/>
    <row r="15418" ht="12.75" customHeight="1" x14ac:dyDescent="0.2"/>
    <row r="15419" ht="12.75" customHeight="1" x14ac:dyDescent="0.2"/>
    <row r="15420" ht="12.75" customHeight="1" x14ac:dyDescent="0.2"/>
    <row r="15421" ht="12.75" customHeight="1" x14ac:dyDescent="0.2"/>
    <row r="15422" ht="12.75" customHeight="1" x14ac:dyDescent="0.2"/>
    <row r="15423" ht="12.75" customHeight="1" x14ac:dyDescent="0.2"/>
    <row r="15424" ht="12.75" customHeight="1" x14ac:dyDescent="0.2"/>
    <row r="15425" ht="12.75" customHeight="1" x14ac:dyDescent="0.2"/>
    <row r="15426" ht="12.75" customHeight="1" x14ac:dyDescent="0.2"/>
    <row r="15427" ht="12.75" customHeight="1" x14ac:dyDescent="0.2"/>
    <row r="15428" ht="12.75" customHeight="1" x14ac:dyDescent="0.2"/>
    <row r="15429" ht="12.75" customHeight="1" x14ac:dyDescent="0.2"/>
    <row r="15430" ht="12.75" customHeight="1" x14ac:dyDescent="0.2"/>
    <row r="15431" ht="12.75" customHeight="1" x14ac:dyDescent="0.2"/>
    <row r="15432" ht="12.75" customHeight="1" x14ac:dyDescent="0.2"/>
    <row r="15433" ht="12.75" customHeight="1" x14ac:dyDescent="0.2"/>
    <row r="15434" ht="12.75" customHeight="1" x14ac:dyDescent="0.2"/>
    <row r="15435" ht="12.75" customHeight="1" x14ac:dyDescent="0.2"/>
    <row r="15436" ht="12.75" customHeight="1" x14ac:dyDescent="0.2"/>
    <row r="15437" ht="12.75" customHeight="1" x14ac:dyDescent="0.2"/>
    <row r="15438" ht="12.75" customHeight="1" x14ac:dyDescent="0.2"/>
    <row r="15439" ht="12.75" customHeight="1" x14ac:dyDescent="0.2"/>
    <row r="15440" ht="12.75" customHeight="1" x14ac:dyDescent="0.2"/>
    <row r="15441" ht="12.75" customHeight="1" x14ac:dyDescent="0.2"/>
    <row r="15442" ht="12.75" customHeight="1" x14ac:dyDescent="0.2"/>
    <row r="15443" ht="12.75" customHeight="1" x14ac:dyDescent="0.2"/>
    <row r="15444" ht="12.75" customHeight="1" x14ac:dyDescent="0.2"/>
    <row r="15445" ht="12.75" customHeight="1" x14ac:dyDescent="0.2"/>
    <row r="15446" ht="12.75" customHeight="1" x14ac:dyDescent="0.2"/>
    <row r="15447" ht="12.75" customHeight="1" x14ac:dyDescent="0.2"/>
    <row r="15448" ht="12.75" customHeight="1" x14ac:dyDescent="0.2"/>
    <row r="15449" ht="12.75" customHeight="1" x14ac:dyDescent="0.2"/>
    <row r="15450" ht="12.75" customHeight="1" x14ac:dyDescent="0.2"/>
    <row r="15451" ht="12.75" customHeight="1" x14ac:dyDescent="0.2"/>
    <row r="15452" ht="12.75" customHeight="1" x14ac:dyDescent="0.2"/>
    <row r="15453" ht="12.75" customHeight="1" x14ac:dyDescent="0.2"/>
    <row r="15454" ht="12.75" customHeight="1" x14ac:dyDescent="0.2"/>
    <row r="15455" ht="12.75" customHeight="1" x14ac:dyDescent="0.2"/>
    <row r="15456" ht="12.75" customHeight="1" x14ac:dyDescent="0.2"/>
    <row r="15457" ht="12.75" customHeight="1" x14ac:dyDescent="0.2"/>
    <row r="15458" ht="12.75" customHeight="1" x14ac:dyDescent="0.2"/>
    <row r="15459" ht="12.75" customHeight="1" x14ac:dyDescent="0.2"/>
    <row r="15460" ht="12.75" customHeight="1" x14ac:dyDescent="0.2"/>
    <row r="15461" ht="12.75" customHeight="1" x14ac:dyDescent="0.2"/>
    <row r="15462" ht="12.75" customHeight="1" x14ac:dyDescent="0.2"/>
    <row r="15463" ht="12.75" customHeight="1" x14ac:dyDescent="0.2"/>
    <row r="15464" ht="12.75" customHeight="1" x14ac:dyDescent="0.2"/>
    <row r="15465" ht="12.75" customHeight="1" x14ac:dyDescent="0.2"/>
    <row r="15466" ht="12.75" customHeight="1" x14ac:dyDescent="0.2"/>
    <row r="15467" ht="12.75" customHeight="1" x14ac:dyDescent="0.2"/>
    <row r="15468" ht="12.75" customHeight="1" x14ac:dyDescent="0.2"/>
    <row r="15469" ht="12.75" customHeight="1" x14ac:dyDescent="0.2"/>
    <row r="15470" ht="12.75" customHeight="1" x14ac:dyDescent="0.2"/>
    <row r="15471" ht="12.75" customHeight="1" x14ac:dyDescent="0.2"/>
    <row r="15472" ht="12.75" customHeight="1" x14ac:dyDescent="0.2"/>
    <row r="15473" ht="12.75" customHeight="1" x14ac:dyDescent="0.2"/>
    <row r="15474" ht="12.75" customHeight="1" x14ac:dyDescent="0.2"/>
    <row r="15475" ht="12.75" customHeight="1" x14ac:dyDescent="0.2"/>
    <row r="15476" ht="12.75" customHeight="1" x14ac:dyDescent="0.2"/>
    <row r="15477" ht="12.75" customHeight="1" x14ac:dyDescent="0.2"/>
    <row r="15478" ht="12.75" customHeight="1" x14ac:dyDescent="0.2"/>
    <row r="15479" ht="12.75" customHeight="1" x14ac:dyDescent="0.2"/>
    <row r="15480" ht="12.75" customHeight="1" x14ac:dyDescent="0.2"/>
    <row r="15481" ht="12.75" customHeight="1" x14ac:dyDescent="0.2"/>
    <row r="15482" ht="12.75" customHeight="1" x14ac:dyDescent="0.2"/>
    <row r="15483" ht="12.75" customHeight="1" x14ac:dyDescent="0.2"/>
    <row r="15484" ht="12.75" customHeight="1" x14ac:dyDescent="0.2"/>
    <row r="15485" ht="12.75" customHeight="1" x14ac:dyDescent="0.2"/>
    <row r="15486" ht="12.75" customHeight="1" x14ac:dyDescent="0.2"/>
    <row r="15487" ht="12.75" customHeight="1" x14ac:dyDescent="0.2"/>
    <row r="15488" ht="12.75" customHeight="1" x14ac:dyDescent="0.2"/>
    <row r="15489" ht="12.75" customHeight="1" x14ac:dyDescent="0.2"/>
    <row r="15490" ht="12.75" customHeight="1" x14ac:dyDescent="0.2"/>
    <row r="15491" ht="12.75" customHeight="1" x14ac:dyDescent="0.2"/>
    <row r="15492" ht="12.75" customHeight="1" x14ac:dyDescent="0.2"/>
    <row r="15493" ht="12.75" customHeight="1" x14ac:dyDescent="0.2"/>
    <row r="15494" ht="12.75" customHeight="1" x14ac:dyDescent="0.2"/>
    <row r="15495" ht="12.75" customHeight="1" x14ac:dyDescent="0.2"/>
    <row r="15496" ht="12.75" customHeight="1" x14ac:dyDescent="0.2"/>
    <row r="15497" ht="12.75" customHeight="1" x14ac:dyDescent="0.2"/>
    <row r="15498" ht="12.75" customHeight="1" x14ac:dyDescent="0.2"/>
    <row r="15499" ht="12.75" customHeight="1" x14ac:dyDescent="0.2"/>
    <row r="15500" ht="12.75" customHeight="1" x14ac:dyDescent="0.2"/>
    <row r="15501" ht="12.75" customHeight="1" x14ac:dyDescent="0.2"/>
    <row r="15502" ht="12.75" customHeight="1" x14ac:dyDescent="0.2"/>
    <row r="15503" ht="12.75" customHeight="1" x14ac:dyDescent="0.2"/>
    <row r="15504" ht="12.75" customHeight="1" x14ac:dyDescent="0.2"/>
    <row r="15505" ht="12.75" customHeight="1" x14ac:dyDescent="0.2"/>
    <row r="15506" ht="12.75" customHeight="1" x14ac:dyDescent="0.2"/>
    <row r="15507" ht="12.75" customHeight="1" x14ac:dyDescent="0.2"/>
    <row r="15508" ht="12.75" customHeight="1" x14ac:dyDescent="0.2"/>
    <row r="15509" ht="12.75" customHeight="1" x14ac:dyDescent="0.2"/>
    <row r="15510" ht="12.75" customHeight="1" x14ac:dyDescent="0.2"/>
    <row r="15511" ht="12.75" customHeight="1" x14ac:dyDescent="0.2"/>
    <row r="15512" ht="12.75" customHeight="1" x14ac:dyDescent="0.2"/>
    <row r="15513" ht="12.75" customHeight="1" x14ac:dyDescent="0.2"/>
    <row r="15514" ht="12.75" customHeight="1" x14ac:dyDescent="0.2"/>
    <row r="15515" ht="12.75" customHeight="1" x14ac:dyDescent="0.2"/>
    <row r="15516" ht="12.75" customHeight="1" x14ac:dyDescent="0.2"/>
    <row r="15517" ht="12.75" customHeight="1" x14ac:dyDescent="0.2"/>
    <row r="15518" ht="12.75" customHeight="1" x14ac:dyDescent="0.2"/>
    <row r="15519" ht="12.75" customHeight="1" x14ac:dyDescent="0.2"/>
    <row r="15520" ht="12.75" customHeight="1" x14ac:dyDescent="0.2"/>
    <row r="15521" ht="12.75" customHeight="1" x14ac:dyDescent="0.2"/>
    <row r="15522" ht="12.75" customHeight="1" x14ac:dyDescent="0.2"/>
    <row r="15523" ht="12.75" customHeight="1" x14ac:dyDescent="0.2"/>
    <row r="15524" ht="12.75" customHeight="1" x14ac:dyDescent="0.2"/>
    <row r="15525" ht="12.75" customHeight="1" x14ac:dyDescent="0.2"/>
    <row r="15526" ht="12.75" customHeight="1" x14ac:dyDescent="0.2"/>
    <row r="15527" ht="12.75" customHeight="1" x14ac:dyDescent="0.2"/>
    <row r="15528" ht="12.75" customHeight="1" x14ac:dyDescent="0.2"/>
    <row r="15529" ht="12.75" customHeight="1" x14ac:dyDescent="0.2"/>
    <row r="15530" ht="12.75" customHeight="1" x14ac:dyDescent="0.2"/>
    <row r="15531" ht="12.75" customHeight="1" x14ac:dyDescent="0.2"/>
    <row r="15532" ht="12.75" customHeight="1" x14ac:dyDescent="0.2"/>
    <row r="15533" ht="12.75" customHeight="1" x14ac:dyDescent="0.2"/>
    <row r="15534" ht="12.75" customHeight="1" x14ac:dyDescent="0.2"/>
    <row r="15535" ht="12.75" customHeight="1" x14ac:dyDescent="0.2"/>
    <row r="15536" ht="12.75" customHeight="1" x14ac:dyDescent="0.2"/>
    <row r="15537" ht="12.75" customHeight="1" x14ac:dyDescent="0.2"/>
    <row r="15538" ht="12.75" customHeight="1" x14ac:dyDescent="0.2"/>
    <row r="15539" ht="12.75" customHeight="1" x14ac:dyDescent="0.2"/>
    <row r="15540" ht="12.75" customHeight="1" x14ac:dyDescent="0.2"/>
    <row r="15541" ht="12.75" customHeight="1" x14ac:dyDescent="0.2"/>
    <row r="15542" ht="12.75" customHeight="1" x14ac:dyDescent="0.2"/>
    <row r="15543" ht="12.75" customHeight="1" x14ac:dyDescent="0.2"/>
    <row r="15544" ht="12.75" customHeight="1" x14ac:dyDescent="0.2"/>
    <row r="15545" ht="12.75" customHeight="1" x14ac:dyDescent="0.2"/>
    <row r="15546" ht="12.75" customHeight="1" x14ac:dyDescent="0.2"/>
    <row r="15547" ht="12.75" customHeight="1" x14ac:dyDescent="0.2"/>
    <row r="15548" ht="12.75" customHeight="1" x14ac:dyDescent="0.2"/>
    <row r="15549" ht="12.75" customHeight="1" x14ac:dyDescent="0.2"/>
    <row r="15550" ht="12.75" customHeight="1" x14ac:dyDescent="0.2"/>
    <row r="15551" ht="12.75" customHeight="1" x14ac:dyDescent="0.2"/>
    <row r="15552" ht="12.75" customHeight="1" x14ac:dyDescent="0.2"/>
    <row r="15553" ht="12.75" customHeight="1" x14ac:dyDescent="0.2"/>
    <row r="15554" ht="12.75" customHeight="1" x14ac:dyDescent="0.2"/>
    <row r="15555" ht="12.75" customHeight="1" x14ac:dyDescent="0.2"/>
    <row r="15556" ht="12.75" customHeight="1" x14ac:dyDescent="0.2"/>
    <row r="15557" ht="12.75" customHeight="1" x14ac:dyDescent="0.2"/>
    <row r="15558" ht="12.75" customHeight="1" x14ac:dyDescent="0.2"/>
    <row r="15559" ht="12.75" customHeight="1" x14ac:dyDescent="0.2"/>
    <row r="15560" ht="12.75" customHeight="1" x14ac:dyDescent="0.2"/>
    <row r="15561" ht="12.75" customHeight="1" x14ac:dyDescent="0.2"/>
    <row r="15562" ht="12.75" customHeight="1" x14ac:dyDescent="0.2"/>
    <row r="15563" ht="12.75" customHeight="1" x14ac:dyDescent="0.2"/>
    <row r="15564" ht="12.75" customHeight="1" x14ac:dyDescent="0.2"/>
    <row r="15565" ht="12.75" customHeight="1" x14ac:dyDescent="0.2"/>
    <row r="15566" ht="12.75" customHeight="1" x14ac:dyDescent="0.2"/>
    <row r="15567" ht="12.75" customHeight="1" x14ac:dyDescent="0.2"/>
    <row r="15568" ht="12.75" customHeight="1" x14ac:dyDescent="0.2"/>
    <row r="15569" ht="12.75" customHeight="1" x14ac:dyDescent="0.2"/>
    <row r="15570" ht="12.75" customHeight="1" x14ac:dyDescent="0.2"/>
    <row r="15571" ht="12.75" customHeight="1" x14ac:dyDescent="0.2"/>
    <row r="15572" ht="12.75" customHeight="1" x14ac:dyDescent="0.2"/>
    <row r="15573" ht="12.75" customHeight="1" x14ac:dyDescent="0.2"/>
    <row r="15574" ht="12.75" customHeight="1" x14ac:dyDescent="0.2"/>
    <row r="15575" ht="12.75" customHeight="1" x14ac:dyDescent="0.2"/>
    <row r="15576" ht="12.75" customHeight="1" x14ac:dyDescent="0.2"/>
    <row r="15577" ht="12.75" customHeight="1" x14ac:dyDescent="0.2"/>
    <row r="15578" ht="12.75" customHeight="1" x14ac:dyDescent="0.2"/>
    <row r="15579" ht="12.75" customHeight="1" x14ac:dyDescent="0.2"/>
    <row r="15580" ht="12.75" customHeight="1" x14ac:dyDescent="0.2"/>
    <row r="15581" ht="12.75" customHeight="1" x14ac:dyDescent="0.2"/>
    <row r="15582" ht="12.75" customHeight="1" x14ac:dyDescent="0.2"/>
    <row r="15583" ht="12.75" customHeight="1" x14ac:dyDescent="0.2"/>
    <row r="15584" ht="12.75" customHeight="1" x14ac:dyDescent="0.2"/>
    <row r="15585" ht="12.75" customHeight="1" x14ac:dyDescent="0.2"/>
    <row r="15586" ht="12.75" customHeight="1" x14ac:dyDescent="0.2"/>
    <row r="15587" ht="12.75" customHeight="1" x14ac:dyDescent="0.2"/>
    <row r="15588" ht="12.75" customHeight="1" x14ac:dyDescent="0.2"/>
    <row r="15589" ht="12.75" customHeight="1" x14ac:dyDescent="0.2"/>
    <row r="15590" ht="12.75" customHeight="1" x14ac:dyDescent="0.2"/>
    <row r="15591" ht="12.75" customHeight="1" x14ac:dyDescent="0.2"/>
    <row r="15592" ht="12.75" customHeight="1" x14ac:dyDescent="0.2"/>
    <row r="15593" ht="12.75" customHeight="1" x14ac:dyDescent="0.2"/>
    <row r="15594" ht="12.75" customHeight="1" x14ac:dyDescent="0.2"/>
    <row r="15595" ht="12.75" customHeight="1" x14ac:dyDescent="0.2"/>
    <row r="15596" ht="12.75" customHeight="1" x14ac:dyDescent="0.2"/>
    <row r="15597" ht="12.75" customHeight="1" x14ac:dyDescent="0.2"/>
    <row r="15598" ht="12.75" customHeight="1" x14ac:dyDescent="0.2"/>
    <row r="15599" ht="12.75" customHeight="1" x14ac:dyDescent="0.2"/>
    <row r="15600" ht="12.75" customHeight="1" x14ac:dyDescent="0.2"/>
    <row r="15601" ht="12.75" customHeight="1" x14ac:dyDescent="0.2"/>
    <row r="15602" ht="12.75" customHeight="1" x14ac:dyDescent="0.2"/>
    <row r="15603" ht="12.75" customHeight="1" x14ac:dyDescent="0.2"/>
    <row r="15604" ht="12.75" customHeight="1" x14ac:dyDescent="0.2"/>
    <row r="15605" ht="12.75" customHeight="1" x14ac:dyDescent="0.2"/>
    <row r="15606" ht="12.75" customHeight="1" x14ac:dyDescent="0.2"/>
    <row r="15607" ht="12.75" customHeight="1" x14ac:dyDescent="0.2"/>
    <row r="15608" ht="12.75" customHeight="1" x14ac:dyDescent="0.2"/>
    <row r="15609" ht="12.75" customHeight="1" x14ac:dyDescent="0.2"/>
    <row r="15610" ht="12.75" customHeight="1" x14ac:dyDescent="0.2"/>
    <row r="15611" ht="12.75" customHeight="1" x14ac:dyDescent="0.2"/>
    <row r="15612" ht="12.75" customHeight="1" x14ac:dyDescent="0.2"/>
    <row r="15613" ht="12.75" customHeight="1" x14ac:dyDescent="0.2"/>
    <row r="15614" ht="12.75" customHeight="1" x14ac:dyDescent="0.2"/>
    <row r="15615" ht="12.75" customHeight="1" x14ac:dyDescent="0.2"/>
    <row r="15616" ht="12.75" customHeight="1" x14ac:dyDescent="0.2"/>
    <row r="15617" ht="12.75" customHeight="1" x14ac:dyDescent="0.2"/>
    <row r="15618" ht="12.75" customHeight="1" x14ac:dyDescent="0.2"/>
    <row r="15619" ht="12.75" customHeight="1" x14ac:dyDescent="0.2"/>
    <row r="15620" ht="12.75" customHeight="1" x14ac:dyDescent="0.2"/>
    <row r="15621" ht="12.75" customHeight="1" x14ac:dyDescent="0.2"/>
    <row r="15622" ht="12.75" customHeight="1" x14ac:dyDescent="0.2"/>
    <row r="15623" ht="12.75" customHeight="1" x14ac:dyDescent="0.2"/>
    <row r="15624" ht="12.75" customHeight="1" x14ac:dyDescent="0.2"/>
    <row r="15625" ht="12.75" customHeight="1" x14ac:dyDescent="0.2"/>
    <row r="15626" ht="12.75" customHeight="1" x14ac:dyDescent="0.2"/>
    <row r="15627" ht="12.75" customHeight="1" x14ac:dyDescent="0.2"/>
    <row r="15628" ht="12.75" customHeight="1" x14ac:dyDescent="0.2"/>
    <row r="15629" ht="12.75" customHeight="1" x14ac:dyDescent="0.2"/>
    <row r="15630" ht="12.75" customHeight="1" x14ac:dyDescent="0.2"/>
    <row r="15631" ht="12.75" customHeight="1" x14ac:dyDescent="0.2"/>
    <row r="15632" ht="12.75" customHeight="1" x14ac:dyDescent="0.2"/>
    <row r="15633" ht="12.75" customHeight="1" x14ac:dyDescent="0.2"/>
    <row r="15634" ht="12.75" customHeight="1" x14ac:dyDescent="0.2"/>
    <row r="15635" ht="12.75" customHeight="1" x14ac:dyDescent="0.2"/>
    <row r="15636" ht="12.75" customHeight="1" x14ac:dyDescent="0.2"/>
    <row r="15637" ht="12.75" customHeight="1" x14ac:dyDescent="0.2"/>
    <row r="15638" ht="12.75" customHeight="1" x14ac:dyDescent="0.2"/>
    <row r="15639" ht="12.75" customHeight="1" x14ac:dyDescent="0.2"/>
    <row r="15640" ht="12.75" customHeight="1" x14ac:dyDescent="0.2"/>
    <row r="15641" ht="12.75" customHeight="1" x14ac:dyDescent="0.2"/>
    <row r="15642" ht="12.75" customHeight="1" x14ac:dyDescent="0.2"/>
    <row r="15643" ht="12.75" customHeight="1" x14ac:dyDescent="0.2"/>
    <row r="15644" ht="12.75" customHeight="1" x14ac:dyDescent="0.2"/>
    <row r="15645" ht="12.75" customHeight="1" x14ac:dyDescent="0.2"/>
    <row r="15646" ht="12.75" customHeight="1" x14ac:dyDescent="0.2"/>
    <row r="15647" ht="12.75" customHeight="1" x14ac:dyDescent="0.2"/>
    <row r="15648" ht="12.75" customHeight="1" x14ac:dyDescent="0.2"/>
    <row r="15649" ht="12.75" customHeight="1" x14ac:dyDescent="0.2"/>
    <row r="15650" ht="12.75" customHeight="1" x14ac:dyDescent="0.2"/>
    <row r="15651" ht="12.75" customHeight="1" x14ac:dyDescent="0.2"/>
    <row r="15652" ht="12.75" customHeight="1" x14ac:dyDescent="0.2"/>
    <row r="15653" ht="12.75" customHeight="1" x14ac:dyDescent="0.2"/>
    <row r="15654" ht="12.75" customHeight="1" x14ac:dyDescent="0.2"/>
    <row r="15655" ht="12.75" customHeight="1" x14ac:dyDescent="0.2"/>
    <row r="15656" ht="12.75" customHeight="1" x14ac:dyDescent="0.2"/>
    <row r="15657" ht="12.75" customHeight="1" x14ac:dyDescent="0.2"/>
    <row r="15658" ht="12.75" customHeight="1" x14ac:dyDescent="0.2"/>
    <row r="15659" ht="12.75" customHeight="1" x14ac:dyDescent="0.2"/>
    <row r="15660" ht="12.75" customHeight="1" x14ac:dyDescent="0.2"/>
    <row r="15661" ht="12.75" customHeight="1" x14ac:dyDescent="0.2"/>
    <row r="15662" ht="12.75" customHeight="1" x14ac:dyDescent="0.2"/>
    <row r="15663" ht="12.75" customHeight="1" x14ac:dyDescent="0.2"/>
    <row r="15664" ht="12.75" customHeight="1" x14ac:dyDescent="0.2"/>
    <row r="15665" ht="12.75" customHeight="1" x14ac:dyDescent="0.2"/>
    <row r="15666" ht="12.75" customHeight="1" x14ac:dyDescent="0.2"/>
    <row r="15667" ht="12.75" customHeight="1" x14ac:dyDescent="0.2"/>
    <row r="15668" ht="12.75" customHeight="1" x14ac:dyDescent="0.2"/>
    <row r="15669" ht="12.75" customHeight="1" x14ac:dyDescent="0.2"/>
    <row r="15670" ht="12.75" customHeight="1" x14ac:dyDescent="0.2"/>
    <row r="15671" ht="12.75" customHeight="1" x14ac:dyDescent="0.2"/>
    <row r="15672" ht="12.75" customHeight="1" x14ac:dyDescent="0.2"/>
    <row r="15673" ht="12.75" customHeight="1" x14ac:dyDescent="0.2"/>
    <row r="15674" ht="12.75" customHeight="1" x14ac:dyDescent="0.2"/>
    <row r="15675" ht="12.75" customHeight="1" x14ac:dyDescent="0.2"/>
    <row r="15676" ht="12.75" customHeight="1" x14ac:dyDescent="0.2"/>
    <row r="15677" ht="12.75" customHeight="1" x14ac:dyDescent="0.2"/>
    <row r="15678" ht="12.75" customHeight="1" x14ac:dyDescent="0.2"/>
    <row r="15679" ht="12.75" customHeight="1" x14ac:dyDescent="0.2"/>
    <row r="15680" ht="12.75" customHeight="1" x14ac:dyDescent="0.2"/>
    <row r="15681" ht="12.75" customHeight="1" x14ac:dyDescent="0.2"/>
    <row r="15682" ht="12.75" customHeight="1" x14ac:dyDescent="0.2"/>
    <row r="15683" ht="12.75" customHeight="1" x14ac:dyDescent="0.2"/>
    <row r="15684" ht="12.75" customHeight="1" x14ac:dyDescent="0.2"/>
    <row r="15685" ht="12.75" customHeight="1" x14ac:dyDescent="0.2"/>
    <row r="15686" ht="12.75" customHeight="1" x14ac:dyDescent="0.2"/>
    <row r="15687" ht="12.75" customHeight="1" x14ac:dyDescent="0.2"/>
    <row r="15688" ht="12.75" customHeight="1" x14ac:dyDescent="0.2"/>
    <row r="15689" ht="12.75" customHeight="1" x14ac:dyDescent="0.2"/>
    <row r="15690" ht="12.75" customHeight="1" x14ac:dyDescent="0.2"/>
    <row r="15691" ht="12.75" customHeight="1" x14ac:dyDescent="0.2"/>
    <row r="15692" ht="12.75" customHeight="1" x14ac:dyDescent="0.2"/>
    <row r="15693" ht="12.75" customHeight="1" x14ac:dyDescent="0.2"/>
    <row r="15694" ht="12.75" customHeight="1" x14ac:dyDescent="0.2"/>
    <row r="15695" ht="12.75" customHeight="1" x14ac:dyDescent="0.2"/>
    <row r="15696" ht="12.75" customHeight="1" x14ac:dyDescent="0.2"/>
    <row r="15697" ht="12.75" customHeight="1" x14ac:dyDescent="0.2"/>
    <row r="15698" ht="12.75" customHeight="1" x14ac:dyDescent="0.2"/>
    <row r="15699" ht="12.75" customHeight="1" x14ac:dyDescent="0.2"/>
    <row r="15700" ht="12.75" customHeight="1" x14ac:dyDescent="0.2"/>
    <row r="15701" ht="12.75" customHeight="1" x14ac:dyDescent="0.2"/>
    <row r="15702" ht="12.75" customHeight="1" x14ac:dyDescent="0.2"/>
    <row r="15703" ht="12.75" customHeight="1" x14ac:dyDescent="0.2"/>
    <row r="15704" ht="12.75" customHeight="1" x14ac:dyDescent="0.2"/>
    <row r="15705" ht="12.75" customHeight="1" x14ac:dyDescent="0.2"/>
    <row r="15706" ht="12.75" customHeight="1" x14ac:dyDescent="0.2"/>
    <row r="15707" ht="12.75" customHeight="1" x14ac:dyDescent="0.2"/>
    <row r="15708" ht="12.75" customHeight="1" x14ac:dyDescent="0.2"/>
    <row r="15709" ht="12.75" customHeight="1" x14ac:dyDescent="0.2"/>
    <row r="15710" ht="12.75" customHeight="1" x14ac:dyDescent="0.2"/>
    <row r="15711" ht="12.75" customHeight="1" x14ac:dyDescent="0.2"/>
    <row r="15712" ht="12.75" customHeight="1" x14ac:dyDescent="0.2"/>
    <row r="15713" ht="12.75" customHeight="1" x14ac:dyDescent="0.2"/>
    <row r="15714" ht="12.75" customHeight="1" x14ac:dyDescent="0.2"/>
    <row r="15715" ht="12.75" customHeight="1" x14ac:dyDescent="0.2"/>
    <row r="15716" ht="12.75" customHeight="1" x14ac:dyDescent="0.2"/>
    <row r="15717" ht="12.75" customHeight="1" x14ac:dyDescent="0.2"/>
    <row r="15718" ht="12.75" customHeight="1" x14ac:dyDescent="0.2"/>
    <row r="15719" ht="12.75" customHeight="1" x14ac:dyDescent="0.2"/>
    <row r="15720" ht="12.75" customHeight="1" x14ac:dyDescent="0.2"/>
    <row r="15721" ht="12.75" customHeight="1" x14ac:dyDescent="0.2"/>
    <row r="15722" ht="12.75" customHeight="1" x14ac:dyDescent="0.2"/>
    <row r="15723" ht="12.75" customHeight="1" x14ac:dyDescent="0.2"/>
    <row r="15724" ht="12.75" customHeight="1" x14ac:dyDescent="0.2"/>
    <row r="15725" ht="12.75" customHeight="1" x14ac:dyDescent="0.2"/>
    <row r="15726" ht="12.75" customHeight="1" x14ac:dyDescent="0.2"/>
    <row r="15727" ht="12.75" customHeight="1" x14ac:dyDescent="0.2"/>
    <row r="15728" ht="12.75" customHeight="1" x14ac:dyDescent="0.2"/>
    <row r="15729" ht="12.75" customHeight="1" x14ac:dyDescent="0.2"/>
    <row r="15730" ht="12.75" customHeight="1" x14ac:dyDescent="0.2"/>
    <row r="15731" ht="12.75" customHeight="1" x14ac:dyDescent="0.2"/>
    <row r="15732" ht="12.75" customHeight="1" x14ac:dyDescent="0.2"/>
    <row r="15733" ht="12.75" customHeight="1" x14ac:dyDescent="0.2"/>
    <row r="15734" ht="12.75" customHeight="1" x14ac:dyDescent="0.2"/>
    <row r="15735" ht="12.75" customHeight="1" x14ac:dyDescent="0.2"/>
    <row r="15736" ht="12.75" customHeight="1" x14ac:dyDescent="0.2"/>
    <row r="15737" ht="12.75" customHeight="1" x14ac:dyDescent="0.2"/>
    <row r="15738" ht="12.75" customHeight="1" x14ac:dyDescent="0.2"/>
    <row r="15739" ht="12.75" customHeight="1" x14ac:dyDescent="0.2"/>
    <row r="15740" ht="12.75" customHeight="1" x14ac:dyDescent="0.2"/>
    <row r="15741" ht="12.75" customHeight="1" x14ac:dyDescent="0.2"/>
    <row r="15742" ht="12.75" customHeight="1" x14ac:dyDescent="0.2"/>
    <row r="15743" ht="12.75" customHeight="1" x14ac:dyDescent="0.2"/>
    <row r="15744" ht="12.75" customHeight="1" x14ac:dyDescent="0.2"/>
    <row r="15745" ht="12.75" customHeight="1" x14ac:dyDescent="0.2"/>
    <row r="15746" ht="12.75" customHeight="1" x14ac:dyDescent="0.2"/>
    <row r="15747" ht="12.75" customHeight="1" x14ac:dyDescent="0.2"/>
    <row r="15748" ht="12.75" customHeight="1" x14ac:dyDescent="0.2"/>
    <row r="15749" ht="12.75" customHeight="1" x14ac:dyDescent="0.2"/>
    <row r="15750" ht="12.75" customHeight="1" x14ac:dyDescent="0.2"/>
    <row r="15751" ht="12.75" customHeight="1" x14ac:dyDescent="0.2"/>
    <row r="15752" ht="12.75" customHeight="1" x14ac:dyDescent="0.2"/>
    <row r="15753" ht="12.75" customHeight="1" x14ac:dyDescent="0.2"/>
    <row r="15754" ht="12.75" customHeight="1" x14ac:dyDescent="0.2"/>
    <row r="15755" ht="12.75" customHeight="1" x14ac:dyDescent="0.2"/>
    <row r="15756" ht="12.75" customHeight="1" x14ac:dyDescent="0.2"/>
    <row r="15757" ht="12.75" customHeight="1" x14ac:dyDescent="0.2"/>
    <row r="15758" ht="12.75" customHeight="1" x14ac:dyDescent="0.2"/>
    <row r="15759" ht="12.75" customHeight="1" x14ac:dyDescent="0.2"/>
    <row r="15760" ht="12.75" customHeight="1" x14ac:dyDescent="0.2"/>
    <row r="15761" ht="12.75" customHeight="1" x14ac:dyDescent="0.2"/>
    <row r="15762" ht="12.75" customHeight="1" x14ac:dyDescent="0.2"/>
    <row r="15763" ht="12.75" customHeight="1" x14ac:dyDescent="0.2"/>
    <row r="15764" ht="12.75" customHeight="1" x14ac:dyDescent="0.2"/>
    <row r="15765" ht="12.75" customHeight="1" x14ac:dyDescent="0.2"/>
    <row r="15766" ht="12.75" customHeight="1" x14ac:dyDescent="0.2"/>
    <row r="15767" ht="12.75" customHeight="1" x14ac:dyDescent="0.2"/>
    <row r="15768" ht="12.75" customHeight="1" x14ac:dyDescent="0.2"/>
    <row r="15769" ht="12.75" customHeight="1" x14ac:dyDescent="0.2"/>
    <row r="15770" ht="12.75" customHeight="1" x14ac:dyDescent="0.2"/>
    <row r="15771" ht="12.75" customHeight="1" x14ac:dyDescent="0.2"/>
    <row r="15772" ht="12.75" customHeight="1" x14ac:dyDescent="0.2"/>
    <row r="15773" ht="12.75" customHeight="1" x14ac:dyDescent="0.2"/>
    <row r="15774" ht="12.75" customHeight="1" x14ac:dyDescent="0.2"/>
    <row r="15775" ht="12.75" customHeight="1" x14ac:dyDescent="0.2"/>
    <row r="15776" ht="12.75" customHeight="1" x14ac:dyDescent="0.2"/>
    <row r="15777" ht="12.75" customHeight="1" x14ac:dyDescent="0.2"/>
    <row r="15778" ht="12.75" customHeight="1" x14ac:dyDescent="0.2"/>
    <row r="15779" ht="12.75" customHeight="1" x14ac:dyDescent="0.2"/>
    <row r="15780" ht="12.75" customHeight="1" x14ac:dyDescent="0.2"/>
    <row r="15781" ht="12.75" customHeight="1" x14ac:dyDescent="0.2"/>
    <row r="15782" ht="12.75" customHeight="1" x14ac:dyDescent="0.2"/>
    <row r="15783" ht="12.75" customHeight="1" x14ac:dyDescent="0.2"/>
    <row r="15784" ht="12.75" customHeight="1" x14ac:dyDescent="0.2"/>
    <row r="15785" ht="12.75" customHeight="1" x14ac:dyDescent="0.2"/>
    <row r="15786" ht="12.75" customHeight="1" x14ac:dyDescent="0.2"/>
    <row r="15787" ht="12.75" customHeight="1" x14ac:dyDescent="0.2"/>
    <row r="15788" ht="12.75" customHeight="1" x14ac:dyDescent="0.2"/>
    <row r="15789" ht="12.75" customHeight="1" x14ac:dyDescent="0.2"/>
    <row r="15790" ht="12.75" customHeight="1" x14ac:dyDescent="0.2"/>
    <row r="15791" ht="12.75" customHeight="1" x14ac:dyDescent="0.2"/>
    <row r="15792" ht="12.75" customHeight="1" x14ac:dyDescent="0.2"/>
    <row r="15793" ht="12.75" customHeight="1" x14ac:dyDescent="0.2"/>
    <row r="15794" ht="12.75" customHeight="1" x14ac:dyDescent="0.2"/>
    <row r="15795" ht="12.75" customHeight="1" x14ac:dyDescent="0.2"/>
    <row r="15796" ht="12.75" customHeight="1" x14ac:dyDescent="0.2"/>
    <row r="15797" ht="12.75" customHeight="1" x14ac:dyDescent="0.2"/>
    <row r="15798" ht="12.75" customHeight="1" x14ac:dyDescent="0.2"/>
    <row r="15799" ht="12.75" customHeight="1" x14ac:dyDescent="0.2"/>
    <row r="15800" ht="12.75" customHeight="1" x14ac:dyDescent="0.2"/>
    <row r="15801" ht="12.75" customHeight="1" x14ac:dyDescent="0.2"/>
    <row r="15802" ht="12.75" customHeight="1" x14ac:dyDescent="0.2"/>
    <row r="15803" ht="12.75" customHeight="1" x14ac:dyDescent="0.2"/>
    <row r="15804" ht="12.75" customHeight="1" x14ac:dyDescent="0.2"/>
    <row r="15805" ht="12.75" customHeight="1" x14ac:dyDescent="0.2"/>
    <row r="15806" ht="12.75" customHeight="1" x14ac:dyDescent="0.2"/>
    <row r="15807" ht="12.75" customHeight="1" x14ac:dyDescent="0.2"/>
    <row r="15808" ht="12.75" customHeight="1" x14ac:dyDescent="0.2"/>
    <row r="15809" ht="12.75" customHeight="1" x14ac:dyDescent="0.2"/>
    <row r="15810" ht="12.75" customHeight="1" x14ac:dyDescent="0.2"/>
    <row r="15811" ht="12.75" customHeight="1" x14ac:dyDescent="0.2"/>
    <row r="15812" ht="12.75" customHeight="1" x14ac:dyDescent="0.2"/>
    <row r="15813" ht="12.75" customHeight="1" x14ac:dyDescent="0.2"/>
    <row r="15814" ht="12.75" customHeight="1" x14ac:dyDescent="0.2"/>
    <row r="15815" ht="12.75" customHeight="1" x14ac:dyDescent="0.2"/>
    <row r="15816" ht="12.75" customHeight="1" x14ac:dyDescent="0.2"/>
    <row r="15817" ht="12.75" customHeight="1" x14ac:dyDescent="0.2"/>
    <row r="15818" ht="12.75" customHeight="1" x14ac:dyDescent="0.2"/>
    <row r="15819" ht="12.75" customHeight="1" x14ac:dyDescent="0.2"/>
    <row r="15820" ht="12.75" customHeight="1" x14ac:dyDescent="0.2"/>
    <row r="15821" ht="12.75" customHeight="1" x14ac:dyDescent="0.2"/>
    <row r="15822" ht="12.75" customHeight="1" x14ac:dyDescent="0.2"/>
    <row r="15823" ht="12.75" customHeight="1" x14ac:dyDescent="0.2"/>
    <row r="15824" ht="12.75" customHeight="1" x14ac:dyDescent="0.2"/>
    <row r="15825" ht="12.75" customHeight="1" x14ac:dyDescent="0.2"/>
    <row r="15826" ht="12.75" customHeight="1" x14ac:dyDescent="0.2"/>
    <row r="15827" ht="12.75" customHeight="1" x14ac:dyDescent="0.2"/>
    <row r="15828" ht="12.75" customHeight="1" x14ac:dyDescent="0.2"/>
    <row r="15829" ht="12.75" customHeight="1" x14ac:dyDescent="0.2"/>
    <row r="15830" ht="12.75" customHeight="1" x14ac:dyDescent="0.2"/>
    <row r="15831" ht="12.75" customHeight="1" x14ac:dyDescent="0.2"/>
    <row r="15832" ht="12.75" customHeight="1" x14ac:dyDescent="0.2"/>
    <row r="15833" ht="12.75" customHeight="1" x14ac:dyDescent="0.2"/>
    <row r="15834" ht="12.75" customHeight="1" x14ac:dyDescent="0.2"/>
    <row r="15835" ht="12.75" customHeight="1" x14ac:dyDescent="0.2"/>
    <row r="15836" ht="12.75" customHeight="1" x14ac:dyDescent="0.2"/>
    <row r="15837" ht="12.75" customHeight="1" x14ac:dyDescent="0.2"/>
    <row r="15838" ht="12.75" customHeight="1" x14ac:dyDescent="0.2"/>
    <row r="15839" ht="12.75" customHeight="1" x14ac:dyDescent="0.2"/>
    <row r="15840" ht="12.75" customHeight="1" x14ac:dyDescent="0.2"/>
    <row r="15841" ht="12.75" customHeight="1" x14ac:dyDescent="0.2"/>
    <row r="15842" ht="12.75" customHeight="1" x14ac:dyDescent="0.2"/>
    <row r="15843" ht="12.75" customHeight="1" x14ac:dyDescent="0.2"/>
    <row r="15844" ht="12.75" customHeight="1" x14ac:dyDescent="0.2"/>
    <row r="15845" ht="12.75" customHeight="1" x14ac:dyDescent="0.2"/>
    <row r="15846" ht="12.75" customHeight="1" x14ac:dyDescent="0.2"/>
    <row r="15847" ht="12.75" customHeight="1" x14ac:dyDescent="0.2"/>
    <row r="15848" ht="12.75" customHeight="1" x14ac:dyDescent="0.2"/>
    <row r="15849" ht="12.75" customHeight="1" x14ac:dyDescent="0.2"/>
    <row r="15850" ht="12.75" customHeight="1" x14ac:dyDescent="0.2"/>
    <row r="15851" ht="12.75" customHeight="1" x14ac:dyDescent="0.2"/>
    <row r="15852" ht="12.75" customHeight="1" x14ac:dyDescent="0.2"/>
    <row r="15853" ht="12.75" customHeight="1" x14ac:dyDescent="0.2"/>
    <row r="15854" ht="12.75" customHeight="1" x14ac:dyDescent="0.2"/>
    <row r="15855" ht="12.75" customHeight="1" x14ac:dyDescent="0.2"/>
    <row r="15856" ht="12.75" customHeight="1" x14ac:dyDescent="0.2"/>
    <row r="15857" ht="12.75" customHeight="1" x14ac:dyDescent="0.2"/>
    <row r="15858" ht="12.75" customHeight="1" x14ac:dyDescent="0.2"/>
    <row r="15859" ht="12.75" customHeight="1" x14ac:dyDescent="0.2"/>
    <row r="15860" ht="12.75" customHeight="1" x14ac:dyDescent="0.2"/>
    <row r="15861" ht="12.75" customHeight="1" x14ac:dyDescent="0.2"/>
    <row r="15862" ht="12.75" customHeight="1" x14ac:dyDescent="0.2"/>
    <row r="15863" ht="12.75" customHeight="1" x14ac:dyDescent="0.2"/>
    <row r="15864" ht="12.75" customHeight="1" x14ac:dyDescent="0.2"/>
    <row r="15865" ht="12.75" customHeight="1" x14ac:dyDescent="0.2"/>
    <row r="15866" ht="12.75" customHeight="1" x14ac:dyDescent="0.2"/>
    <row r="15867" ht="12.75" customHeight="1" x14ac:dyDescent="0.2"/>
    <row r="15868" ht="12.75" customHeight="1" x14ac:dyDescent="0.2"/>
    <row r="15869" ht="12.75" customHeight="1" x14ac:dyDescent="0.2"/>
    <row r="15870" ht="12.75" customHeight="1" x14ac:dyDescent="0.2"/>
    <row r="15871" ht="12.75" customHeight="1" x14ac:dyDescent="0.2"/>
    <row r="15872" ht="12.75" customHeight="1" x14ac:dyDescent="0.2"/>
    <row r="15873" ht="12.75" customHeight="1" x14ac:dyDescent="0.2"/>
    <row r="15874" ht="12.75" customHeight="1" x14ac:dyDescent="0.2"/>
    <row r="15875" ht="12.75" customHeight="1" x14ac:dyDescent="0.2"/>
    <row r="15876" ht="12.75" customHeight="1" x14ac:dyDescent="0.2"/>
    <row r="15877" ht="12.75" customHeight="1" x14ac:dyDescent="0.2"/>
    <row r="15878" ht="12.75" customHeight="1" x14ac:dyDescent="0.2"/>
    <row r="15879" ht="12.75" customHeight="1" x14ac:dyDescent="0.2"/>
    <row r="15880" ht="12.75" customHeight="1" x14ac:dyDescent="0.2"/>
    <row r="15881" ht="12.75" customHeight="1" x14ac:dyDescent="0.2"/>
    <row r="15882" ht="12.75" customHeight="1" x14ac:dyDescent="0.2"/>
    <row r="15883" ht="12.75" customHeight="1" x14ac:dyDescent="0.2"/>
    <row r="15884" ht="12.75" customHeight="1" x14ac:dyDescent="0.2"/>
    <row r="15885" ht="12.75" customHeight="1" x14ac:dyDescent="0.2"/>
    <row r="15886" ht="12.75" customHeight="1" x14ac:dyDescent="0.2"/>
    <row r="15887" ht="12.75" customHeight="1" x14ac:dyDescent="0.2"/>
    <row r="15888" ht="12.75" customHeight="1" x14ac:dyDescent="0.2"/>
    <row r="15889" ht="12.75" customHeight="1" x14ac:dyDescent="0.2"/>
    <row r="15890" ht="12.75" customHeight="1" x14ac:dyDescent="0.2"/>
    <row r="15891" ht="12.75" customHeight="1" x14ac:dyDescent="0.2"/>
    <row r="15892" ht="12.75" customHeight="1" x14ac:dyDescent="0.2"/>
    <row r="15893" ht="12.75" customHeight="1" x14ac:dyDescent="0.2"/>
    <row r="15894" ht="12.75" customHeight="1" x14ac:dyDescent="0.2"/>
    <row r="15895" ht="12.75" customHeight="1" x14ac:dyDescent="0.2"/>
    <row r="15896" ht="12.75" customHeight="1" x14ac:dyDescent="0.2"/>
    <row r="15897" ht="12.75" customHeight="1" x14ac:dyDescent="0.2"/>
    <row r="15898" ht="12.75" customHeight="1" x14ac:dyDescent="0.2"/>
    <row r="15899" ht="12.75" customHeight="1" x14ac:dyDescent="0.2"/>
    <row r="15900" ht="12.75" customHeight="1" x14ac:dyDescent="0.2"/>
    <row r="15901" ht="12.75" customHeight="1" x14ac:dyDescent="0.2"/>
    <row r="15902" ht="12.75" customHeight="1" x14ac:dyDescent="0.2"/>
    <row r="15903" ht="12.75" customHeight="1" x14ac:dyDescent="0.2"/>
    <row r="15904" ht="12.75" customHeight="1" x14ac:dyDescent="0.2"/>
    <row r="15905" ht="12.75" customHeight="1" x14ac:dyDescent="0.2"/>
    <row r="15906" ht="12.75" customHeight="1" x14ac:dyDescent="0.2"/>
    <row r="15907" ht="12.75" customHeight="1" x14ac:dyDescent="0.2"/>
    <row r="15908" ht="12.75" customHeight="1" x14ac:dyDescent="0.2"/>
    <row r="15909" ht="12.75" customHeight="1" x14ac:dyDescent="0.2"/>
    <row r="15910" ht="12.75" customHeight="1" x14ac:dyDescent="0.2"/>
    <row r="15911" ht="12.75" customHeight="1" x14ac:dyDescent="0.2"/>
    <row r="15912" ht="12.75" customHeight="1" x14ac:dyDescent="0.2"/>
    <row r="15913" ht="12.75" customHeight="1" x14ac:dyDescent="0.2"/>
    <row r="15914" ht="12.75" customHeight="1" x14ac:dyDescent="0.2"/>
    <row r="15915" ht="12.75" customHeight="1" x14ac:dyDescent="0.2"/>
    <row r="15916" ht="12.75" customHeight="1" x14ac:dyDescent="0.2"/>
    <row r="15917" ht="12.75" customHeight="1" x14ac:dyDescent="0.2"/>
    <row r="15918" ht="12.75" customHeight="1" x14ac:dyDescent="0.2"/>
    <row r="15919" ht="12.75" customHeight="1" x14ac:dyDescent="0.2"/>
    <row r="15920" ht="12.75" customHeight="1" x14ac:dyDescent="0.2"/>
    <row r="15921" ht="12.75" customHeight="1" x14ac:dyDescent="0.2"/>
    <row r="15922" ht="12.75" customHeight="1" x14ac:dyDescent="0.2"/>
    <row r="15923" ht="12.75" customHeight="1" x14ac:dyDescent="0.2"/>
    <row r="15924" ht="12.75" customHeight="1" x14ac:dyDescent="0.2"/>
    <row r="15925" ht="12.75" customHeight="1" x14ac:dyDescent="0.2"/>
    <row r="15926" ht="12.75" customHeight="1" x14ac:dyDescent="0.2"/>
    <row r="15927" ht="12.75" customHeight="1" x14ac:dyDescent="0.2"/>
    <row r="15928" ht="12.75" customHeight="1" x14ac:dyDescent="0.2"/>
    <row r="15929" ht="12.75" customHeight="1" x14ac:dyDescent="0.2"/>
    <row r="15930" ht="12.75" customHeight="1" x14ac:dyDescent="0.2"/>
    <row r="15931" ht="12.75" customHeight="1" x14ac:dyDescent="0.2"/>
    <row r="15932" ht="12.75" customHeight="1" x14ac:dyDescent="0.2"/>
    <row r="15933" ht="12.75" customHeight="1" x14ac:dyDescent="0.2"/>
    <row r="15934" ht="12.75" customHeight="1" x14ac:dyDescent="0.2"/>
    <row r="15935" ht="12.75" customHeight="1" x14ac:dyDescent="0.2"/>
    <row r="15936" ht="12.75" customHeight="1" x14ac:dyDescent="0.2"/>
    <row r="15937" ht="12.75" customHeight="1" x14ac:dyDescent="0.2"/>
    <row r="15938" ht="12.75" customHeight="1" x14ac:dyDescent="0.2"/>
    <row r="15939" ht="12.75" customHeight="1" x14ac:dyDescent="0.2"/>
    <row r="15940" ht="12.75" customHeight="1" x14ac:dyDescent="0.2"/>
    <row r="15941" ht="12.75" customHeight="1" x14ac:dyDescent="0.2"/>
    <row r="15942" ht="12.75" customHeight="1" x14ac:dyDescent="0.2"/>
    <row r="15943" ht="12.75" customHeight="1" x14ac:dyDescent="0.2"/>
    <row r="15944" ht="12.75" customHeight="1" x14ac:dyDescent="0.2"/>
    <row r="15945" ht="12.75" customHeight="1" x14ac:dyDescent="0.2"/>
    <row r="15946" ht="12.75" customHeight="1" x14ac:dyDescent="0.2"/>
    <row r="15947" ht="12.75" customHeight="1" x14ac:dyDescent="0.2"/>
    <row r="15948" ht="12.75" customHeight="1" x14ac:dyDescent="0.2"/>
    <row r="15949" ht="12.75" customHeight="1" x14ac:dyDescent="0.2"/>
    <row r="15950" ht="12.75" customHeight="1" x14ac:dyDescent="0.2"/>
    <row r="15951" ht="12.75" customHeight="1" x14ac:dyDescent="0.2"/>
    <row r="15952" ht="12.75" customHeight="1" x14ac:dyDescent="0.2"/>
    <row r="15953" ht="12.75" customHeight="1" x14ac:dyDescent="0.2"/>
    <row r="15954" ht="12.75" customHeight="1" x14ac:dyDescent="0.2"/>
    <row r="15955" ht="12.75" customHeight="1" x14ac:dyDescent="0.2"/>
    <row r="15956" ht="12.75" customHeight="1" x14ac:dyDescent="0.2"/>
    <row r="15957" ht="12.75" customHeight="1" x14ac:dyDescent="0.2"/>
    <row r="15958" ht="12.75" customHeight="1" x14ac:dyDescent="0.2"/>
    <row r="15959" ht="12.75" customHeight="1" x14ac:dyDescent="0.2"/>
    <row r="15960" ht="12.75" customHeight="1" x14ac:dyDescent="0.2"/>
    <row r="15961" ht="12.75" customHeight="1" x14ac:dyDescent="0.2"/>
    <row r="15962" ht="12.75" customHeight="1" x14ac:dyDescent="0.2"/>
    <row r="15963" ht="12.75" customHeight="1" x14ac:dyDescent="0.2"/>
    <row r="15964" ht="12.75" customHeight="1" x14ac:dyDescent="0.2"/>
    <row r="15965" ht="12.75" customHeight="1" x14ac:dyDescent="0.2"/>
    <row r="15966" ht="12.75" customHeight="1" x14ac:dyDescent="0.2"/>
    <row r="15967" ht="12.75" customHeight="1" x14ac:dyDescent="0.2"/>
    <row r="15968" ht="12.75" customHeight="1" x14ac:dyDescent="0.2"/>
    <row r="15969" ht="12.75" customHeight="1" x14ac:dyDescent="0.2"/>
    <row r="15970" ht="12.75" customHeight="1" x14ac:dyDescent="0.2"/>
    <row r="15971" ht="12.75" customHeight="1" x14ac:dyDescent="0.2"/>
    <row r="15972" ht="12.75" customHeight="1" x14ac:dyDescent="0.2"/>
    <row r="15973" ht="12.75" customHeight="1" x14ac:dyDescent="0.2"/>
    <row r="15974" ht="12.75" customHeight="1" x14ac:dyDescent="0.2"/>
    <row r="15975" ht="12.75" customHeight="1" x14ac:dyDescent="0.2"/>
    <row r="15976" ht="12.75" customHeight="1" x14ac:dyDescent="0.2"/>
    <row r="15977" ht="12.75" customHeight="1" x14ac:dyDescent="0.2"/>
    <row r="15978" ht="12.75" customHeight="1" x14ac:dyDescent="0.2"/>
    <row r="15979" ht="12.75" customHeight="1" x14ac:dyDescent="0.2"/>
    <row r="15980" ht="12.75" customHeight="1" x14ac:dyDescent="0.2"/>
    <row r="15981" ht="12.75" customHeight="1" x14ac:dyDescent="0.2"/>
    <row r="15982" ht="12.75" customHeight="1" x14ac:dyDescent="0.2"/>
    <row r="15983" ht="12.75" customHeight="1" x14ac:dyDescent="0.2"/>
    <row r="15984" ht="12.75" customHeight="1" x14ac:dyDescent="0.2"/>
    <row r="15985" ht="12.75" customHeight="1" x14ac:dyDescent="0.2"/>
    <row r="15986" ht="12.75" customHeight="1" x14ac:dyDescent="0.2"/>
    <row r="15987" ht="12.75" customHeight="1" x14ac:dyDescent="0.2"/>
    <row r="15988" ht="12.75" customHeight="1" x14ac:dyDescent="0.2"/>
    <row r="15989" ht="12.75" customHeight="1" x14ac:dyDescent="0.2"/>
    <row r="15990" ht="12.75" customHeight="1" x14ac:dyDescent="0.2"/>
    <row r="15991" ht="12.75" customHeight="1" x14ac:dyDescent="0.2"/>
    <row r="15992" ht="12.75" customHeight="1" x14ac:dyDescent="0.2"/>
    <row r="15993" ht="12.75" customHeight="1" x14ac:dyDescent="0.2"/>
    <row r="15994" ht="12.75" customHeight="1" x14ac:dyDescent="0.2"/>
    <row r="15995" ht="12.75" customHeight="1" x14ac:dyDescent="0.2"/>
    <row r="15996" ht="12.75" customHeight="1" x14ac:dyDescent="0.2"/>
    <row r="15997" ht="12.75" customHeight="1" x14ac:dyDescent="0.2"/>
    <row r="15998" ht="12.75" customHeight="1" x14ac:dyDescent="0.2"/>
    <row r="15999" ht="12.75" customHeight="1" x14ac:dyDescent="0.2"/>
    <row r="16000" ht="12.75" customHeight="1" x14ac:dyDescent="0.2"/>
    <row r="16001" ht="12.75" customHeight="1" x14ac:dyDescent="0.2"/>
    <row r="16002" ht="12.75" customHeight="1" x14ac:dyDescent="0.2"/>
    <row r="16003" ht="12.75" customHeight="1" x14ac:dyDescent="0.2"/>
    <row r="16004" ht="12.75" customHeight="1" x14ac:dyDescent="0.2"/>
    <row r="16005" ht="12.75" customHeight="1" x14ac:dyDescent="0.2"/>
    <row r="16006" ht="12.75" customHeight="1" x14ac:dyDescent="0.2"/>
    <row r="16007" ht="12.75" customHeight="1" x14ac:dyDescent="0.2"/>
    <row r="16008" ht="12.75" customHeight="1" x14ac:dyDescent="0.2"/>
    <row r="16009" ht="12.75" customHeight="1" x14ac:dyDescent="0.2"/>
    <row r="16010" ht="12.75" customHeight="1" x14ac:dyDescent="0.2"/>
    <row r="16011" ht="12.75" customHeight="1" x14ac:dyDescent="0.2"/>
    <row r="16012" ht="12.75" customHeight="1" x14ac:dyDescent="0.2"/>
    <row r="16013" ht="12.75" customHeight="1" x14ac:dyDescent="0.2"/>
    <row r="16014" ht="12.75" customHeight="1" x14ac:dyDescent="0.2"/>
    <row r="16015" ht="12.75" customHeight="1" x14ac:dyDescent="0.2"/>
    <row r="16016" ht="12.75" customHeight="1" x14ac:dyDescent="0.2"/>
    <row r="16017" ht="12.75" customHeight="1" x14ac:dyDescent="0.2"/>
    <row r="16018" ht="12.75" customHeight="1" x14ac:dyDescent="0.2"/>
    <row r="16019" ht="12.75" customHeight="1" x14ac:dyDescent="0.2"/>
    <row r="16020" ht="12.75" customHeight="1" x14ac:dyDescent="0.2"/>
    <row r="16021" ht="12.75" customHeight="1" x14ac:dyDescent="0.2"/>
    <row r="16022" ht="12.75" customHeight="1" x14ac:dyDescent="0.2"/>
    <row r="16023" ht="12.75" customHeight="1" x14ac:dyDescent="0.2"/>
    <row r="16024" ht="12.75" customHeight="1" x14ac:dyDescent="0.2"/>
    <row r="16025" ht="12.75" customHeight="1" x14ac:dyDescent="0.2"/>
    <row r="16026" ht="12.75" customHeight="1" x14ac:dyDescent="0.2"/>
    <row r="16027" ht="12.75" customHeight="1" x14ac:dyDescent="0.2"/>
    <row r="16028" ht="12.75" customHeight="1" x14ac:dyDescent="0.2"/>
    <row r="16029" ht="12.75" customHeight="1" x14ac:dyDescent="0.2"/>
    <row r="16030" ht="12.75" customHeight="1" x14ac:dyDescent="0.2"/>
    <row r="16031" ht="12.75" customHeight="1" x14ac:dyDescent="0.2"/>
    <row r="16032" ht="12.75" customHeight="1" x14ac:dyDescent="0.2"/>
    <row r="16033" ht="12.75" customHeight="1" x14ac:dyDescent="0.2"/>
    <row r="16034" ht="12.75" customHeight="1" x14ac:dyDescent="0.2"/>
    <row r="16035" ht="12.75" customHeight="1" x14ac:dyDescent="0.2"/>
    <row r="16036" ht="12.75" customHeight="1" x14ac:dyDescent="0.2"/>
    <row r="16037" ht="12.75" customHeight="1" x14ac:dyDescent="0.2"/>
    <row r="16038" ht="12.75" customHeight="1" x14ac:dyDescent="0.2"/>
    <row r="16039" ht="12.75" customHeight="1" x14ac:dyDescent="0.2"/>
    <row r="16040" ht="12.75" customHeight="1" x14ac:dyDescent="0.2"/>
    <row r="16041" ht="12.75" customHeight="1" x14ac:dyDescent="0.2"/>
    <row r="16042" ht="12.75" customHeight="1" x14ac:dyDescent="0.2"/>
    <row r="16043" ht="12.75" customHeight="1" x14ac:dyDescent="0.2"/>
    <row r="16044" ht="12.75" customHeight="1" x14ac:dyDescent="0.2"/>
    <row r="16045" ht="12.75" customHeight="1" x14ac:dyDescent="0.2"/>
    <row r="16046" ht="12.75" customHeight="1" x14ac:dyDescent="0.2"/>
    <row r="16047" ht="12.75" customHeight="1" x14ac:dyDescent="0.2"/>
    <row r="16048" ht="12.75" customHeight="1" x14ac:dyDescent="0.2"/>
    <row r="16049" ht="12.75" customHeight="1" x14ac:dyDescent="0.2"/>
    <row r="16050" ht="12.75" customHeight="1" x14ac:dyDescent="0.2"/>
    <row r="16051" ht="12.75" customHeight="1" x14ac:dyDescent="0.2"/>
    <row r="16052" ht="12.75" customHeight="1" x14ac:dyDescent="0.2"/>
    <row r="16053" ht="12.75" customHeight="1" x14ac:dyDescent="0.2"/>
    <row r="16054" ht="12.75" customHeight="1" x14ac:dyDescent="0.2"/>
    <row r="16055" ht="12.75" customHeight="1" x14ac:dyDescent="0.2"/>
    <row r="16056" ht="12.75" customHeight="1" x14ac:dyDescent="0.2"/>
    <row r="16057" ht="12.75" customHeight="1" x14ac:dyDescent="0.2"/>
    <row r="16058" ht="12.75" customHeight="1" x14ac:dyDescent="0.2"/>
    <row r="16059" ht="12.75" customHeight="1" x14ac:dyDescent="0.2"/>
    <row r="16060" ht="12.75" customHeight="1" x14ac:dyDescent="0.2"/>
    <row r="16061" ht="12.75" customHeight="1" x14ac:dyDescent="0.2"/>
    <row r="16062" ht="12.75" customHeight="1" x14ac:dyDescent="0.2"/>
    <row r="16063" ht="12.75" customHeight="1" x14ac:dyDescent="0.2"/>
    <row r="16064" ht="12.75" customHeight="1" x14ac:dyDescent="0.2"/>
    <row r="16065" ht="12.75" customHeight="1" x14ac:dyDescent="0.2"/>
    <row r="16066" ht="12.75" customHeight="1" x14ac:dyDescent="0.2"/>
    <row r="16067" ht="12.75" customHeight="1" x14ac:dyDescent="0.2"/>
    <row r="16068" ht="12.75" customHeight="1" x14ac:dyDescent="0.2"/>
    <row r="16069" ht="12.75" customHeight="1" x14ac:dyDescent="0.2"/>
    <row r="16070" ht="12.75" customHeight="1" x14ac:dyDescent="0.2"/>
    <row r="16071" ht="12.75" customHeight="1" x14ac:dyDescent="0.2"/>
    <row r="16072" ht="12.75" customHeight="1" x14ac:dyDescent="0.2"/>
    <row r="16073" ht="12.75" customHeight="1" x14ac:dyDescent="0.2"/>
    <row r="16074" ht="12.75" customHeight="1" x14ac:dyDescent="0.2"/>
    <row r="16075" ht="12.75" customHeight="1" x14ac:dyDescent="0.2"/>
    <row r="16076" ht="12.75" customHeight="1" x14ac:dyDescent="0.2"/>
    <row r="16077" ht="12.75" customHeight="1" x14ac:dyDescent="0.2"/>
    <row r="16078" ht="12.75" customHeight="1" x14ac:dyDescent="0.2"/>
    <row r="16079" ht="12.75" customHeight="1" x14ac:dyDescent="0.2"/>
    <row r="16080" ht="12.75" customHeight="1" x14ac:dyDescent="0.2"/>
    <row r="16081" ht="12.75" customHeight="1" x14ac:dyDescent="0.2"/>
    <row r="16082" ht="12.75" customHeight="1" x14ac:dyDescent="0.2"/>
    <row r="16083" ht="12.75" customHeight="1" x14ac:dyDescent="0.2"/>
    <row r="16084" ht="12.75" customHeight="1" x14ac:dyDescent="0.2"/>
    <row r="16085" ht="12.75" customHeight="1" x14ac:dyDescent="0.2"/>
    <row r="16086" ht="12.75" customHeight="1" x14ac:dyDescent="0.2"/>
    <row r="16087" ht="12.75" customHeight="1" x14ac:dyDescent="0.2"/>
    <row r="16088" ht="12.75" customHeight="1" x14ac:dyDescent="0.2"/>
    <row r="16089" ht="12.75" customHeight="1" x14ac:dyDescent="0.2"/>
    <row r="16090" ht="12.75" customHeight="1" x14ac:dyDescent="0.2"/>
    <row r="16091" ht="12.75" customHeight="1" x14ac:dyDescent="0.2"/>
    <row r="16092" ht="12.75" customHeight="1" x14ac:dyDescent="0.2"/>
    <row r="16093" ht="12.75" customHeight="1" x14ac:dyDescent="0.2"/>
    <row r="16094" ht="12.75" customHeight="1" x14ac:dyDescent="0.2"/>
    <row r="16095" ht="12.75" customHeight="1" x14ac:dyDescent="0.2"/>
    <row r="16096" ht="12.75" customHeight="1" x14ac:dyDescent="0.2"/>
    <row r="16097" ht="12.75" customHeight="1" x14ac:dyDescent="0.2"/>
    <row r="16098" ht="12.75" customHeight="1" x14ac:dyDescent="0.2"/>
    <row r="16099" ht="12.75" customHeight="1" x14ac:dyDescent="0.2"/>
    <row r="16100" ht="12.75" customHeight="1" x14ac:dyDescent="0.2"/>
    <row r="16101" ht="12.75" customHeight="1" x14ac:dyDescent="0.2"/>
    <row r="16102" ht="12.75" customHeight="1" x14ac:dyDescent="0.2"/>
    <row r="16103" ht="12.75" customHeight="1" x14ac:dyDescent="0.2"/>
    <row r="16104" ht="12.75" customHeight="1" x14ac:dyDescent="0.2"/>
    <row r="16105" ht="12.75" customHeight="1" x14ac:dyDescent="0.2"/>
    <row r="16106" ht="12.75" customHeight="1" x14ac:dyDescent="0.2"/>
    <row r="16107" ht="12.75" customHeight="1" x14ac:dyDescent="0.2"/>
    <row r="16108" ht="12.75" customHeight="1" x14ac:dyDescent="0.2"/>
    <row r="16109" ht="12.75" customHeight="1" x14ac:dyDescent="0.2"/>
    <row r="16110" ht="12.75" customHeight="1" x14ac:dyDescent="0.2"/>
    <row r="16111" ht="12.75" customHeight="1" x14ac:dyDescent="0.2"/>
    <row r="16112" ht="12.75" customHeight="1" x14ac:dyDescent="0.2"/>
    <row r="16113" ht="12.75" customHeight="1" x14ac:dyDescent="0.2"/>
    <row r="16114" ht="12.75" customHeight="1" x14ac:dyDescent="0.2"/>
    <row r="16115" ht="12.75" customHeight="1" x14ac:dyDescent="0.2"/>
    <row r="16116" ht="12.75" customHeight="1" x14ac:dyDescent="0.2"/>
    <row r="16117" ht="12.75" customHeight="1" x14ac:dyDescent="0.2"/>
    <row r="16118" ht="12.75" customHeight="1" x14ac:dyDescent="0.2"/>
    <row r="16119" ht="12.75" customHeight="1" x14ac:dyDescent="0.2"/>
    <row r="16120" ht="12.75" customHeight="1" x14ac:dyDescent="0.2"/>
    <row r="16121" ht="12.75" customHeight="1" x14ac:dyDescent="0.2"/>
    <row r="16122" ht="12.75" customHeight="1" x14ac:dyDescent="0.2"/>
    <row r="16123" ht="12.75" customHeight="1" x14ac:dyDescent="0.2"/>
    <row r="16124" ht="12.75" customHeight="1" x14ac:dyDescent="0.2"/>
    <row r="16125" ht="12.75" customHeight="1" x14ac:dyDescent="0.2"/>
    <row r="16126" ht="12.75" customHeight="1" x14ac:dyDescent="0.2"/>
    <row r="16127" ht="12.75" customHeight="1" x14ac:dyDescent="0.2"/>
    <row r="16128" ht="12.75" customHeight="1" x14ac:dyDescent="0.2"/>
    <row r="16129" ht="12.75" customHeight="1" x14ac:dyDescent="0.2"/>
    <row r="16130" ht="12.75" customHeight="1" x14ac:dyDescent="0.2"/>
    <row r="16131" ht="12.75" customHeight="1" x14ac:dyDescent="0.2"/>
    <row r="16132" ht="12.75" customHeight="1" x14ac:dyDescent="0.2"/>
    <row r="16133" ht="12.75" customHeight="1" x14ac:dyDescent="0.2"/>
    <row r="16134" ht="12.75" customHeight="1" x14ac:dyDescent="0.2"/>
    <row r="16135" ht="12.75" customHeight="1" x14ac:dyDescent="0.2"/>
    <row r="16136" ht="12.75" customHeight="1" x14ac:dyDescent="0.2"/>
    <row r="16137" ht="12.75" customHeight="1" x14ac:dyDescent="0.2"/>
    <row r="16138" ht="12.75" customHeight="1" x14ac:dyDescent="0.2"/>
    <row r="16139" ht="12.75" customHeight="1" x14ac:dyDescent="0.2"/>
    <row r="16140" ht="12.75" customHeight="1" x14ac:dyDescent="0.2"/>
    <row r="16141" ht="12.75" customHeight="1" x14ac:dyDescent="0.2"/>
    <row r="16142" ht="12.75" customHeight="1" x14ac:dyDescent="0.2"/>
    <row r="16143" ht="12.75" customHeight="1" x14ac:dyDescent="0.2"/>
    <row r="16144" ht="12.75" customHeight="1" x14ac:dyDescent="0.2"/>
    <row r="16145" ht="12.75" customHeight="1" x14ac:dyDescent="0.2"/>
    <row r="16146" ht="12.75" customHeight="1" x14ac:dyDescent="0.2"/>
    <row r="16147" ht="12.75" customHeight="1" x14ac:dyDescent="0.2"/>
    <row r="16148" ht="12.75" customHeight="1" x14ac:dyDescent="0.2"/>
    <row r="16149" ht="12.75" customHeight="1" x14ac:dyDescent="0.2"/>
    <row r="16150" ht="12.75" customHeight="1" x14ac:dyDescent="0.2"/>
    <row r="16151" ht="12.75" customHeight="1" x14ac:dyDescent="0.2"/>
    <row r="16152" ht="12.75" customHeight="1" x14ac:dyDescent="0.2"/>
    <row r="16153" ht="12.75" customHeight="1" x14ac:dyDescent="0.2"/>
    <row r="16154" ht="12.75" customHeight="1" x14ac:dyDescent="0.2"/>
    <row r="16155" ht="12.75" customHeight="1" x14ac:dyDescent="0.2"/>
    <row r="16156" ht="12.75" customHeight="1" x14ac:dyDescent="0.2"/>
    <row r="16157" ht="12.75" customHeight="1" x14ac:dyDescent="0.2"/>
    <row r="16158" ht="12.75" customHeight="1" x14ac:dyDescent="0.2"/>
    <row r="16159" ht="12.75" customHeight="1" x14ac:dyDescent="0.2"/>
    <row r="16160" ht="12.75" customHeight="1" x14ac:dyDescent="0.2"/>
    <row r="16161" ht="12.75" customHeight="1" x14ac:dyDescent="0.2"/>
    <row r="16162" ht="12.75" customHeight="1" x14ac:dyDescent="0.2"/>
    <row r="16163" ht="12.75" customHeight="1" x14ac:dyDescent="0.2"/>
    <row r="16164" ht="12.75" customHeight="1" x14ac:dyDescent="0.2"/>
    <row r="16165" ht="12.75" customHeight="1" x14ac:dyDescent="0.2"/>
    <row r="16166" ht="12.75" customHeight="1" x14ac:dyDescent="0.2"/>
    <row r="16167" ht="12.75" customHeight="1" x14ac:dyDescent="0.2"/>
    <row r="16168" ht="12.75" customHeight="1" x14ac:dyDescent="0.2"/>
    <row r="16169" ht="12.75" customHeight="1" x14ac:dyDescent="0.2"/>
    <row r="16170" ht="12.75" customHeight="1" x14ac:dyDescent="0.2"/>
    <row r="16171" ht="12.75" customHeight="1" x14ac:dyDescent="0.2"/>
    <row r="16172" ht="12.75" customHeight="1" x14ac:dyDescent="0.2"/>
    <row r="16173" ht="12.75" customHeight="1" x14ac:dyDescent="0.2"/>
    <row r="16174" ht="12.75" customHeight="1" x14ac:dyDescent="0.2"/>
    <row r="16175" ht="12.75" customHeight="1" x14ac:dyDescent="0.2"/>
    <row r="16176" ht="12.75" customHeight="1" x14ac:dyDescent="0.2"/>
    <row r="16177" ht="12.75" customHeight="1" x14ac:dyDescent="0.2"/>
    <row r="16178" ht="12.75" customHeight="1" x14ac:dyDescent="0.2"/>
    <row r="16179" ht="12.75" customHeight="1" x14ac:dyDescent="0.2"/>
    <row r="16180" ht="12.75" customHeight="1" x14ac:dyDescent="0.2"/>
    <row r="16181" ht="12.75" customHeight="1" x14ac:dyDescent="0.2"/>
    <row r="16182" ht="12.75" customHeight="1" x14ac:dyDescent="0.2"/>
    <row r="16183" ht="12.75" customHeight="1" x14ac:dyDescent="0.2"/>
    <row r="16184" ht="12.75" customHeight="1" x14ac:dyDescent="0.2"/>
    <row r="16185" ht="12.75" customHeight="1" x14ac:dyDescent="0.2"/>
    <row r="16186" ht="12.75" customHeight="1" x14ac:dyDescent="0.2"/>
    <row r="16187" ht="12.75" customHeight="1" x14ac:dyDescent="0.2"/>
    <row r="16188" ht="12.75" customHeight="1" x14ac:dyDescent="0.2"/>
    <row r="16189" ht="12.75" customHeight="1" x14ac:dyDescent="0.2"/>
    <row r="16190" ht="12.75" customHeight="1" x14ac:dyDescent="0.2"/>
    <row r="16191" ht="12.75" customHeight="1" x14ac:dyDescent="0.2"/>
    <row r="16192" ht="12.75" customHeight="1" x14ac:dyDescent="0.2"/>
    <row r="16193" ht="12.75" customHeight="1" x14ac:dyDescent="0.2"/>
    <row r="16194" ht="12.75" customHeight="1" x14ac:dyDescent="0.2"/>
    <row r="16195" ht="12.75" customHeight="1" x14ac:dyDescent="0.2"/>
    <row r="16196" ht="12.75" customHeight="1" x14ac:dyDescent="0.2"/>
    <row r="16197" ht="12.75" customHeight="1" x14ac:dyDescent="0.2"/>
    <row r="16198" ht="12.75" customHeight="1" x14ac:dyDescent="0.2"/>
    <row r="16199" ht="12.75" customHeight="1" x14ac:dyDescent="0.2"/>
    <row r="16200" ht="12.75" customHeight="1" x14ac:dyDescent="0.2"/>
    <row r="16201" ht="12.75" customHeight="1" x14ac:dyDescent="0.2"/>
    <row r="16202" ht="12.75" customHeight="1" x14ac:dyDescent="0.2"/>
    <row r="16203" ht="12.75" customHeight="1" x14ac:dyDescent="0.2"/>
    <row r="16204" ht="12.75" customHeight="1" x14ac:dyDescent="0.2"/>
    <row r="16205" ht="12.75" customHeight="1" x14ac:dyDescent="0.2"/>
    <row r="16206" ht="12.75" customHeight="1" x14ac:dyDescent="0.2"/>
    <row r="16207" ht="12.75" customHeight="1" x14ac:dyDescent="0.2"/>
    <row r="16208" ht="12.75" customHeight="1" x14ac:dyDescent="0.2"/>
    <row r="16209" ht="12.75" customHeight="1" x14ac:dyDescent="0.2"/>
    <row r="16210" ht="12.75" customHeight="1" x14ac:dyDescent="0.2"/>
    <row r="16211" ht="12.75" customHeight="1" x14ac:dyDescent="0.2"/>
    <row r="16212" ht="12.75" customHeight="1" x14ac:dyDescent="0.2"/>
    <row r="16213" ht="12.75" customHeight="1" x14ac:dyDescent="0.2"/>
    <row r="16214" ht="12.75" customHeight="1" x14ac:dyDescent="0.2"/>
    <row r="16215" ht="12.75" customHeight="1" x14ac:dyDescent="0.2"/>
    <row r="16216" ht="12.75" customHeight="1" x14ac:dyDescent="0.2"/>
    <row r="16217" ht="12.75" customHeight="1" x14ac:dyDescent="0.2"/>
    <row r="16218" ht="12.75" customHeight="1" x14ac:dyDescent="0.2"/>
    <row r="16219" ht="12.75" customHeight="1" x14ac:dyDescent="0.2"/>
    <row r="16220" ht="12.75" customHeight="1" x14ac:dyDescent="0.2"/>
    <row r="16221" ht="12.75" customHeight="1" x14ac:dyDescent="0.2"/>
    <row r="16222" ht="12.75" customHeight="1" x14ac:dyDescent="0.2"/>
    <row r="16223" ht="12.75" customHeight="1" x14ac:dyDescent="0.2"/>
    <row r="16224" ht="12.75" customHeight="1" x14ac:dyDescent="0.2"/>
    <row r="16225" ht="12.75" customHeight="1" x14ac:dyDescent="0.2"/>
    <row r="16226" ht="12.75" customHeight="1" x14ac:dyDescent="0.2"/>
    <row r="16227" ht="12.75" customHeight="1" x14ac:dyDescent="0.2"/>
    <row r="16228" ht="12.75" customHeight="1" x14ac:dyDescent="0.2"/>
    <row r="16229" ht="12.75" customHeight="1" x14ac:dyDescent="0.2"/>
    <row r="16230" ht="12.75" customHeight="1" x14ac:dyDescent="0.2"/>
    <row r="16231" ht="12.75" customHeight="1" x14ac:dyDescent="0.2"/>
    <row r="16232" ht="12.75" customHeight="1" x14ac:dyDescent="0.2"/>
    <row r="16233" ht="12.75" customHeight="1" x14ac:dyDescent="0.2"/>
    <row r="16234" ht="12.75" customHeight="1" x14ac:dyDescent="0.2"/>
    <row r="16235" ht="12.75" customHeight="1" x14ac:dyDescent="0.2"/>
    <row r="16236" ht="12.75" customHeight="1" x14ac:dyDescent="0.2"/>
    <row r="16237" ht="12.75" customHeight="1" x14ac:dyDescent="0.2"/>
    <row r="16238" ht="12.75" customHeight="1" x14ac:dyDescent="0.2"/>
    <row r="16239" ht="12.75" customHeight="1" x14ac:dyDescent="0.2"/>
    <row r="16240" ht="12.75" customHeight="1" x14ac:dyDescent="0.2"/>
    <row r="16241" ht="12.75" customHeight="1" x14ac:dyDescent="0.2"/>
    <row r="16242" ht="12.75" customHeight="1" x14ac:dyDescent="0.2"/>
    <row r="16243" ht="12.75" customHeight="1" x14ac:dyDescent="0.2"/>
    <row r="16244" ht="12.75" customHeight="1" x14ac:dyDescent="0.2"/>
    <row r="16245" ht="12.75" customHeight="1" x14ac:dyDescent="0.2"/>
    <row r="16246" ht="12.75" customHeight="1" x14ac:dyDescent="0.2"/>
    <row r="16247" ht="12.75" customHeight="1" x14ac:dyDescent="0.2"/>
    <row r="16248" ht="12.75" customHeight="1" x14ac:dyDescent="0.2"/>
    <row r="16249" ht="12.75" customHeight="1" x14ac:dyDescent="0.2"/>
    <row r="16250" ht="12.75" customHeight="1" x14ac:dyDescent="0.2"/>
    <row r="16251" ht="12.75" customHeight="1" x14ac:dyDescent="0.2"/>
    <row r="16252" ht="12.75" customHeight="1" x14ac:dyDescent="0.2"/>
    <row r="16253" ht="12.75" customHeight="1" x14ac:dyDescent="0.2"/>
    <row r="16254" ht="12.75" customHeight="1" x14ac:dyDescent="0.2"/>
    <row r="16255" ht="12.75" customHeight="1" x14ac:dyDescent="0.2"/>
    <row r="16256" ht="12.75" customHeight="1" x14ac:dyDescent="0.2"/>
    <row r="16257" ht="12.75" customHeight="1" x14ac:dyDescent="0.2"/>
    <row r="16258" ht="12.75" customHeight="1" x14ac:dyDescent="0.2"/>
    <row r="16259" ht="12.75" customHeight="1" x14ac:dyDescent="0.2"/>
    <row r="16260" ht="12.75" customHeight="1" x14ac:dyDescent="0.2"/>
    <row r="16261" ht="12.75" customHeight="1" x14ac:dyDescent="0.2"/>
    <row r="16262" ht="12.75" customHeight="1" x14ac:dyDescent="0.2"/>
    <row r="16263" ht="12.75" customHeight="1" x14ac:dyDescent="0.2"/>
    <row r="16264" ht="12.75" customHeight="1" x14ac:dyDescent="0.2"/>
    <row r="16265" ht="12.75" customHeight="1" x14ac:dyDescent="0.2"/>
    <row r="16266" ht="12.75" customHeight="1" x14ac:dyDescent="0.2"/>
    <row r="16267" ht="12.75" customHeight="1" x14ac:dyDescent="0.2"/>
    <row r="16268" ht="12.75" customHeight="1" x14ac:dyDescent="0.2"/>
    <row r="16269" ht="12.75" customHeight="1" x14ac:dyDescent="0.2"/>
    <row r="16270" ht="12.75" customHeight="1" x14ac:dyDescent="0.2"/>
    <row r="16271" ht="12.75" customHeight="1" x14ac:dyDescent="0.2"/>
    <row r="16272" ht="12.75" customHeight="1" x14ac:dyDescent="0.2"/>
    <row r="16273" ht="12.75" customHeight="1" x14ac:dyDescent="0.2"/>
    <row r="16274" ht="12.75" customHeight="1" x14ac:dyDescent="0.2"/>
    <row r="16275" ht="12.75" customHeight="1" x14ac:dyDescent="0.2"/>
    <row r="16276" ht="12.75" customHeight="1" x14ac:dyDescent="0.2"/>
    <row r="16277" ht="12.75" customHeight="1" x14ac:dyDescent="0.2"/>
    <row r="16278" ht="12.75" customHeight="1" x14ac:dyDescent="0.2"/>
    <row r="16279" ht="12.75" customHeight="1" x14ac:dyDescent="0.2"/>
    <row r="16280" ht="12.75" customHeight="1" x14ac:dyDescent="0.2"/>
    <row r="16281" ht="12.75" customHeight="1" x14ac:dyDescent="0.2"/>
    <row r="16282" ht="12.75" customHeight="1" x14ac:dyDescent="0.2"/>
    <row r="16283" ht="12.75" customHeight="1" x14ac:dyDescent="0.2"/>
    <row r="16284" ht="12.75" customHeight="1" x14ac:dyDescent="0.2"/>
    <row r="16285" ht="12.75" customHeight="1" x14ac:dyDescent="0.2"/>
    <row r="16286" ht="12.75" customHeight="1" x14ac:dyDescent="0.2"/>
    <row r="16287" ht="12.75" customHeight="1" x14ac:dyDescent="0.2"/>
    <row r="16288" ht="12.75" customHeight="1" x14ac:dyDescent="0.2"/>
    <row r="16289" ht="12.75" customHeight="1" x14ac:dyDescent="0.2"/>
    <row r="16290" ht="12.75" customHeight="1" x14ac:dyDescent="0.2"/>
    <row r="16291" ht="12.75" customHeight="1" x14ac:dyDescent="0.2"/>
    <row r="16292" ht="12.75" customHeight="1" x14ac:dyDescent="0.2"/>
    <row r="16293" ht="12.75" customHeight="1" x14ac:dyDescent="0.2"/>
    <row r="16294" ht="12.75" customHeight="1" x14ac:dyDescent="0.2"/>
    <row r="16295" ht="12.75" customHeight="1" x14ac:dyDescent="0.2"/>
    <row r="16296" ht="12.75" customHeight="1" x14ac:dyDescent="0.2"/>
    <row r="16297" ht="12.75" customHeight="1" x14ac:dyDescent="0.2"/>
    <row r="16298" ht="12.75" customHeight="1" x14ac:dyDescent="0.2"/>
    <row r="16299" ht="12.75" customHeight="1" x14ac:dyDescent="0.2"/>
    <row r="16300" ht="12.75" customHeight="1" x14ac:dyDescent="0.2"/>
    <row r="16301" ht="12.75" customHeight="1" x14ac:dyDescent="0.2"/>
    <row r="16302" ht="12.75" customHeight="1" x14ac:dyDescent="0.2"/>
    <row r="16303" ht="12.75" customHeight="1" x14ac:dyDescent="0.2"/>
    <row r="16304" ht="12.75" customHeight="1" x14ac:dyDescent="0.2"/>
    <row r="16305" ht="12.75" customHeight="1" x14ac:dyDescent="0.2"/>
    <row r="16306" ht="12.75" customHeight="1" x14ac:dyDescent="0.2"/>
    <row r="16307" ht="12.75" customHeight="1" x14ac:dyDescent="0.2"/>
    <row r="16308" ht="12.75" customHeight="1" x14ac:dyDescent="0.2"/>
    <row r="16309" ht="12.75" customHeight="1" x14ac:dyDescent="0.2"/>
    <row r="16310" ht="12.75" customHeight="1" x14ac:dyDescent="0.2"/>
    <row r="16311" ht="12.75" customHeight="1" x14ac:dyDescent="0.2"/>
    <row r="16312" ht="12.75" customHeight="1" x14ac:dyDescent="0.2"/>
    <row r="16313" ht="12.75" customHeight="1" x14ac:dyDescent="0.2"/>
    <row r="16314" ht="12.75" customHeight="1" x14ac:dyDescent="0.2"/>
    <row r="16315" ht="12.75" customHeight="1" x14ac:dyDescent="0.2"/>
    <row r="16316" ht="12.75" customHeight="1" x14ac:dyDescent="0.2"/>
    <row r="16317" ht="12.75" customHeight="1" x14ac:dyDescent="0.2"/>
    <row r="16318" ht="12.75" customHeight="1" x14ac:dyDescent="0.2"/>
    <row r="16319" ht="12.75" customHeight="1" x14ac:dyDescent="0.2"/>
    <row r="16320" ht="12.75" customHeight="1" x14ac:dyDescent="0.2"/>
    <row r="16321" ht="12.75" customHeight="1" x14ac:dyDescent="0.2"/>
    <row r="16322" ht="12.75" customHeight="1" x14ac:dyDescent="0.2"/>
    <row r="16323" ht="12.75" customHeight="1" x14ac:dyDescent="0.2"/>
    <row r="16324" ht="12.75" customHeight="1" x14ac:dyDescent="0.2"/>
    <row r="16325" ht="12.75" customHeight="1" x14ac:dyDescent="0.2"/>
    <row r="16326" ht="12.75" customHeight="1" x14ac:dyDescent="0.2"/>
    <row r="16327" ht="12.75" customHeight="1" x14ac:dyDescent="0.2"/>
    <row r="16328" ht="12.75" customHeight="1" x14ac:dyDescent="0.2"/>
    <row r="16329" ht="12.75" customHeight="1" x14ac:dyDescent="0.2"/>
    <row r="16330" ht="12.75" customHeight="1" x14ac:dyDescent="0.2"/>
    <row r="16331" ht="12.75" customHeight="1" x14ac:dyDescent="0.2"/>
    <row r="16332" ht="12.75" customHeight="1" x14ac:dyDescent="0.2"/>
    <row r="16333" ht="12.75" customHeight="1" x14ac:dyDescent="0.2"/>
    <row r="16334" ht="12.75" customHeight="1" x14ac:dyDescent="0.2"/>
    <row r="16335" ht="12.75" customHeight="1" x14ac:dyDescent="0.2"/>
    <row r="16336" ht="12.75" customHeight="1" x14ac:dyDescent="0.2"/>
    <row r="16337" ht="12.75" customHeight="1" x14ac:dyDescent="0.2"/>
    <row r="16338" ht="12.75" customHeight="1" x14ac:dyDescent="0.2"/>
    <row r="16339" ht="12.75" customHeight="1" x14ac:dyDescent="0.2"/>
    <row r="16340" ht="12.75" customHeight="1" x14ac:dyDescent="0.2"/>
    <row r="16341" ht="12.75" customHeight="1" x14ac:dyDescent="0.2"/>
    <row r="16342" ht="12.75" customHeight="1" x14ac:dyDescent="0.2"/>
    <row r="16343" ht="12.75" customHeight="1" x14ac:dyDescent="0.2"/>
    <row r="16344" ht="12.75" customHeight="1" x14ac:dyDescent="0.2"/>
    <row r="16345" ht="12.75" customHeight="1" x14ac:dyDescent="0.2"/>
    <row r="16346" ht="12.75" customHeight="1" x14ac:dyDescent="0.2"/>
    <row r="16347" ht="12.75" customHeight="1" x14ac:dyDescent="0.2"/>
    <row r="16348" ht="12.75" customHeight="1" x14ac:dyDescent="0.2"/>
    <row r="16349" ht="12.75" customHeight="1" x14ac:dyDescent="0.2"/>
    <row r="16350" ht="12.75" customHeight="1" x14ac:dyDescent="0.2"/>
    <row r="16351" ht="12.75" customHeight="1" x14ac:dyDescent="0.2"/>
    <row r="16352" ht="12.75" customHeight="1" x14ac:dyDescent="0.2"/>
    <row r="16353" ht="12.75" customHeight="1" x14ac:dyDescent="0.2"/>
    <row r="16354" ht="12.75" customHeight="1" x14ac:dyDescent="0.2"/>
    <row r="16355" ht="12.75" customHeight="1" x14ac:dyDescent="0.2"/>
    <row r="16356" ht="12.75" customHeight="1" x14ac:dyDescent="0.2"/>
    <row r="16357" ht="12.75" customHeight="1" x14ac:dyDescent="0.2"/>
    <row r="16358" ht="12.75" customHeight="1" x14ac:dyDescent="0.2"/>
    <row r="16359" ht="12.75" customHeight="1" x14ac:dyDescent="0.2"/>
    <row r="16360" ht="12.75" customHeight="1" x14ac:dyDescent="0.2"/>
    <row r="16361" ht="12.75" customHeight="1" x14ac:dyDescent="0.2"/>
    <row r="16362" ht="12.75" customHeight="1" x14ac:dyDescent="0.2"/>
    <row r="16363" ht="12.75" customHeight="1" x14ac:dyDescent="0.2"/>
    <row r="16364" ht="12.75" customHeight="1" x14ac:dyDescent="0.2"/>
    <row r="16365" ht="12.75" customHeight="1" x14ac:dyDescent="0.2"/>
    <row r="16366" ht="12.75" customHeight="1" x14ac:dyDescent="0.2"/>
    <row r="16367" ht="12.75" customHeight="1" x14ac:dyDescent="0.2"/>
    <row r="16368" ht="12.75" customHeight="1" x14ac:dyDescent="0.2"/>
    <row r="16369" ht="12.75" customHeight="1" x14ac:dyDescent="0.2"/>
    <row r="16370" ht="12.75" customHeight="1" x14ac:dyDescent="0.2"/>
    <row r="16371" ht="12.75" customHeight="1" x14ac:dyDescent="0.2"/>
    <row r="16372" ht="12.75" customHeight="1" x14ac:dyDescent="0.2"/>
    <row r="16373" ht="12.75" customHeight="1" x14ac:dyDescent="0.2"/>
    <row r="16374" ht="12.75" customHeight="1" x14ac:dyDescent="0.2"/>
    <row r="16375" ht="12.75" customHeight="1" x14ac:dyDescent="0.2"/>
    <row r="16376" ht="12.75" customHeight="1" x14ac:dyDescent="0.2"/>
    <row r="16377" ht="12.75" customHeight="1" x14ac:dyDescent="0.2"/>
    <row r="16378" ht="12.75" customHeight="1" x14ac:dyDescent="0.2"/>
    <row r="16379" ht="12.75" customHeight="1" x14ac:dyDescent="0.2"/>
    <row r="16380" ht="12.75" customHeight="1" x14ac:dyDescent="0.2"/>
    <row r="16381" ht="12.75" customHeight="1" x14ac:dyDescent="0.2"/>
    <row r="16382" ht="12.75" customHeight="1" x14ac:dyDescent="0.2"/>
    <row r="16383" ht="12.75" customHeight="1" x14ac:dyDescent="0.2"/>
    <row r="16384" ht="12.75" customHeight="1" x14ac:dyDescent="0.2"/>
    <row r="16385" ht="12.75" customHeight="1" x14ac:dyDescent="0.2"/>
    <row r="16386" ht="12.75" customHeight="1" x14ac:dyDescent="0.2"/>
    <row r="16387" ht="12.75" customHeight="1" x14ac:dyDescent="0.2"/>
    <row r="16388" ht="12.75" customHeight="1" x14ac:dyDescent="0.2"/>
    <row r="16389" ht="12.75" customHeight="1" x14ac:dyDescent="0.2"/>
    <row r="16390" ht="12.75" customHeight="1" x14ac:dyDescent="0.2"/>
    <row r="16391" ht="12.75" customHeight="1" x14ac:dyDescent="0.2"/>
    <row r="16392" ht="12.75" customHeight="1" x14ac:dyDescent="0.2"/>
    <row r="16393" ht="12.75" customHeight="1" x14ac:dyDescent="0.2"/>
    <row r="16394" ht="12.75" customHeight="1" x14ac:dyDescent="0.2"/>
    <row r="16395" ht="12.75" customHeight="1" x14ac:dyDescent="0.2"/>
    <row r="16396" ht="12.75" customHeight="1" x14ac:dyDescent="0.2"/>
    <row r="16397" ht="12.75" customHeight="1" x14ac:dyDescent="0.2"/>
    <row r="16398" ht="12.75" customHeight="1" x14ac:dyDescent="0.2"/>
    <row r="16399" ht="12.75" customHeight="1" x14ac:dyDescent="0.2"/>
    <row r="16400" ht="12.75" customHeight="1" x14ac:dyDescent="0.2"/>
    <row r="16401" ht="12.75" customHeight="1" x14ac:dyDescent="0.2"/>
    <row r="16402" ht="12.75" customHeight="1" x14ac:dyDescent="0.2"/>
    <row r="16403" ht="12.75" customHeight="1" x14ac:dyDescent="0.2"/>
    <row r="16404" ht="12.75" customHeight="1" x14ac:dyDescent="0.2"/>
    <row r="16405" ht="12.75" customHeight="1" x14ac:dyDescent="0.2"/>
    <row r="16406" ht="12.75" customHeight="1" x14ac:dyDescent="0.2"/>
    <row r="16407" ht="12.75" customHeight="1" x14ac:dyDescent="0.2"/>
    <row r="16408" ht="12.75" customHeight="1" x14ac:dyDescent="0.2"/>
    <row r="16409" ht="12.75" customHeight="1" x14ac:dyDescent="0.2"/>
    <row r="16410" ht="12.75" customHeight="1" x14ac:dyDescent="0.2"/>
    <row r="16411" ht="12.75" customHeight="1" x14ac:dyDescent="0.2"/>
    <row r="16412" ht="12.75" customHeight="1" x14ac:dyDescent="0.2"/>
    <row r="16413" ht="12.75" customHeight="1" x14ac:dyDescent="0.2"/>
    <row r="16414" ht="12.75" customHeight="1" x14ac:dyDescent="0.2"/>
    <row r="16415" ht="12.75" customHeight="1" x14ac:dyDescent="0.2"/>
    <row r="16416" ht="12.75" customHeight="1" x14ac:dyDescent="0.2"/>
    <row r="16417" ht="12.75" customHeight="1" x14ac:dyDescent="0.2"/>
    <row r="16418" ht="12.75" customHeight="1" x14ac:dyDescent="0.2"/>
    <row r="16419" ht="12.75" customHeight="1" x14ac:dyDescent="0.2"/>
    <row r="16420" ht="12.75" customHeight="1" x14ac:dyDescent="0.2"/>
    <row r="16421" ht="12.75" customHeight="1" x14ac:dyDescent="0.2"/>
    <row r="16422" ht="12.75" customHeight="1" x14ac:dyDescent="0.2"/>
    <row r="16423" ht="12.75" customHeight="1" x14ac:dyDescent="0.2"/>
    <row r="16424" ht="12.75" customHeight="1" x14ac:dyDescent="0.2"/>
    <row r="16425" ht="12.75" customHeight="1" x14ac:dyDescent="0.2"/>
    <row r="16426" ht="12.75" customHeight="1" x14ac:dyDescent="0.2"/>
    <row r="16427" ht="12.75" customHeight="1" x14ac:dyDescent="0.2"/>
    <row r="16428" ht="12.75" customHeight="1" x14ac:dyDescent="0.2"/>
    <row r="16429" ht="12.75" customHeight="1" x14ac:dyDescent="0.2"/>
    <row r="16430" ht="12.75" customHeight="1" x14ac:dyDescent="0.2"/>
    <row r="16431" ht="12.75" customHeight="1" x14ac:dyDescent="0.2"/>
    <row r="16432" ht="12.75" customHeight="1" x14ac:dyDescent="0.2"/>
    <row r="16433" ht="12.75" customHeight="1" x14ac:dyDescent="0.2"/>
    <row r="16434" ht="12.75" customHeight="1" x14ac:dyDescent="0.2"/>
    <row r="16435" ht="12.75" customHeight="1" x14ac:dyDescent="0.2"/>
    <row r="16436" ht="12.75" customHeight="1" x14ac:dyDescent="0.2"/>
    <row r="16437" ht="12.75" customHeight="1" x14ac:dyDescent="0.2"/>
    <row r="16438" ht="12.75" customHeight="1" x14ac:dyDescent="0.2"/>
    <row r="16439" ht="12.75" customHeight="1" x14ac:dyDescent="0.2"/>
    <row r="16440" ht="12.75" customHeight="1" x14ac:dyDescent="0.2"/>
    <row r="16441" ht="12.75" customHeight="1" x14ac:dyDescent="0.2"/>
    <row r="16442" ht="12.75" customHeight="1" x14ac:dyDescent="0.2"/>
    <row r="16443" ht="12.75" customHeight="1" x14ac:dyDescent="0.2"/>
    <row r="16444" ht="12.75" customHeight="1" x14ac:dyDescent="0.2"/>
    <row r="16445" ht="12.75" customHeight="1" x14ac:dyDescent="0.2"/>
    <row r="16446" ht="12.75" customHeight="1" x14ac:dyDescent="0.2"/>
    <row r="16447" ht="12.75" customHeight="1" x14ac:dyDescent="0.2"/>
    <row r="16448" ht="12.75" customHeight="1" x14ac:dyDescent="0.2"/>
    <row r="16449" ht="12.75" customHeight="1" x14ac:dyDescent="0.2"/>
    <row r="16450" ht="12.75" customHeight="1" x14ac:dyDescent="0.2"/>
    <row r="16451" ht="12.75" customHeight="1" x14ac:dyDescent="0.2"/>
    <row r="16452" ht="12.75" customHeight="1" x14ac:dyDescent="0.2"/>
    <row r="16453" ht="12.75" customHeight="1" x14ac:dyDescent="0.2"/>
    <row r="16454" ht="12.75" customHeight="1" x14ac:dyDescent="0.2"/>
    <row r="16455" ht="12.75" customHeight="1" x14ac:dyDescent="0.2"/>
    <row r="16456" ht="12.75" customHeight="1" x14ac:dyDescent="0.2"/>
    <row r="16457" ht="12.75" customHeight="1" x14ac:dyDescent="0.2"/>
    <row r="16458" ht="12.75" customHeight="1" x14ac:dyDescent="0.2"/>
    <row r="16459" ht="12.75" customHeight="1" x14ac:dyDescent="0.2"/>
    <row r="16460" ht="12.75" customHeight="1" x14ac:dyDescent="0.2"/>
    <row r="16461" ht="12.75" customHeight="1" x14ac:dyDescent="0.2"/>
    <row r="16462" ht="12.75" customHeight="1" x14ac:dyDescent="0.2"/>
    <row r="16463" ht="12.75" customHeight="1" x14ac:dyDescent="0.2"/>
    <row r="16464" ht="12.75" customHeight="1" x14ac:dyDescent="0.2"/>
    <row r="16465" ht="12.75" customHeight="1" x14ac:dyDescent="0.2"/>
    <row r="16466" ht="12.75" customHeight="1" x14ac:dyDescent="0.2"/>
    <row r="16467" ht="12.75" customHeight="1" x14ac:dyDescent="0.2"/>
    <row r="16468" ht="12.75" customHeight="1" x14ac:dyDescent="0.2"/>
    <row r="16469" ht="12.75" customHeight="1" x14ac:dyDescent="0.2"/>
    <row r="16470" ht="12.75" customHeight="1" x14ac:dyDescent="0.2"/>
    <row r="16471" ht="12.75" customHeight="1" x14ac:dyDescent="0.2"/>
    <row r="16472" ht="12.75" customHeight="1" x14ac:dyDescent="0.2"/>
    <row r="16473" ht="12.75" customHeight="1" x14ac:dyDescent="0.2"/>
    <row r="16474" ht="12.75" customHeight="1" x14ac:dyDescent="0.2"/>
    <row r="16475" ht="12.75" customHeight="1" x14ac:dyDescent="0.2"/>
    <row r="16476" ht="12.75" customHeight="1" x14ac:dyDescent="0.2"/>
    <row r="16477" ht="12.75" customHeight="1" x14ac:dyDescent="0.2"/>
    <row r="16478" ht="12.75" customHeight="1" x14ac:dyDescent="0.2"/>
    <row r="16479" ht="12.75" customHeight="1" x14ac:dyDescent="0.2"/>
    <row r="16480" ht="12.75" customHeight="1" x14ac:dyDescent="0.2"/>
    <row r="16481" ht="12.75" customHeight="1" x14ac:dyDescent="0.2"/>
    <row r="16482" ht="12.75" customHeight="1" x14ac:dyDescent="0.2"/>
    <row r="16483" ht="12.75" customHeight="1" x14ac:dyDescent="0.2"/>
    <row r="16484" ht="12.75" customHeight="1" x14ac:dyDescent="0.2"/>
    <row r="16485" ht="12.75" customHeight="1" x14ac:dyDescent="0.2"/>
    <row r="16486" ht="12.75" customHeight="1" x14ac:dyDescent="0.2"/>
    <row r="16487" ht="12.75" customHeight="1" x14ac:dyDescent="0.2"/>
    <row r="16488" ht="12.75" customHeight="1" x14ac:dyDescent="0.2"/>
    <row r="16489" ht="12.75" customHeight="1" x14ac:dyDescent="0.2"/>
    <row r="16490" ht="12.75" customHeight="1" x14ac:dyDescent="0.2"/>
    <row r="16491" ht="12.75" customHeight="1" x14ac:dyDescent="0.2"/>
    <row r="16492" ht="12.75" customHeight="1" x14ac:dyDescent="0.2"/>
    <row r="16493" ht="12.75" customHeight="1" x14ac:dyDescent="0.2"/>
    <row r="16494" ht="12.75" customHeight="1" x14ac:dyDescent="0.2"/>
    <row r="16495" ht="12.75" customHeight="1" x14ac:dyDescent="0.2"/>
    <row r="16496" ht="12.75" customHeight="1" x14ac:dyDescent="0.2"/>
    <row r="16497" ht="12.75" customHeight="1" x14ac:dyDescent="0.2"/>
    <row r="16498" ht="12.75" customHeight="1" x14ac:dyDescent="0.2"/>
    <row r="16499" ht="12.75" customHeight="1" x14ac:dyDescent="0.2"/>
    <row r="16500" ht="12.75" customHeight="1" x14ac:dyDescent="0.2"/>
    <row r="16501" ht="12.75" customHeight="1" x14ac:dyDescent="0.2"/>
    <row r="16502" ht="12.75" customHeight="1" x14ac:dyDescent="0.2"/>
    <row r="16503" ht="12.75" customHeight="1" x14ac:dyDescent="0.2"/>
    <row r="16504" ht="12.75" customHeight="1" x14ac:dyDescent="0.2"/>
    <row r="16505" ht="12.75" customHeight="1" x14ac:dyDescent="0.2"/>
    <row r="16506" ht="12.75" customHeight="1" x14ac:dyDescent="0.2"/>
    <row r="16507" ht="12.75" customHeight="1" x14ac:dyDescent="0.2"/>
    <row r="16508" ht="12.75" customHeight="1" x14ac:dyDescent="0.2"/>
    <row r="16509" ht="12.75" customHeight="1" x14ac:dyDescent="0.2"/>
    <row r="16510" ht="12.75" customHeight="1" x14ac:dyDescent="0.2"/>
    <row r="16511" ht="12.75" customHeight="1" x14ac:dyDescent="0.2"/>
    <row r="16512" ht="12.75" customHeight="1" x14ac:dyDescent="0.2"/>
    <row r="16513" ht="12.75" customHeight="1" x14ac:dyDescent="0.2"/>
    <row r="16514" ht="12.75" customHeight="1" x14ac:dyDescent="0.2"/>
    <row r="16515" ht="12.75" customHeight="1" x14ac:dyDescent="0.2"/>
    <row r="16516" ht="12.75" customHeight="1" x14ac:dyDescent="0.2"/>
    <row r="16517" ht="12.75" customHeight="1" x14ac:dyDescent="0.2"/>
    <row r="16518" ht="12.75" customHeight="1" x14ac:dyDescent="0.2"/>
    <row r="16519" ht="12.75" customHeight="1" x14ac:dyDescent="0.2"/>
    <row r="16520" ht="12.75" customHeight="1" x14ac:dyDescent="0.2"/>
    <row r="16521" ht="12.75" customHeight="1" x14ac:dyDescent="0.2"/>
    <row r="16522" ht="12.75" customHeight="1" x14ac:dyDescent="0.2"/>
    <row r="16523" ht="12.75" customHeight="1" x14ac:dyDescent="0.2"/>
    <row r="16524" ht="12.75" customHeight="1" x14ac:dyDescent="0.2"/>
    <row r="16525" ht="12.75" customHeight="1" x14ac:dyDescent="0.2"/>
    <row r="16526" ht="12.75" customHeight="1" x14ac:dyDescent="0.2"/>
    <row r="16527" ht="12.75" customHeight="1" x14ac:dyDescent="0.2"/>
    <row r="16528" ht="12.75" customHeight="1" x14ac:dyDescent="0.2"/>
    <row r="16529" ht="12.75" customHeight="1" x14ac:dyDescent="0.2"/>
    <row r="16530" ht="12.75" customHeight="1" x14ac:dyDescent="0.2"/>
    <row r="16531" ht="12.75" customHeight="1" x14ac:dyDescent="0.2"/>
    <row r="16532" ht="12.75" customHeight="1" x14ac:dyDescent="0.2"/>
    <row r="16533" ht="12.75" customHeight="1" x14ac:dyDescent="0.2"/>
    <row r="16534" ht="12.75" customHeight="1" x14ac:dyDescent="0.2"/>
    <row r="16535" ht="12.75" customHeight="1" x14ac:dyDescent="0.2"/>
    <row r="16536" ht="12.75" customHeight="1" x14ac:dyDescent="0.2"/>
    <row r="16537" ht="12.75" customHeight="1" x14ac:dyDescent="0.2"/>
    <row r="16538" ht="12.75" customHeight="1" x14ac:dyDescent="0.2"/>
    <row r="16539" ht="12.75" customHeight="1" x14ac:dyDescent="0.2"/>
    <row r="16540" ht="12.75" customHeight="1" x14ac:dyDescent="0.2"/>
    <row r="16541" ht="12.75" customHeight="1" x14ac:dyDescent="0.2"/>
    <row r="16542" ht="12.75" customHeight="1" x14ac:dyDescent="0.2"/>
    <row r="16543" ht="12.75" customHeight="1" x14ac:dyDescent="0.2"/>
    <row r="16544" ht="12.75" customHeight="1" x14ac:dyDescent="0.2"/>
    <row r="16545" ht="12.75" customHeight="1" x14ac:dyDescent="0.2"/>
    <row r="16546" ht="12.75" customHeight="1" x14ac:dyDescent="0.2"/>
    <row r="16547" ht="12.75" customHeight="1" x14ac:dyDescent="0.2"/>
    <row r="16548" ht="12.75" customHeight="1" x14ac:dyDescent="0.2"/>
    <row r="16549" ht="12.75" customHeight="1" x14ac:dyDescent="0.2"/>
    <row r="16550" ht="12.75" customHeight="1" x14ac:dyDescent="0.2"/>
    <row r="16551" ht="12.75" customHeight="1" x14ac:dyDescent="0.2"/>
    <row r="16552" ht="12.75" customHeight="1" x14ac:dyDescent="0.2"/>
    <row r="16553" ht="12.75" customHeight="1" x14ac:dyDescent="0.2"/>
    <row r="16554" ht="12.75" customHeight="1" x14ac:dyDescent="0.2"/>
    <row r="16555" ht="12.75" customHeight="1" x14ac:dyDescent="0.2"/>
    <row r="16556" ht="12.75" customHeight="1" x14ac:dyDescent="0.2"/>
    <row r="16557" ht="12.75" customHeight="1" x14ac:dyDescent="0.2"/>
    <row r="16558" ht="12.75" customHeight="1" x14ac:dyDescent="0.2"/>
    <row r="16559" ht="12.75" customHeight="1" x14ac:dyDescent="0.2"/>
    <row r="16560" ht="12.75" customHeight="1" x14ac:dyDescent="0.2"/>
    <row r="16561" ht="12.75" customHeight="1" x14ac:dyDescent="0.2"/>
    <row r="16562" ht="12.75" customHeight="1" x14ac:dyDescent="0.2"/>
    <row r="16563" ht="12.75" customHeight="1" x14ac:dyDescent="0.2"/>
    <row r="16564" ht="12.75" customHeight="1" x14ac:dyDescent="0.2"/>
    <row r="16565" ht="12.75" customHeight="1" x14ac:dyDescent="0.2"/>
    <row r="16566" ht="12.75" customHeight="1" x14ac:dyDescent="0.2"/>
    <row r="16567" ht="12.75" customHeight="1" x14ac:dyDescent="0.2"/>
    <row r="16568" ht="12.75" customHeight="1" x14ac:dyDescent="0.2"/>
    <row r="16569" ht="12.75" customHeight="1" x14ac:dyDescent="0.2"/>
    <row r="16570" ht="12.75" customHeight="1" x14ac:dyDescent="0.2"/>
    <row r="16571" ht="12.75" customHeight="1" x14ac:dyDescent="0.2"/>
    <row r="16572" ht="12.75" customHeight="1" x14ac:dyDescent="0.2"/>
    <row r="16573" ht="12.75" customHeight="1" x14ac:dyDescent="0.2"/>
    <row r="16574" ht="12.75" customHeight="1" x14ac:dyDescent="0.2"/>
    <row r="16575" ht="12.75" customHeight="1" x14ac:dyDescent="0.2"/>
    <row r="16576" ht="12.75" customHeight="1" x14ac:dyDescent="0.2"/>
    <row r="16577" ht="12.75" customHeight="1" x14ac:dyDescent="0.2"/>
    <row r="16578" ht="12.75" customHeight="1" x14ac:dyDescent="0.2"/>
    <row r="16579" ht="12.75" customHeight="1" x14ac:dyDescent="0.2"/>
    <row r="16580" ht="12.75" customHeight="1" x14ac:dyDescent="0.2"/>
    <row r="16581" ht="12.75" customHeight="1" x14ac:dyDescent="0.2"/>
    <row r="16582" ht="12.75" customHeight="1" x14ac:dyDescent="0.2"/>
    <row r="16583" ht="12.75" customHeight="1" x14ac:dyDescent="0.2"/>
    <row r="16584" ht="12.75" customHeight="1" x14ac:dyDescent="0.2"/>
    <row r="16585" ht="12.75" customHeight="1" x14ac:dyDescent="0.2"/>
    <row r="16586" ht="12.75" customHeight="1" x14ac:dyDescent="0.2"/>
    <row r="16587" ht="12.75" customHeight="1" x14ac:dyDescent="0.2"/>
    <row r="16588" ht="12.75" customHeight="1" x14ac:dyDescent="0.2"/>
    <row r="16589" ht="12.75" customHeight="1" x14ac:dyDescent="0.2"/>
    <row r="16590" ht="12.75" customHeight="1" x14ac:dyDescent="0.2"/>
    <row r="16591" ht="12.75" customHeight="1" x14ac:dyDescent="0.2"/>
    <row r="16592" ht="12.75" customHeight="1" x14ac:dyDescent="0.2"/>
    <row r="16593" ht="12.75" customHeight="1" x14ac:dyDescent="0.2"/>
    <row r="16594" ht="12.75" customHeight="1" x14ac:dyDescent="0.2"/>
    <row r="16595" ht="12.75" customHeight="1" x14ac:dyDescent="0.2"/>
    <row r="16596" ht="12.75" customHeight="1" x14ac:dyDescent="0.2"/>
    <row r="16597" ht="12.75" customHeight="1" x14ac:dyDescent="0.2"/>
    <row r="16598" ht="12.75" customHeight="1" x14ac:dyDescent="0.2"/>
    <row r="16599" ht="12.75" customHeight="1" x14ac:dyDescent="0.2"/>
    <row r="16600" ht="12.75" customHeight="1" x14ac:dyDescent="0.2"/>
    <row r="16601" ht="12.75" customHeight="1" x14ac:dyDescent="0.2"/>
    <row r="16602" ht="12.75" customHeight="1" x14ac:dyDescent="0.2"/>
    <row r="16603" ht="12.75" customHeight="1" x14ac:dyDescent="0.2"/>
    <row r="16604" ht="12.75" customHeight="1" x14ac:dyDescent="0.2"/>
    <row r="16605" ht="12.75" customHeight="1" x14ac:dyDescent="0.2"/>
    <row r="16606" ht="12.75" customHeight="1" x14ac:dyDescent="0.2"/>
    <row r="16607" ht="12.75" customHeight="1" x14ac:dyDescent="0.2"/>
    <row r="16608" ht="12.75" customHeight="1" x14ac:dyDescent="0.2"/>
    <row r="16609" ht="12.75" customHeight="1" x14ac:dyDescent="0.2"/>
    <row r="16610" ht="12.75" customHeight="1" x14ac:dyDescent="0.2"/>
    <row r="16611" ht="12.75" customHeight="1" x14ac:dyDescent="0.2"/>
    <row r="16612" ht="12.75" customHeight="1" x14ac:dyDescent="0.2"/>
    <row r="16613" ht="12.75" customHeight="1" x14ac:dyDescent="0.2"/>
    <row r="16614" ht="12.75" customHeight="1" x14ac:dyDescent="0.2"/>
    <row r="16615" ht="12.75" customHeight="1" x14ac:dyDescent="0.2"/>
    <row r="16616" ht="12.75" customHeight="1" x14ac:dyDescent="0.2"/>
    <row r="16617" ht="12.75" customHeight="1" x14ac:dyDescent="0.2"/>
    <row r="16618" ht="12.75" customHeight="1" x14ac:dyDescent="0.2"/>
    <row r="16619" ht="12.75" customHeight="1" x14ac:dyDescent="0.2"/>
    <row r="16620" ht="12.75" customHeight="1" x14ac:dyDescent="0.2"/>
    <row r="16621" ht="12.75" customHeight="1" x14ac:dyDescent="0.2"/>
    <row r="16622" ht="12.75" customHeight="1" x14ac:dyDescent="0.2"/>
    <row r="16623" ht="12.75" customHeight="1" x14ac:dyDescent="0.2"/>
    <row r="16624" ht="12.75" customHeight="1" x14ac:dyDescent="0.2"/>
    <row r="16625" ht="12.75" customHeight="1" x14ac:dyDescent="0.2"/>
    <row r="16626" ht="12.75" customHeight="1" x14ac:dyDescent="0.2"/>
    <row r="16627" ht="12.75" customHeight="1" x14ac:dyDescent="0.2"/>
    <row r="16628" ht="12.75" customHeight="1" x14ac:dyDescent="0.2"/>
    <row r="16629" ht="12.75" customHeight="1" x14ac:dyDescent="0.2"/>
    <row r="16630" ht="12.75" customHeight="1" x14ac:dyDescent="0.2"/>
    <row r="16631" ht="12.75" customHeight="1" x14ac:dyDescent="0.2"/>
    <row r="16632" ht="12.75" customHeight="1" x14ac:dyDescent="0.2"/>
    <row r="16633" ht="12.75" customHeight="1" x14ac:dyDescent="0.2"/>
    <row r="16634" ht="12.75" customHeight="1" x14ac:dyDescent="0.2"/>
    <row r="16635" ht="12.75" customHeight="1" x14ac:dyDescent="0.2"/>
    <row r="16636" ht="12.75" customHeight="1" x14ac:dyDescent="0.2"/>
    <row r="16637" ht="12.75" customHeight="1" x14ac:dyDescent="0.2"/>
    <row r="16638" ht="12.75" customHeight="1" x14ac:dyDescent="0.2"/>
    <row r="16639" ht="12.75" customHeight="1" x14ac:dyDescent="0.2"/>
    <row r="16640" ht="12.75" customHeight="1" x14ac:dyDescent="0.2"/>
    <row r="16641" ht="12.75" customHeight="1" x14ac:dyDescent="0.2"/>
    <row r="16642" ht="12.75" customHeight="1" x14ac:dyDescent="0.2"/>
    <row r="16643" ht="12.75" customHeight="1" x14ac:dyDescent="0.2"/>
    <row r="16644" ht="12.75" customHeight="1" x14ac:dyDescent="0.2"/>
    <row r="16645" ht="12.75" customHeight="1" x14ac:dyDescent="0.2"/>
    <row r="16646" ht="12.75" customHeight="1" x14ac:dyDescent="0.2"/>
    <row r="16647" ht="12.75" customHeight="1" x14ac:dyDescent="0.2"/>
    <row r="16648" ht="12.75" customHeight="1" x14ac:dyDescent="0.2"/>
    <row r="16649" ht="12.75" customHeight="1" x14ac:dyDescent="0.2"/>
    <row r="16650" ht="12.75" customHeight="1" x14ac:dyDescent="0.2"/>
    <row r="16651" ht="12.75" customHeight="1" x14ac:dyDescent="0.2"/>
    <row r="16652" ht="12.75" customHeight="1" x14ac:dyDescent="0.2"/>
    <row r="16653" ht="12.75" customHeight="1" x14ac:dyDescent="0.2"/>
    <row r="16654" ht="12.75" customHeight="1" x14ac:dyDescent="0.2"/>
    <row r="16655" ht="12.75" customHeight="1" x14ac:dyDescent="0.2"/>
    <row r="16656" ht="12.75" customHeight="1" x14ac:dyDescent="0.2"/>
    <row r="16657" ht="12.75" customHeight="1" x14ac:dyDescent="0.2"/>
    <row r="16658" ht="12.75" customHeight="1" x14ac:dyDescent="0.2"/>
    <row r="16659" ht="12.75" customHeight="1" x14ac:dyDescent="0.2"/>
    <row r="16660" ht="12.75" customHeight="1" x14ac:dyDescent="0.2"/>
    <row r="16661" ht="12.75" customHeight="1" x14ac:dyDescent="0.2"/>
    <row r="16662" ht="12.75" customHeight="1" x14ac:dyDescent="0.2"/>
    <row r="16663" ht="12.75" customHeight="1" x14ac:dyDescent="0.2"/>
    <row r="16664" ht="12.75" customHeight="1" x14ac:dyDescent="0.2"/>
    <row r="16665" ht="12.75" customHeight="1" x14ac:dyDescent="0.2"/>
    <row r="16666" ht="12.75" customHeight="1" x14ac:dyDescent="0.2"/>
    <row r="16667" ht="12.75" customHeight="1" x14ac:dyDescent="0.2"/>
    <row r="16668" ht="12.75" customHeight="1" x14ac:dyDescent="0.2"/>
    <row r="16669" ht="12.75" customHeight="1" x14ac:dyDescent="0.2"/>
    <row r="16670" ht="12.75" customHeight="1" x14ac:dyDescent="0.2"/>
    <row r="16671" ht="12.75" customHeight="1" x14ac:dyDescent="0.2"/>
    <row r="16672" ht="12.75" customHeight="1" x14ac:dyDescent="0.2"/>
    <row r="16673" ht="12.75" customHeight="1" x14ac:dyDescent="0.2"/>
    <row r="16674" ht="12.75" customHeight="1" x14ac:dyDescent="0.2"/>
    <row r="16675" ht="12.75" customHeight="1" x14ac:dyDescent="0.2"/>
    <row r="16676" ht="12.75" customHeight="1" x14ac:dyDescent="0.2"/>
    <row r="16677" ht="12.75" customHeight="1" x14ac:dyDescent="0.2"/>
    <row r="16678" ht="12.75" customHeight="1" x14ac:dyDescent="0.2"/>
    <row r="16679" ht="12.75" customHeight="1" x14ac:dyDescent="0.2"/>
    <row r="16680" ht="12.75" customHeight="1" x14ac:dyDescent="0.2"/>
    <row r="16681" ht="12.75" customHeight="1" x14ac:dyDescent="0.2"/>
    <row r="16682" ht="12.75" customHeight="1" x14ac:dyDescent="0.2"/>
    <row r="16683" ht="12.75" customHeight="1" x14ac:dyDescent="0.2"/>
    <row r="16684" ht="12.75" customHeight="1" x14ac:dyDescent="0.2"/>
    <row r="16685" ht="12.75" customHeight="1" x14ac:dyDescent="0.2"/>
    <row r="16686" ht="12.75" customHeight="1" x14ac:dyDescent="0.2"/>
    <row r="16687" ht="12.75" customHeight="1" x14ac:dyDescent="0.2"/>
    <row r="16688" ht="12.75" customHeight="1" x14ac:dyDescent="0.2"/>
    <row r="16689" ht="12.75" customHeight="1" x14ac:dyDescent="0.2"/>
    <row r="16690" ht="12.75" customHeight="1" x14ac:dyDescent="0.2"/>
    <row r="16691" ht="12.75" customHeight="1" x14ac:dyDescent="0.2"/>
    <row r="16692" ht="12.75" customHeight="1" x14ac:dyDescent="0.2"/>
    <row r="16693" ht="12.75" customHeight="1" x14ac:dyDescent="0.2"/>
    <row r="16694" ht="12.75" customHeight="1" x14ac:dyDescent="0.2"/>
    <row r="16695" ht="12.75" customHeight="1" x14ac:dyDescent="0.2"/>
    <row r="16696" ht="12.75" customHeight="1" x14ac:dyDescent="0.2"/>
    <row r="16697" ht="12.75" customHeight="1" x14ac:dyDescent="0.2"/>
    <row r="16698" ht="12.75" customHeight="1" x14ac:dyDescent="0.2"/>
    <row r="16699" ht="12.75" customHeight="1" x14ac:dyDescent="0.2"/>
    <row r="16700" ht="12.75" customHeight="1" x14ac:dyDescent="0.2"/>
    <row r="16701" ht="12.75" customHeight="1" x14ac:dyDescent="0.2"/>
    <row r="16702" ht="12.75" customHeight="1" x14ac:dyDescent="0.2"/>
    <row r="16703" ht="12.75" customHeight="1" x14ac:dyDescent="0.2"/>
    <row r="16704" ht="12.75" customHeight="1" x14ac:dyDescent="0.2"/>
    <row r="16705" ht="12.75" customHeight="1" x14ac:dyDescent="0.2"/>
    <row r="16706" ht="12.75" customHeight="1" x14ac:dyDescent="0.2"/>
    <row r="16707" ht="12.75" customHeight="1" x14ac:dyDescent="0.2"/>
    <row r="16708" ht="12.75" customHeight="1" x14ac:dyDescent="0.2"/>
    <row r="16709" ht="12.75" customHeight="1" x14ac:dyDescent="0.2"/>
    <row r="16710" ht="12.75" customHeight="1" x14ac:dyDescent="0.2"/>
    <row r="16711" ht="12.75" customHeight="1" x14ac:dyDescent="0.2"/>
    <row r="16712" ht="12.75" customHeight="1" x14ac:dyDescent="0.2"/>
    <row r="16713" ht="12.75" customHeight="1" x14ac:dyDescent="0.2"/>
    <row r="16714" ht="12.75" customHeight="1" x14ac:dyDescent="0.2"/>
    <row r="16715" ht="12.75" customHeight="1" x14ac:dyDescent="0.2"/>
    <row r="16716" ht="12.75" customHeight="1" x14ac:dyDescent="0.2"/>
    <row r="16717" ht="12.75" customHeight="1" x14ac:dyDescent="0.2"/>
    <row r="16718" ht="12.75" customHeight="1" x14ac:dyDescent="0.2"/>
    <row r="16719" ht="12.75" customHeight="1" x14ac:dyDescent="0.2"/>
    <row r="16720" ht="12.75" customHeight="1" x14ac:dyDescent="0.2"/>
    <row r="16721" ht="12.75" customHeight="1" x14ac:dyDescent="0.2"/>
    <row r="16722" ht="12.75" customHeight="1" x14ac:dyDescent="0.2"/>
    <row r="16723" ht="12.75" customHeight="1" x14ac:dyDescent="0.2"/>
    <row r="16724" ht="12.75" customHeight="1" x14ac:dyDescent="0.2"/>
    <row r="16725" ht="12.75" customHeight="1" x14ac:dyDescent="0.2"/>
    <row r="16726" ht="12.75" customHeight="1" x14ac:dyDescent="0.2"/>
    <row r="16727" ht="12.75" customHeight="1" x14ac:dyDescent="0.2"/>
    <row r="16728" ht="12.75" customHeight="1" x14ac:dyDescent="0.2"/>
    <row r="16729" ht="12.75" customHeight="1" x14ac:dyDescent="0.2"/>
    <row r="16730" ht="12.75" customHeight="1" x14ac:dyDescent="0.2"/>
    <row r="16731" ht="12.75" customHeight="1" x14ac:dyDescent="0.2"/>
    <row r="16732" ht="12.75" customHeight="1" x14ac:dyDescent="0.2"/>
    <row r="16733" ht="12.75" customHeight="1" x14ac:dyDescent="0.2"/>
    <row r="16734" ht="12.75" customHeight="1" x14ac:dyDescent="0.2"/>
    <row r="16735" ht="12.75" customHeight="1" x14ac:dyDescent="0.2"/>
    <row r="16736" ht="12.75" customHeight="1" x14ac:dyDescent="0.2"/>
    <row r="16737" ht="12.75" customHeight="1" x14ac:dyDescent="0.2"/>
    <row r="16738" ht="12.75" customHeight="1" x14ac:dyDescent="0.2"/>
    <row r="16739" ht="12.75" customHeight="1" x14ac:dyDescent="0.2"/>
    <row r="16740" ht="12.75" customHeight="1" x14ac:dyDescent="0.2"/>
    <row r="16741" ht="12.75" customHeight="1" x14ac:dyDescent="0.2"/>
    <row r="16742" ht="12.75" customHeight="1" x14ac:dyDescent="0.2"/>
    <row r="16743" ht="12.75" customHeight="1" x14ac:dyDescent="0.2"/>
    <row r="16744" ht="12.75" customHeight="1" x14ac:dyDescent="0.2"/>
    <row r="16745" ht="12.75" customHeight="1" x14ac:dyDescent="0.2"/>
    <row r="16746" ht="12.75" customHeight="1" x14ac:dyDescent="0.2"/>
    <row r="16747" ht="12.75" customHeight="1" x14ac:dyDescent="0.2"/>
    <row r="16748" ht="12.75" customHeight="1" x14ac:dyDescent="0.2"/>
    <row r="16749" ht="12.75" customHeight="1" x14ac:dyDescent="0.2"/>
    <row r="16750" ht="12.75" customHeight="1" x14ac:dyDescent="0.2"/>
    <row r="16751" ht="12.75" customHeight="1" x14ac:dyDescent="0.2"/>
    <row r="16752" ht="12.75" customHeight="1" x14ac:dyDescent="0.2"/>
    <row r="16753" ht="12.75" customHeight="1" x14ac:dyDescent="0.2"/>
    <row r="16754" ht="12.75" customHeight="1" x14ac:dyDescent="0.2"/>
    <row r="16755" ht="12.75" customHeight="1" x14ac:dyDescent="0.2"/>
    <row r="16756" ht="12.75" customHeight="1" x14ac:dyDescent="0.2"/>
    <row r="16757" ht="12.75" customHeight="1" x14ac:dyDescent="0.2"/>
    <row r="16758" ht="12.75" customHeight="1" x14ac:dyDescent="0.2"/>
    <row r="16759" ht="12.75" customHeight="1" x14ac:dyDescent="0.2"/>
    <row r="16760" ht="12.75" customHeight="1" x14ac:dyDescent="0.2"/>
    <row r="16761" ht="12.75" customHeight="1" x14ac:dyDescent="0.2"/>
    <row r="16762" ht="12.75" customHeight="1" x14ac:dyDescent="0.2"/>
    <row r="16763" ht="12.75" customHeight="1" x14ac:dyDescent="0.2"/>
    <row r="16764" ht="12.75" customHeight="1" x14ac:dyDescent="0.2"/>
    <row r="16765" ht="12.75" customHeight="1" x14ac:dyDescent="0.2"/>
    <row r="16766" ht="12.75" customHeight="1" x14ac:dyDescent="0.2"/>
    <row r="16767" ht="12.75" customHeight="1" x14ac:dyDescent="0.2"/>
    <row r="16768" ht="12.75" customHeight="1" x14ac:dyDescent="0.2"/>
    <row r="16769" ht="12.75" customHeight="1" x14ac:dyDescent="0.2"/>
    <row r="16770" ht="12.75" customHeight="1" x14ac:dyDescent="0.2"/>
    <row r="16771" ht="12.75" customHeight="1" x14ac:dyDescent="0.2"/>
    <row r="16772" ht="12.75" customHeight="1" x14ac:dyDescent="0.2"/>
    <row r="16773" ht="12.75" customHeight="1" x14ac:dyDescent="0.2"/>
    <row r="16774" ht="12.75" customHeight="1" x14ac:dyDescent="0.2"/>
    <row r="16775" ht="12.75" customHeight="1" x14ac:dyDescent="0.2"/>
    <row r="16776" ht="12.75" customHeight="1" x14ac:dyDescent="0.2"/>
    <row r="16777" ht="12.75" customHeight="1" x14ac:dyDescent="0.2"/>
    <row r="16778" ht="12.75" customHeight="1" x14ac:dyDescent="0.2"/>
    <row r="16779" ht="12.75" customHeight="1" x14ac:dyDescent="0.2"/>
    <row r="16780" ht="12.75" customHeight="1" x14ac:dyDescent="0.2"/>
    <row r="16781" ht="12.75" customHeight="1" x14ac:dyDescent="0.2"/>
    <row r="16782" ht="12.75" customHeight="1" x14ac:dyDescent="0.2"/>
    <row r="16783" ht="12.75" customHeight="1" x14ac:dyDescent="0.2"/>
    <row r="16784" ht="12.75" customHeight="1" x14ac:dyDescent="0.2"/>
    <row r="16785" ht="12.75" customHeight="1" x14ac:dyDescent="0.2"/>
    <row r="16786" ht="12.75" customHeight="1" x14ac:dyDescent="0.2"/>
    <row r="16787" ht="12.75" customHeight="1" x14ac:dyDescent="0.2"/>
    <row r="16788" ht="12.75" customHeight="1" x14ac:dyDescent="0.2"/>
    <row r="16789" ht="12.75" customHeight="1" x14ac:dyDescent="0.2"/>
    <row r="16790" ht="12.75" customHeight="1" x14ac:dyDescent="0.2"/>
    <row r="16791" ht="12.75" customHeight="1" x14ac:dyDescent="0.2"/>
    <row r="16792" ht="12.75" customHeight="1" x14ac:dyDescent="0.2"/>
    <row r="16793" ht="12.75" customHeight="1" x14ac:dyDescent="0.2"/>
    <row r="16794" ht="12.75" customHeight="1" x14ac:dyDescent="0.2"/>
    <row r="16795" ht="12.75" customHeight="1" x14ac:dyDescent="0.2"/>
    <row r="16796" ht="12.75" customHeight="1" x14ac:dyDescent="0.2"/>
    <row r="16797" ht="12.75" customHeight="1" x14ac:dyDescent="0.2"/>
    <row r="16798" ht="12.75" customHeight="1" x14ac:dyDescent="0.2"/>
    <row r="16799" ht="12.75" customHeight="1" x14ac:dyDescent="0.2"/>
    <row r="16800" ht="12.75" customHeight="1" x14ac:dyDescent="0.2"/>
    <row r="16801" ht="12.75" customHeight="1" x14ac:dyDescent="0.2"/>
    <row r="16802" ht="12.75" customHeight="1" x14ac:dyDescent="0.2"/>
    <row r="16803" ht="12.75" customHeight="1" x14ac:dyDescent="0.2"/>
    <row r="16804" ht="12.75" customHeight="1" x14ac:dyDescent="0.2"/>
    <row r="16805" ht="12.75" customHeight="1" x14ac:dyDescent="0.2"/>
    <row r="16806" ht="12.75" customHeight="1" x14ac:dyDescent="0.2"/>
    <row r="16807" ht="12.75" customHeight="1" x14ac:dyDescent="0.2"/>
    <row r="16808" ht="12.75" customHeight="1" x14ac:dyDescent="0.2"/>
    <row r="16809" ht="12.75" customHeight="1" x14ac:dyDescent="0.2"/>
    <row r="16810" ht="12.75" customHeight="1" x14ac:dyDescent="0.2"/>
    <row r="16811" ht="12.75" customHeight="1" x14ac:dyDescent="0.2"/>
    <row r="16812" ht="12.75" customHeight="1" x14ac:dyDescent="0.2"/>
    <row r="16813" ht="12.75" customHeight="1" x14ac:dyDescent="0.2"/>
    <row r="16814" ht="12.75" customHeight="1" x14ac:dyDescent="0.2"/>
    <row r="16815" ht="12.75" customHeight="1" x14ac:dyDescent="0.2"/>
    <row r="16816" ht="12.75" customHeight="1" x14ac:dyDescent="0.2"/>
    <row r="16817" ht="12.75" customHeight="1" x14ac:dyDescent="0.2"/>
    <row r="16818" ht="12.75" customHeight="1" x14ac:dyDescent="0.2"/>
    <row r="16819" ht="12.75" customHeight="1" x14ac:dyDescent="0.2"/>
    <row r="16820" ht="12.75" customHeight="1" x14ac:dyDescent="0.2"/>
    <row r="16821" ht="12.75" customHeight="1" x14ac:dyDescent="0.2"/>
    <row r="16822" ht="12.75" customHeight="1" x14ac:dyDescent="0.2"/>
    <row r="16823" ht="12.75" customHeight="1" x14ac:dyDescent="0.2"/>
    <row r="16824" ht="12.75" customHeight="1" x14ac:dyDescent="0.2"/>
    <row r="16825" ht="12.75" customHeight="1" x14ac:dyDescent="0.2"/>
    <row r="16826" ht="12.75" customHeight="1" x14ac:dyDescent="0.2"/>
    <row r="16827" ht="12.75" customHeight="1" x14ac:dyDescent="0.2"/>
    <row r="16828" ht="12.75" customHeight="1" x14ac:dyDescent="0.2"/>
    <row r="16829" ht="12.75" customHeight="1" x14ac:dyDescent="0.2"/>
    <row r="16830" ht="12.75" customHeight="1" x14ac:dyDescent="0.2"/>
    <row r="16831" ht="12.75" customHeight="1" x14ac:dyDescent="0.2"/>
    <row r="16832" ht="12.75" customHeight="1" x14ac:dyDescent="0.2"/>
    <row r="16833" ht="12.75" customHeight="1" x14ac:dyDescent="0.2"/>
    <row r="16834" ht="12.75" customHeight="1" x14ac:dyDescent="0.2"/>
    <row r="16835" ht="12.75" customHeight="1" x14ac:dyDescent="0.2"/>
    <row r="16836" ht="12.75" customHeight="1" x14ac:dyDescent="0.2"/>
    <row r="16837" ht="12.75" customHeight="1" x14ac:dyDescent="0.2"/>
    <row r="16838" ht="12.75" customHeight="1" x14ac:dyDescent="0.2"/>
    <row r="16839" ht="12.75" customHeight="1" x14ac:dyDescent="0.2"/>
    <row r="16840" ht="12.75" customHeight="1" x14ac:dyDescent="0.2"/>
    <row r="16841" ht="12.75" customHeight="1" x14ac:dyDescent="0.2"/>
    <row r="16842" ht="12.75" customHeight="1" x14ac:dyDescent="0.2"/>
    <row r="16843" ht="12.75" customHeight="1" x14ac:dyDescent="0.2"/>
    <row r="16844" ht="12.75" customHeight="1" x14ac:dyDescent="0.2"/>
    <row r="16845" ht="12.75" customHeight="1" x14ac:dyDescent="0.2"/>
    <row r="16846" ht="12.75" customHeight="1" x14ac:dyDescent="0.2"/>
    <row r="16847" ht="12.75" customHeight="1" x14ac:dyDescent="0.2"/>
    <row r="16848" ht="12.75" customHeight="1" x14ac:dyDescent="0.2"/>
    <row r="16849" ht="12.75" customHeight="1" x14ac:dyDescent="0.2"/>
    <row r="16850" ht="12.75" customHeight="1" x14ac:dyDescent="0.2"/>
    <row r="16851" ht="12.75" customHeight="1" x14ac:dyDescent="0.2"/>
    <row r="16852" ht="12.75" customHeight="1" x14ac:dyDescent="0.2"/>
    <row r="16853" ht="12.75" customHeight="1" x14ac:dyDescent="0.2"/>
    <row r="16854" ht="12.75" customHeight="1" x14ac:dyDescent="0.2"/>
    <row r="16855" ht="12.75" customHeight="1" x14ac:dyDescent="0.2"/>
    <row r="16856" ht="12.75" customHeight="1" x14ac:dyDescent="0.2"/>
    <row r="16857" ht="12.75" customHeight="1" x14ac:dyDescent="0.2"/>
    <row r="16858" ht="12.75" customHeight="1" x14ac:dyDescent="0.2"/>
    <row r="16859" ht="12.75" customHeight="1" x14ac:dyDescent="0.2"/>
    <row r="16860" ht="12.75" customHeight="1" x14ac:dyDescent="0.2"/>
    <row r="16861" ht="12.75" customHeight="1" x14ac:dyDescent="0.2"/>
    <row r="16862" ht="12.75" customHeight="1" x14ac:dyDescent="0.2"/>
    <row r="16863" ht="12.75" customHeight="1" x14ac:dyDescent="0.2"/>
    <row r="16864" ht="12.75" customHeight="1" x14ac:dyDescent="0.2"/>
    <row r="16865" ht="12.75" customHeight="1" x14ac:dyDescent="0.2"/>
    <row r="16866" ht="12.75" customHeight="1" x14ac:dyDescent="0.2"/>
    <row r="16867" ht="12.75" customHeight="1" x14ac:dyDescent="0.2"/>
    <row r="16868" ht="12.75" customHeight="1" x14ac:dyDescent="0.2"/>
    <row r="16869" ht="12.75" customHeight="1" x14ac:dyDescent="0.2"/>
    <row r="16870" ht="12.75" customHeight="1" x14ac:dyDescent="0.2"/>
    <row r="16871" ht="12.75" customHeight="1" x14ac:dyDescent="0.2"/>
    <row r="16872" ht="12.75" customHeight="1" x14ac:dyDescent="0.2"/>
    <row r="16873" ht="12.75" customHeight="1" x14ac:dyDescent="0.2"/>
    <row r="16874" ht="12.75" customHeight="1" x14ac:dyDescent="0.2"/>
    <row r="16875" ht="12.75" customHeight="1" x14ac:dyDescent="0.2"/>
    <row r="16876" ht="12.75" customHeight="1" x14ac:dyDescent="0.2"/>
    <row r="16877" ht="12.75" customHeight="1" x14ac:dyDescent="0.2"/>
    <row r="16878" ht="12.75" customHeight="1" x14ac:dyDescent="0.2"/>
    <row r="16879" ht="12.75" customHeight="1" x14ac:dyDescent="0.2"/>
    <row r="16880" ht="12.75" customHeight="1" x14ac:dyDescent="0.2"/>
    <row r="16881" ht="12.75" customHeight="1" x14ac:dyDescent="0.2"/>
    <row r="16882" ht="12.75" customHeight="1" x14ac:dyDescent="0.2"/>
    <row r="16883" ht="12.75" customHeight="1" x14ac:dyDescent="0.2"/>
    <row r="16884" ht="12.75" customHeight="1" x14ac:dyDescent="0.2"/>
    <row r="16885" ht="12.75" customHeight="1" x14ac:dyDescent="0.2"/>
    <row r="16886" ht="12.75" customHeight="1" x14ac:dyDescent="0.2"/>
    <row r="16887" ht="12.75" customHeight="1" x14ac:dyDescent="0.2"/>
    <row r="16888" ht="12.75" customHeight="1" x14ac:dyDescent="0.2"/>
    <row r="16889" ht="12.75" customHeight="1" x14ac:dyDescent="0.2"/>
    <row r="16890" ht="12.75" customHeight="1" x14ac:dyDescent="0.2"/>
    <row r="16891" ht="12.75" customHeight="1" x14ac:dyDescent="0.2"/>
    <row r="16892" ht="12.75" customHeight="1" x14ac:dyDescent="0.2"/>
    <row r="16893" ht="12.75" customHeight="1" x14ac:dyDescent="0.2"/>
    <row r="16894" ht="12.75" customHeight="1" x14ac:dyDescent="0.2"/>
    <row r="16895" ht="12.75" customHeight="1" x14ac:dyDescent="0.2"/>
    <row r="16896" ht="12.75" customHeight="1" x14ac:dyDescent="0.2"/>
    <row r="16897" ht="12.75" customHeight="1" x14ac:dyDescent="0.2"/>
    <row r="16898" ht="12.75" customHeight="1" x14ac:dyDescent="0.2"/>
    <row r="16899" ht="12.75" customHeight="1" x14ac:dyDescent="0.2"/>
    <row r="16900" ht="12.75" customHeight="1" x14ac:dyDescent="0.2"/>
    <row r="16901" ht="12.75" customHeight="1" x14ac:dyDescent="0.2"/>
    <row r="16902" ht="12.75" customHeight="1" x14ac:dyDescent="0.2"/>
    <row r="16903" ht="12.75" customHeight="1" x14ac:dyDescent="0.2"/>
    <row r="16904" ht="12.75" customHeight="1" x14ac:dyDescent="0.2"/>
    <row r="16905" ht="12.75" customHeight="1" x14ac:dyDescent="0.2"/>
    <row r="16906" ht="12.75" customHeight="1" x14ac:dyDescent="0.2"/>
    <row r="16907" ht="12.75" customHeight="1" x14ac:dyDescent="0.2"/>
    <row r="16908" ht="12.75" customHeight="1" x14ac:dyDescent="0.2"/>
    <row r="16909" ht="12.75" customHeight="1" x14ac:dyDescent="0.2"/>
    <row r="16910" ht="12.75" customHeight="1" x14ac:dyDescent="0.2"/>
    <row r="16911" ht="12.75" customHeight="1" x14ac:dyDescent="0.2"/>
    <row r="16912" ht="12.75" customHeight="1" x14ac:dyDescent="0.2"/>
    <row r="16913" ht="12.75" customHeight="1" x14ac:dyDescent="0.2"/>
    <row r="16914" ht="12.75" customHeight="1" x14ac:dyDescent="0.2"/>
    <row r="16915" ht="12.75" customHeight="1" x14ac:dyDescent="0.2"/>
    <row r="16916" ht="12.75" customHeight="1" x14ac:dyDescent="0.2"/>
    <row r="16917" ht="12.75" customHeight="1" x14ac:dyDescent="0.2"/>
    <row r="16918" ht="12.75" customHeight="1" x14ac:dyDescent="0.2"/>
    <row r="16919" ht="12.75" customHeight="1" x14ac:dyDescent="0.2"/>
    <row r="16920" ht="12.75" customHeight="1" x14ac:dyDescent="0.2"/>
    <row r="16921" ht="12.75" customHeight="1" x14ac:dyDescent="0.2"/>
    <row r="16922" ht="12.75" customHeight="1" x14ac:dyDescent="0.2"/>
    <row r="16923" ht="12.75" customHeight="1" x14ac:dyDescent="0.2"/>
    <row r="16924" ht="12.75" customHeight="1" x14ac:dyDescent="0.2"/>
    <row r="16925" ht="12.75" customHeight="1" x14ac:dyDescent="0.2"/>
    <row r="16926" ht="12.75" customHeight="1" x14ac:dyDescent="0.2"/>
    <row r="16927" ht="12.75" customHeight="1" x14ac:dyDescent="0.2"/>
    <row r="16928" ht="12.75" customHeight="1" x14ac:dyDescent="0.2"/>
    <row r="16929" ht="12.75" customHeight="1" x14ac:dyDescent="0.2"/>
    <row r="16930" ht="12.75" customHeight="1" x14ac:dyDescent="0.2"/>
    <row r="16931" ht="12.75" customHeight="1" x14ac:dyDescent="0.2"/>
    <row r="16932" ht="12.75" customHeight="1" x14ac:dyDescent="0.2"/>
    <row r="16933" ht="12.75" customHeight="1" x14ac:dyDescent="0.2"/>
    <row r="16934" ht="12.75" customHeight="1" x14ac:dyDescent="0.2"/>
    <row r="16935" ht="12.75" customHeight="1" x14ac:dyDescent="0.2"/>
    <row r="16936" ht="12.75" customHeight="1" x14ac:dyDescent="0.2"/>
    <row r="16937" ht="12.75" customHeight="1" x14ac:dyDescent="0.2"/>
    <row r="16938" ht="12.75" customHeight="1" x14ac:dyDescent="0.2"/>
    <row r="16939" ht="12.75" customHeight="1" x14ac:dyDescent="0.2"/>
    <row r="16940" ht="12.75" customHeight="1" x14ac:dyDescent="0.2"/>
    <row r="16941" ht="12.75" customHeight="1" x14ac:dyDescent="0.2"/>
    <row r="16942" ht="12.75" customHeight="1" x14ac:dyDescent="0.2"/>
    <row r="16943" ht="12.75" customHeight="1" x14ac:dyDescent="0.2"/>
    <row r="16944" ht="12.75" customHeight="1" x14ac:dyDescent="0.2"/>
    <row r="16945" ht="12.75" customHeight="1" x14ac:dyDescent="0.2"/>
    <row r="16946" ht="12.75" customHeight="1" x14ac:dyDescent="0.2"/>
    <row r="16947" ht="12.75" customHeight="1" x14ac:dyDescent="0.2"/>
    <row r="16948" ht="12.75" customHeight="1" x14ac:dyDescent="0.2"/>
    <row r="16949" ht="12.75" customHeight="1" x14ac:dyDescent="0.2"/>
    <row r="16950" ht="12.75" customHeight="1" x14ac:dyDescent="0.2"/>
    <row r="16951" ht="12.75" customHeight="1" x14ac:dyDescent="0.2"/>
    <row r="16952" ht="12.75" customHeight="1" x14ac:dyDescent="0.2"/>
    <row r="16953" ht="12.75" customHeight="1" x14ac:dyDescent="0.2"/>
    <row r="16954" ht="12.75" customHeight="1" x14ac:dyDescent="0.2"/>
    <row r="16955" ht="12.75" customHeight="1" x14ac:dyDescent="0.2"/>
    <row r="16956" ht="12.75" customHeight="1" x14ac:dyDescent="0.2"/>
    <row r="16957" ht="12.75" customHeight="1" x14ac:dyDescent="0.2"/>
    <row r="16958" ht="12.75" customHeight="1" x14ac:dyDescent="0.2"/>
    <row r="16959" ht="12.75" customHeight="1" x14ac:dyDescent="0.2"/>
    <row r="16960" ht="12.75" customHeight="1" x14ac:dyDescent="0.2"/>
    <row r="16961" ht="12.75" customHeight="1" x14ac:dyDescent="0.2"/>
    <row r="16962" ht="12.75" customHeight="1" x14ac:dyDescent="0.2"/>
    <row r="16963" ht="12.75" customHeight="1" x14ac:dyDescent="0.2"/>
    <row r="16964" ht="12.75" customHeight="1" x14ac:dyDescent="0.2"/>
    <row r="16965" ht="12.75" customHeight="1" x14ac:dyDescent="0.2"/>
    <row r="16966" ht="12.75" customHeight="1" x14ac:dyDescent="0.2"/>
    <row r="16967" ht="12.75" customHeight="1" x14ac:dyDescent="0.2"/>
    <row r="16968" ht="12.75" customHeight="1" x14ac:dyDescent="0.2"/>
    <row r="16969" ht="12.75" customHeight="1" x14ac:dyDescent="0.2"/>
    <row r="16970" ht="12.75" customHeight="1" x14ac:dyDescent="0.2"/>
    <row r="16971" ht="12.75" customHeight="1" x14ac:dyDescent="0.2"/>
    <row r="16972" ht="12.75" customHeight="1" x14ac:dyDescent="0.2"/>
    <row r="16973" ht="12.75" customHeight="1" x14ac:dyDescent="0.2"/>
    <row r="16974" ht="12.75" customHeight="1" x14ac:dyDescent="0.2"/>
    <row r="16975" ht="12.75" customHeight="1" x14ac:dyDescent="0.2"/>
    <row r="16976" ht="12.75" customHeight="1" x14ac:dyDescent="0.2"/>
    <row r="16977" ht="12.75" customHeight="1" x14ac:dyDescent="0.2"/>
    <row r="16978" ht="12.75" customHeight="1" x14ac:dyDescent="0.2"/>
    <row r="16979" ht="12.75" customHeight="1" x14ac:dyDescent="0.2"/>
    <row r="16980" ht="12.75" customHeight="1" x14ac:dyDescent="0.2"/>
    <row r="16981" ht="12.75" customHeight="1" x14ac:dyDescent="0.2"/>
    <row r="16982" ht="12.75" customHeight="1" x14ac:dyDescent="0.2"/>
    <row r="16983" ht="12.75" customHeight="1" x14ac:dyDescent="0.2"/>
    <row r="16984" ht="12.75" customHeight="1" x14ac:dyDescent="0.2"/>
    <row r="16985" ht="12.75" customHeight="1" x14ac:dyDescent="0.2"/>
    <row r="16986" ht="12.75" customHeight="1" x14ac:dyDescent="0.2"/>
    <row r="16987" ht="12.75" customHeight="1" x14ac:dyDescent="0.2"/>
    <row r="16988" ht="12.75" customHeight="1" x14ac:dyDescent="0.2"/>
    <row r="16989" ht="12.75" customHeight="1" x14ac:dyDescent="0.2"/>
    <row r="16990" ht="12.75" customHeight="1" x14ac:dyDescent="0.2"/>
    <row r="16991" ht="12.75" customHeight="1" x14ac:dyDescent="0.2"/>
    <row r="16992" ht="12.75" customHeight="1" x14ac:dyDescent="0.2"/>
    <row r="16993" ht="12.75" customHeight="1" x14ac:dyDescent="0.2"/>
    <row r="16994" ht="12.75" customHeight="1" x14ac:dyDescent="0.2"/>
    <row r="16995" ht="12.75" customHeight="1" x14ac:dyDescent="0.2"/>
    <row r="16996" ht="12.75" customHeight="1" x14ac:dyDescent="0.2"/>
    <row r="16997" ht="12.75" customHeight="1" x14ac:dyDescent="0.2"/>
    <row r="16998" ht="12.75" customHeight="1" x14ac:dyDescent="0.2"/>
    <row r="16999" ht="12.75" customHeight="1" x14ac:dyDescent="0.2"/>
    <row r="17000" ht="12.75" customHeight="1" x14ac:dyDescent="0.2"/>
    <row r="17001" ht="12.75" customHeight="1" x14ac:dyDescent="0.2"/>
    <row r="17002" ht="12.75" customHeight="1" x14ac:dyDescent="0.2"/>
    <row r="17003" ht="12.75" customHeight="1" x14ac:dyDescent="0.2"/>
    <row r="17004" ht="12.75" customHeight="1" x14ac:dyDescent="0.2"/>
    <row r="17005" ht="12.75" customHeight="1" x14ac:dyDescent="0.2"/>
    <row r="17006" ht="12.75" customHeight="1" x14ac:dyDescent="0.2"/>
    <row r="17007" ht="12.75" customHeight="1" x14ac:dyDescent="0.2"/>
    <row r="17008" ht="12.75" customHeight="1" x14ac:dyDescent="0.2"/>
    <row r="17009" ht="12.75" customHeight="1" x14ac:dyDescent="0.2"/>
    <row r="17010" ht="12.75" customHeight="1" x14ac:dyDescent="0.2"/>
    <row r="17011" ht="12.75" customHeight="1" x14ac:dyDescent="0.2"/>
    <row r="17012" ht="12.75" customHeight="1" x14ac:dyDescent="0.2"/>
    <row r="17013" ht="12.75" customHeight="1" x14ac:dyDescent="0.2"/>
    <row r="17014" ht="12.75" customHeight="1" x14ac:dyDescent="0.2"/>
    <row r="17015" ht="12.75" customHeight="1" x14ac:dyDescent="0.2"/>
    <row r="17016" ht="12.75" customHeight="1" x14ac:dyDescent="0.2"/>
    <row r="17017" ht="12.75" customHeight="1" x14ac:dyDescent="0.2"/>
    <row r="17018" ht="12.75" customHeight="1" x14ac:dyDescent="0.2"/>
    <row r="17019" ht="12.75" customHeight="1" x14ac:dyDescent="0.2"/>
    <row r="17020" ht="12.75" customHeight="1" x14ac:dyDescent="0.2"/>
    <row r="17021" ht="12.75" customHeight="1" x14ac:dyDescent="0.2"/>
    <row r="17022" ht="12.75" customHeight="1" x14ac:dyDescent="0.2"/>
    <row r="17023" ht="12.75" customHeight="1" x14ac:dyDescent="0.2"/>
    <row r="17024" ht="12.75" customHeight="1" x14ac:dyDescent="0.2"/>
    <row r="17025" ht="12.75" customHeight="1" x14ac:dyDescent="0.2"/>
    <row r="17026" ht="12.75" customHeight="1" x14ac:dyDescent="0.2"/>
    <row r="17027" ht="12.75" customHeight="1" x14ac:dyDescent="0.2"/>
    <row r="17028" ht="12.75" customHeight="1" x14ac:dyDescent="0.2"/>
    <row r="17029" ht="12.75" customHeight="1" x14ac:dyDescent="0.2"/>
    <row r="17030" ht="12.75" customHeight="1" x14ac:dyDescent="0.2"/>
    <row r="17031" ht="12.75" customHeight="1" x14ac:dyDescent="0.2"/>
    <row r="17032" ht="12.75" customHeight="1" x14ac:dyDescent="0.2"/>
    <row r="17033" ht="12.75" customHeight="1" x14ac:dyDescent="0.2"/>
    <row r="17034" ht="12.75" customHeight="1" x14ac:dyDescent="0.2"/>
    <row r="17035" ht="12.75" customHeight="1" x14ac:dyDescent="0.2"/>
    <row r="17036" ht="12.75" customHeight="1" x14ac:dyDescent="0.2"/>
    <row r="17037" ht="12.75" customHeight="1" x14ac:dyDescent="0.2"/>
    <row r="17038" ht="12.75" customHeight="1" x14ac:dyDescent="0.2"/>
    <row r="17039" ht="12.75" customHeight="1" x14ac:dyDescent="0.2"/>
    <row r="17040" ht="12.75" customHeight="1" x14ac:dyDescent="0.2"/>
    <row r="17041" ht="12.75" customHeight="1" x14ac:dyDescent="0.2"/>
    <row r="17042" ht="12.75" customHeight="1" x14ac:dyDescent="0.2"/>
    <row r="17043" ht="12.75" customHeight="1" x14ac:dyDescent="0.2"/>
    <row r="17044" ht="12.75" customHeight="1" x14ac:dyDescent="0.2"/>
    <row r="17045" ht="12.75" customHeight="1" x14ac:dyDescent="0.2"/>
    <row r="17046" ht="12.75" customHeight="1" x14ac:dyDescent="0.2"/>
    <row r="17047" ht="12.75" customHeight="1" x14ac:dyDescent="0.2"/>
    <row r="17048" ht="12.75" customHeight="1" x14ac:dyDescent="0.2"/>
    <row r="17049" ht="12.75" customHeight="1" x14ac:dyDescent="0.2"/>
    <row r="17050" ht="12.75" customHeight="1" x14ac:dyDescent="0.2"/>
    <row r="17051" ht="12.75" customHeight="1" x14ac:dyDescent="0.2"/>
    <row r="17052" ht="12.75" customHeight="1" x14ac:dyDescent="0.2"/>
    <row r="17053" ht="12.75" customHeight="1" x14ac:dyDescent="0.2"/>
    <row r="17054" ht="12.75" customHeight="1" x14ac:dyDescent="0.2"/>
    <row r="17055" ht="12.75" customHeight="1" x14ac:dyDescent="0.2"/>
    <row r="17056" ht="12.75" customHeight="1" x14ac:dyDescent="0.2"/>
    <row r="17057" ht="12.75" customHeight="1" x14ac:dyDescent="0.2"/>
    <row r="17058" ht="12.75" customHeight="1" x14ac:dyDescent="0.2"/>
    <row r="17059" ht="12.75" customHeight="1" x14ac:dyDescent="0.2"/>
    <row r="17060" ht="12.75" customHeight="1" x14ac:dyDescent="0.2"/>
    <row r="17061" ht="12.75" customHeight="1" x14ac:dyDescent="0.2"/>
    <row r="17062" ht="12.75" customHeight="1" x14ac:dyDescent="0.2"/>
    <row r="17063" ht="12.75" customHeight="1" x14ac:dyDescent="0.2"/>
    <row r="17064" ht="12.75" customHeight="1" x14ac:dyDescent="0.2"/>
    <row r="17065" ht="12.75" customHeight="1" x14ac:dyDescent="0.2"/>
    <row r="17066" ht="12.75" customHeight="1" x14ac:dyDescent="0.2"/>
    <row r="17067" ht="12.75" customHeight="1" x14ac:dyDescent="0.2"/>
  </sheetData>
  <mergeCells count="373">
    <mergeCell ref="B943:K943"/>
    <mergeCell ref="B965:K965"/>
    <mergeCell ref="B573:K573"/>
    <mergeCell ref="B596:K596"/>
    <mergeCell ref="B599:K599"/>
    <mergeCell ref="B619:K619"/>
    <mergeCell ref="B296:K296"/>
    <mergeCell ref="B320:K320"/>
    <mergeCell ref="B343:K343"/>
    <mergeCell ref="B366:K366"/>
    <mergeCell ref="B389:K389"/>
    <mergeCell ref="B412:K412"/>
    <mergeCell ref="B576:K576"/>
    <mergeCell ref="B274:K274"/>
    <mergeCell ref="B299:K299"/>
    <mergeCell ref="B323:K323"/>
    <mergeCell ref="B346:K346"/>
    <mergeCell ref="B369:K369"/>
    <mergeCell ref="B484:K484"/>
    <mergeCell ref="B507:K507"/>
    <mergeCell ref="B530:K530"/>
    <mergeCell ref="B553:K553"/>
    <mergeCell ref="B458:K458"/>
    <mergeCell ref="B481:K481"/>
    <mergeCell ref="B531:K531"/>
    <mergeCell ref="B508:K508"/>
    <mergeCell ref="B461:K461"/>
    <mergeCell ref="B987:K987"/>
    <mergeCell ref="B720:K720"/>
    <mergeCell ref="B745:K745"/>
    <mergeCell ref="B767:K767"/>
    <mergeCell ref="B789:K789"/>
    <mergeCell ref="B811:K811"/>
    <mergeCell ref="B833:K833"/>
    <mergeCell ref="B855:K855"/>
    <mergeCell ref="B877:K877"/>
    <mergeCell ref="B899:K899"/>
    <mergeCell ref="B793:K793"/>
    <mergeCell ref="B723:K723"/>
    <mergeCell ref="B748:K748"/>
    <mergeCell ref="B770:K770"/>
    <mergeCell ref="B792:K792"/>
    <mergeCell ref="B814:K814"/>
    <mergeCell ref="B836:K836"/>
    <mergeCell ref="B858:K858"/>
    <mergeCell ref="B880:K880"/>
    <mergeCell ref="B902:K902"/>
    <mergeCell ref="B924:K924"/>
    <mergeCell ref="B946:K946"/>
    <mergeCell ref="B968:K968"/>
    <mergeCell ref="B921:K921"/>
    <mergeCell ref="S925:S926"/>
    <mergeCell ref="A925:A926"/>
    <mergeCell ref="B925:K925"/>
    <mergeCell ref="L925:L926"/>
    <mergeCell ref="M925:M926"/>
    <mergeCell ref="N925:N926"/>
    <mergeCell ref="O925:O926"/>
    <mergeCell ref="P925:P926"/>
    <mergeCell ref="Q925:Q926"/>
    <mergeCell ref="R925:R926"/>
    <mergeCell ref="S903:S904"/>
    <mergeCell ref="A903:A904"/>
    <mergeCell ref="B903:K903"/>
    <mergeCell ref="L903:L904"/>
    <mergeCell ref="M903:M904"/>
    <mergeCell ref="N903:N904"/>
    <mergeCell ref="O903:O904"/>
    <mergeCell ref="P903:P904"/>
    <mergeCell ref="Q903:Q904"/>
    <mergeCell ref="R903:R904"/>
    <mergeCell ref="S485:S486"/>
    <mergeCell ref="P462:P463"/>
    <mergeCell ref="Q462:Q463"/>
    <mergeCell ref="A485:A486"/>
    <mergeCell ref="B485:K485"/>
    <mergeCell ref="L485:L486"/>
    <mergeCell ref="M485:M486"/>
    <mergeCell ref="N485:N486"/>
    <mergeCell ref="O485:O486"/>
    <mergeCell ref="B462:K462"/>
    <mergeCell ref="L462:L463"/>
    <mergeCell ref="M462:M463"/>
    <mergeCell ref="N462:N463"/>
    <mergeCell ref="O462:O463"/>
    <mergeCell ref="P485:P486"/>
    <mergeCell ref="Q485:Q486"/>
    <mergeCell ref="S462:S463"/>
    <mergeCell ref="R485:R486"/>
    <mergeCell ref="R462:R463"/>
    <mergeCell ref="S531:S532"/>
    <mergeCell ref="M531:M532"/>
    <mergeCell ref="O531:O532"/>
    <mergeCell ref="P531:P532"/>
    <mergeCell ref="N554:N555"/>
    <mergeCell ref="O554:O555"/>
    <mergeCell ref="P554:P555"/>
    <mergeCell ref="L531:L532"/>
    <mergeCell ref="L554:L555"/>
    <mergeCell ref="S577:S578"/>
    <mergeCell ref="L577:L578"/>
    <mergeCell ref="M577:M578"/>
    <mergeCell ref="N577:N578"/>
    <mergeCell ref="O577:O578"/>
    <mergeCell ref="P577:P578"/>
    <mergeCell ref="Q577:Q578"/>
    <mergeCell ref="M554:M555"/>
    <mergeCell ref="Q554:Q555"/>
    <mergeCell ref="R554:R555"/>
    <mergeCell ref="S554:S555"/>
    <mergeCell ref="A623:A624"/>
    <mergeCell ref="A649:A650"/>
    <mergeCell ref="Q649:Q650"/>
    <mergeCell ref="R649:R650"/>
    <mergeCell ref="Q623:Q624"/>
    <mergeCell ref="R623:R624"/>
    <mergeCell ref="S623:S624"/>
    <mergeCell ref="S649:S650"/>
    <mergeCell ref="O649:O650"/>
    <mergeCell ref="P649:P650"/>
    <mergeCell ref="B623:K623"/>
    <mergeCell ref="L623:L624"/>
    <mergeCell ref="M623:M624"/>
    <mergeCell ref="N623:N624"/>
    <mergeCell ref="O623:O624"/>
    <mergeCell ref="P623:P624"/>
    <mergeCell ref="B649:K649"/>
    <mergeCell ref="M649:M650"/>
    <mergeCell ref="N649:N650"/>
    <mergeCell ref="B648:K648"/>
    <mergeCell ref="M675:M676"/>
    <mergeCell ref="N675:N676"/>
    <mergeCell ref="B700:K700"/>
    <mergeCell ref="L700:L701"/>
    <mergeCell ref="M700:M701"/>
    <mergeCell ref="N700:N701"/>
    <mergeCell ref="B600:K600"/>
    <mergeCell ref="L600:L601"/>
    <mergeCell ref="M600:M601"/>
    <mergeCell ref="N600:N601"/>
    <mergeCell ref="L649:L650"/>
    <mergeCell ref="B675:K675"/>
    <mergeCell ref="L675:L676"/>
    <mergeCell ref="B645:K645"/>
    <mergeCell ref="B671:K671"/>
    <mergeCell ref="B696:K696"/>
    <mergeCell ref="B622:K622"/>
    <mergeCell ref="B674:K674"/>
    <mergeCell ref="B699:K699"/>
    <mergeCell ref="O675:O676"/>
    <mergeCell ref="P675:P676"/>
    <mergeCell ref="Q675:Q676"/>
    <mergeCell ref="R675:R676"/>
    <mergeCell ref="S675:S676"/>
    <mergeCell ref="O724:O725"/>
    <mergeCell ref="P724:P725"/>
    <mergeCell ref="Q724:Q725"/>
    <mergeCell ref="R724:R725"/>
    <mergeCell ref="S724:S725"/>
    <mergeCell ref="O700:O701"/>
    <mergeCell ref="P700:P701"/>
    <mergeCell ref="Q700:Q701"/>
    <mergeCell ref="R700:R701"/>
    <mergeCell ref="S700:S701"/>
    <mergeCell ref="O771:O772"/>
    <mergeCell ref="P771:P772"/>
    <mergeCell ref="Q771:Q772"/>
    <mergeCell ref="R771:R772"/>
    <mergeCell ref="S771:S772"/>
    <mergeCell ref="B724:K724"/>
    <mergeCell ref="L724:L725"/>
    <mergeCell ref="M724:M725"/>
    <mergeCell ref="N724:N725"/>
    <mergeCell ref="P749:P750"/>
    <mergeCell ref="Q749:Q750"/>
    <mergeCell ref="R749:R750"/>
    <mergeCell ref="S749:S750"/>
    <mergeCell ref="O749:O750"/>
    <mergeCell ref="M749:M750"/>
    <mergeCell ref="N749:N750"/>
    <mergeCell ref="M771:M772"/>
    <mergeCell ref="N771:N772"/>
    <mergeCell ref="L771:L772"/>
    <mergeCell ref="M815:M816"/>
    <mergeCell ref="N815:N816"/>
    <mergeCell ref="M837:M838"/>
    <mergeCell ref="N837:N838"/>
    <mergeCell ref="N793:N794"/>
    <mergeCell ref="S793:S794"/>
    <mergeCell ref="O815:O816"/>
    <mergeCell ref="P815:P816"/>
    <mergeCell ref="Q815:Q816"/>
    <mergeCell ref="R815:R816"/>
    <mergeCell ref="S815:S816"/>
    <mergeCell ref="O793:O794"/>
    <mergeCell ref="P793:P794"/>
    <mergeCell ref="Q793:Q794"/>
    <mergeCell ref="R793:R794"/>
    <mergeCell ref="M793:M794"/>
    <mergeCell ref="O837:O838"/>
    <mergeCell ref="P837:P838"/>
    <mergeCell ref="Q837:Q838"/>
    <mergeCell ref="R837:R838"/>
    <mergeCell ref="S837:S838"/>
    <mergeCell ref="L793:L794"/>
    <mergeCell ref="M324:M325"/>
    <mergeCell ref="N324:N325"/>
    <mergeCell ref="S324:S325"/>
    <mergeCell ref="O324:O325"/>
    <mergeCell ref="P324:P325"/>
    <mergeCell ref="M300:M301"/>
    <mergeCell ref="N300:N301"/>
    <mergeCell ref="O300:O301"/>
    <mergeCell ref="P300:P301"/>
    <mergeCell ref="Q300:Q301"/>
    <mergeCell ref="Q324:Q325"/>
    <mergeCell ref="R300:R301"/>
    <mergeCell ref="R324:R325"/>
    <mergeCell ref="S508:S509"/>
    <mergeCell ref="S300:S301"/>
    <mergeCell ref="M508:M509"/>
    <mergeCell ref="N508:N509"/>
    <mergeCell ref="O508:O509"/>
    <mergeCell ref="P508:P509"/>
    <mergeCell ref="Q508:Q509"/>
    <mergeCell ref="S347:S348"/>
    <mergeCell ref="L370:L371"/>
    <mergeCell ref="L347:L348"/>
    <mergeCell ref="B3:J3"/>
    <mergeCell ref="B275:K275"/>
    <mergeCell ref="L275:L276"/>
    <mergeCell ref="M275:M276"/>
    <mergeCell ref="N275:N276"/>
    <mergeCell ref="O275:O276"/>
    <mergeCell ref="P439:P440"/>
    <mergeCell ref="Q439:Q440"/>
    <mergeCell ref="R439:R440"/>
    <mergeCell ref="B438:K438"/>
    <mergeCell ref="B439:K439"/>
    <mergeCell ref="L439:L440"/>
    <mergeCell ref="M439:M440"/>
    <mergeCell ref="N439:N440"/>
    <mergeCell ref="O439:O440"/>
    <mergeCell ref="B392:K392"/>
    <mergeCell ref="B324:K324"/>
    <mergeCell ref="L324:L325"/>
    <mergeCell ref="N370:N371"/>
    <mergeCell ref="O370:O371"/>
    <mergeCell ref="O347:O348"/>
    <mergeCell ref="P347:P348"/>
    <mergeCell ref="Q347:Q348"/>
    <mergeCell ref="L300:L301"/>
    <mergeCell ref="A554:A555"/>
    <mergeCell ref="Q600:Q601"/>
    <mergeCell ref="R600:R601"/>
    <mergeCell ref="S275:S276"/>
    <mergeCell ref="S439:S440"/>
    <mergeCell ref="S393:S394"/>
    <mergeCell ref="P370:P371"/>
    <mergeCell ref="P393:P394"/>
    <mergeCell ref="Q393:Q394"/>
    <mergeCell ref="R393:R394"/>
    <mergeCell ref="Q370:Q371"/>
    <mergeCell ref="R370:R371"/>
    <mergeCell ref="S370:S371"/>
    <mergeCell ref="P416:P417"/>
    <mergeCell ref="S416:S417"/>
    <mergeCell ref="P275:P276"/>
    <mergeCell ref="Q275:Q276"/>
    <mergeCell ref="R275:R276"/>
    <mergeCell ref="Q416:Q417"/>
    <mergeCell ref="O600:O601"/>
    <mergeCell ref="P600:P601"/>
    <mergeCell ref="S600:S601"/>
    <mergeCell ref="A600:A601"/>
    <mergeCell ref="R577:R578"/>
    <mergeCell ref="R347:R348"/>
    <mergeCell ref="O393:O394"/>
    <mergeCell ref="R416:R417"/>
    <mergeCell ref="B554:K554"/>
    <mergeCell ref="B393:K393"/>
    <mergeCell ref="L393:L394"/>
    <mergeCell ref="M393:M394"/>
    <mergeCell ref="R508:R509"/>
    <mergeCell ref="M370:M371"/>
    <mergeCell ref="M416:M417"/>
    <mergeCell ref="N416:N417"/>
    <mergeCell ref="O416:O417"/>
    <mergeCell ref="B370:K370"/>
    <mergeCell ref="L508:L509"/>
    <mergeCell ref="M347:M348"/>
    <mergeCell ref="N347:N348"/>
    <mergeCell ref="N393:N394"/>
    <mergeCell ref="Q531:Q532"/>
    <mergeCell ref="R531:R532"/>
    <mergeCell ref="B504:K504"/>
    <mergeCell ref="B527:K527"/>
    <mergeCell ref="B550:K550"/>
    <mergeCell ref="N531:N532"/>
    <mergeCell ref="A275:A276"/>
    <mergeCell ref="A300:A301"/>
    <mergeCell ref="A324:A325"/>
    <mergeCell ref="A347:A348"/>
    <mergeCell ref="A370:A371"/>
    <mergeCell ref="A393:A394"/>
    <mergeCell ref="A416:A417"/>
    <mergeCell ref="A439:A440"/>
    <mergeCell ref="B300:K300"/>
    <mergeCell ref="B347:K347"/>
    <mergeCell ref="B435:K435"/>
    <mergeCell ref="A577:A578"/>
    <mergeCell ref="B577:K577"/>
    <mergeCell ref="A508:A509"/>
    <mergeCell ref="B415:K415"/>
    <mergeCell ref="B416:K416"/>
    <mergeCell ref="L416:L417"/>
    <mergeCell ref="A815:A816"/>
    <mergeCell ref="A837:A838"/>
    <mergeCell ref="A859:A860"/>
    <mergeCell ref="B815:K815"/>
    <mergeCell ref="L815:L816"/>
    <mergeCell ref="B859:K859"/>
    <mergeCell ref="L859:L860"/>
    <mergeCell ref="A793:A794"/>
    <mergeCell ref="B749:K749"/>
    <mergeCell ref="L749:L750"/>
    <mergeCell ref="B771:K771"/>
    <mergeCell ref="A462:A463"/>
    <mergeCell ref="A675:A676"/>
    <mergeCell ref="A700:A701"/>
    <mergeCell ref="A724:A725"/>
    <mergeCell ref="A749:A750"/>
    <mergeCell ref="A771:A772"/>
    <mergeCell ref="A531:A532"/>
    <mergeCell ref="M859:M860"/>
    <mergeCell ref="N859:N860"/>
    <mergeCell ref="S859:S860"/>
    <mergeCell ref="L837:L838"/>
    <mergeCell ref="B837:K837"/>
    <mergeCell ref="O859:O860"/>
    <mergeCell ref="P859:P860"/>
    <mergeCell ref="Q859:Q860"/>
    <mergeCell ref="R859:R860"/>
    <mergeCell ref="S881:S882"/>
    <mergeCell ref="A881:A882"/>
    <mergeCell ref="B881:K881"/>
    <mergeCell ref="L881:L882"/>
    <mergeCell ref="M881:M882"/>
    <mergeCell ref="N881:N882"/>
    <mergeCell ref="O881:O882"/>
    <mergeCell ref="P881:P882"/>
    <mergeCell ref="Q881:Q882"/>
    <mergeCell ref="R881:R882"/>
    <mergeCell ref="S947:S948"/>
    <mergeCell ref="A947:A948"/>
    <mergeCell ref="B947:K947"/>
    <mergeCell ref="L947:L948"/>
    <mergeCell ref="M947:M948"/>
    <mergeCell ref="N947:N948"/>
    <mergeCell ref="O947:O948"/>
    <mergeCell ref="P947:P948"/>
    <mergeCell ref="Q947:Q948"/>
    <mergeCell ref="R947:R948"/>
    <mergeCell ref="S969:S970"/>
    <mergeCell ref="A969:A970"/>
    <mergeCell ref="B969:K969"/>
    <mergeCell ref="L969:L970"/>
    <mergeCell ref="M969:M970"/>
    <mergeCell ref="N969:N970"/>
    <mergeCell ref="O969:O970"/>
    <mergeCell ref="P969:P970"/>
    <mergeCell ref="Q969:Q970"/>
    <mergeCell ref="R969:R970"/>
  </mergeCells>
  <pageMargins left="0.7" right="0.7" top="0.75" bottom="0.75" header="0" footer="0"/>
  <pageSetup orientation="landscape"/>
  <ignoredErrors>
    <ignoredError sqref="P803 P845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9CC00"/>
  </sheetPr>
  <dimension ref="A1:V1000"/>
  <sheetViews>
    <sheetView topLeftCell="A190" workbookViewId="0">
      <selection activeCell="U203" sqref="U203"/>
    </sheetView>
  </sheetViews>
  <sheetFormatPr baseColWidth="10" defaultColWidth="12.5703125" defaultRowHeight="15" customHeight="1" x14ac:dyDescent="0.2"/>
  <cols>
    <col min="1" max="1" width="8.5703125" customWidth="1"/>
    <col min="2" max="10" width="7.140625" customWidth="1"/>
    <col min="11" max="11" width="15.7109375" style="155" customWidth="1"/>
    <col min="12" max="18" width="12.85546875" customWidth="1"/>
    <col min="19" max="26" width="10" customWidth="1"/>
  </cols>
  <sheetData>
    <row r="1" spans="1:19" ht="12.75" customHeight="1" x14ac:dyDescent="0.2"/>
    <row r="2" spans="1:19" ht="12.75" customHeight="1" x14ac:dyDescent="0.2">
      <c r="A2" s="113"/>
    </row>
    <row r="3" spans="1:19" ht="26.25" x14ac:dyDescent="0.4">
      <c r="A3" s="154"/>
      <c r="B3" s="184" t="s">
        <v>53</v>
      </c>
      <c r="C3" s="184"/>
      <c r="D3" s="184"/>
      <c r="E3" s="184"/>
      <c r="F3" s="184"/>
      <c r="G3" s="184"/>
      <c r="H3" s="184"/>
      <c r="I3" s="184"/>
      <c r="J3" s="184"/>
      <c r="K3" s="153" t="s">
        <v>69</v>
      </c>
      <c r="L3" s="25"/>
      <c r="M3" s="1"/>
      <c r="N3" s="1"/>
      <c r="O3" s="25"/>
      <c r="P3" s="1"/>
      <c r="Q3" s="25"/>
      <c r="R3" s="25"/>
      <c r="S3" s="25"/>
    </row>
    <row r="4" spans="1:19" ht="20.25" x14ac:dyDescent="0.2">
      <c r="A4" s="172" t="s">
        <v>9</v>
      </c>
      <c r="B4" s="188" t="s">
        <v>54</v>
      </c>
      <c r="C4" s="189"/>
      <c r="D4" s="189"/>
      <c r="E4" s="189"/>
      <c r="F4" s="189"/>
      <c r="G4" s="189"/>
      <c r="H4" s="189"/>
      <c r="I4" s="189"/>
      <c r="J4" s="190"/>
      <c r="K4" s="176" t="s">
        <v>10</v>
      </c>
      <c r="L4" s="171" t="s">
        <v>2</v>
      </c>
      <c r="M4" s="171" t="s">
        <v>3</v>
      </c>
      <c r="N4" s="178" t="s">
        <v>4</v>
      </c>
      <c r="O4" s="171" t="s">
        <v>5</v>
      </c>
      <c r="P4" s="169" t="s">
        <v>6</v>
      </c>
      <c r="Q4" s="169" t="s">
        <v>7</v>
      </c>
      <c r="R4" s="171" t="s">
        <v>8</v>
      </c>
    </row>
    <row r="5" spans="1:19" ht="15.75" x14ac:dyDescent="0.25">
      <c r="A5" s="170"/>
      <c r="B5" s="49" t="s">
        <v>55</v>
      </c>
      <c r="C5" s="49" t="s">
        <v>56</v>
      </c>
      <c r="D5" s="49" t="s">
        <v>57</v>
      </c>
      <c r="E5" s="49" t="s">
        <v>58</v>
      </c>
      <c r="F5" s="49" t="s">
        <v>59</v>
      </c>
      <c r="G5" s="49" t="s">
        <v>60</v>
      </c>
      <c r="H5" s="49" t="s">
        <v>61</v>
      </c>
      <c r="I5" s="49" t="s">
        <v>62</v>
      </c>
      <c r="J5" s="49" t="s">
        <v>83</v>
      </c>
      <c r="K5" s="177"/>
      <c r="L5" s="170"/>
      <c r="M5" s="170"/>
      <c r="N5" s="170"/>
      <c r="O5" s="170"/>
      <c r="P5" s="170"/>
      <c r="Q5" s="170"/>
      <c r="R5" s="170"/>
    </row>
    <row r="6" spans="1:19" ht="15.75" x14ac:dyDescent="0.25">
      <c r="A6" s="49">
        <v>1701</v>
      </c>
      <c r="B6" s="50">
        <v>19</v>
      </c>
      <c r="C6" s="50"/>
      <c r="D6" s="50"/>
      <c r="E6" s="50"/>
      <c r="F6" s="50"/>
      <c r="G6" s="50"/>
      <c r="H6" s="50"/>
      <c r="I6" s="50"/>
      <c r="J6" s="50"/>
      <c r="K6" s="91"/>
      <c r="L6" s="51"/>
      <c r="M6" s="52"/>
      <c r="N6" s="53"/>
      <c r="O6" s="54"/>
      <c r="P6" s="55">
        <f>B6</f>
        <v>19</v>
      </c>
      <c r="Q6" s="56"/>
      <c r="R6" s="54"/>
    </row>
    <row r="7" spans="1:19" ht="15.75" customHeight="1" x14ac:dyDescent="0.25">
      <c r="A7" s="49">
        <v>1702</v>
      </c>
      <c r="B7" s="50"/>
      <c r="C7" s="50">
        <v>15</v>
      </c>
      <c r="D7" s="50"/>
      <c r="E7" s="50"/>
      <c r="F7" s="50"/>
      <c r="G7" s="50"/>
      <c r="H7" s="50"/>
      <c r="I7" s="50"/>
      <c r="J7" s="50"/>
      <c r="K7" s="91"/>
      <c r="L7" s="57"/>
      <c r="M7" s="58"/>
      <c r="N7" s="59"/>
      <c r="O7" s="60">
        <f>IF(C7=0,"",C7/B6)</f>
        <v>0.78947368421052633</v>
      </c>
      <c r="P7" s="61">
        <v>15</v>
      </c>
      <c r="Q7" s="62">
        <f t="shared" ref="Q7:Q14" si="0">IF(P7=0,"",P7/P6)</f>
        <v>0.78947368421052633</v>
      </c>
      <c r="R7" s="62">
        <f t="shared" ref="R7:R13" si="1">IF(P7=0,"",100%-Q7)</f>
        <v>0.21052631578947367</v>
      </c>
    </row>
    <row r="8" spans="1:19" ht="15.75" customHeight="1" x14ac:dyDescent="0.25">
      <c r="A8" s="49">
        <v>1801</v>
      </c>
      <c r="B8" s="50"/>
      <c r="C8" s="50"/>
      <c r="D8" s="50">
        <v>14</v>
      </c>
      <c r="E8" s="50"/>
      <c r="F8" s="50"/>
      <c r="G8" s="50"/>
      <c r="H8" s="50"/>
      <c r="I8" s="50"/>
      <c r="J8" s="50"/>
      <c r="K8" s="91"/>
      <c r="L8" s="57"/>
      <c r="M8" s="58"/>
      <c r="N8" s="59"/>
      <c r="O8" s="60">
        <f>IF(D8=0,"",D8/C7)</f>
        <v>0.93333333333333335</v>
      </c>
      <c r="P8" s="61">
        <v>15</v>
      </c>
      <c r="Q8" s="62">
        <f t="shared" si="0"/>
        <v>1</v>
      </c>
      <c r="R8" s="62">
        <f t="shared" si="1"/>
        <v>0</v>
      </c>
      <c r="S8" s="11">
        <f>P8/P6</f>
        <v>0.78947368421052633</v>
      </c>
    </row>
    <row r="9" spans="1:19" ht="15.75" customHeight="1" x14ac:dyDescent="0.25">
      <c r="A9" s="49">
        <v>1802</v>
      </c>
      <c r="B9" s="50"/>
      <c r="C9" s="50"/>
      <c r="D9" s="50"/>
      <c r="E9" s="50">
        <v>8</v>
      </c>
      <c r="F9" s="50"/>
      <c r="G9" s="50"/>
      <c r="H9" s="50"/>
      <c r="I9" s="50"/>
      <c r="J9" s="50"/>
      <c r="K9" s="91"/>
      <c r="L9" s="57"/>
      <c r="M9" s="58"/>
      <c r="N9" s="59"/>
      <c r="O9" s="60">
        <f>IF(E9=0,"",E9/D8)</f>
        <v>0.5714285714285714</v>
      </c>
      <c r="P9" s="61">
        <v>12</v>
      </c>
      <c r="Q9" s="62">
        <f t="shared" si="0"/>
        <v>0.8</v>
      </c>
      <c r="R9" s="62">
        <f t="shared" si="1"/>
        <v>0.19999999999999996</v>
      </c>
    </row>
    <row r="10" spans="1:19" ht="15.75" customHeight="1" x14ac:dyDescent="0.25">
      <c r="A10" s="49">
        <v>1901</v>
      </c>
      <c r="B10" s="50"/>
      <c r="C10" s="50"/>
      <c r="D10" s="50"/>
      <c r="E10" s="50"/>
      <c r="F10" s="50">
        <v>8</v>
      </c>
      <c r="G10" s="50"/>
      <c r="H10" s="50"/>
      <c r="I10" s="50"/>
      <c r="J10" s="50"/>
      <c r="K10" s="91"/>
      <c r="L10" s="57"/>
      <c r="M10" s="58"/>
      <c r="N10" s="59"/>
      <c r="O10" s="60">
        <f>IF(F10=0,"",F10/E9)</f>
        <v>1</v>
      </c>
      <c r="P10" s="61">
        <v>9</v>
      </c>
      <c r="Q10" s="62">
        <f t="shared" si="0"/>
        <v>0.75</v>
      </c>
      <c r="R10" s="62">
        <f t="shared" si="1"/>
        <v>0.25</v>
      </c>
    </row>
    <row r="11" spans="1:19" ht="15.75" customHeight="1" x14ac:dyDescent="0.25">
      <c r="A11" s="49">
        <v>1902</v>
      </c>
      <c r="B11" s="50"/>
      <c r="C11" s="50"/>
      <c r="D11" s="50"/>
      <c r="E11" s="50"/>
      <c r="F11" s="50"/>
      <c r="G11" s="50">
        <v>7</v>
      </c>
      <c r="H11" s="50"/>
      <c r="I11" s="50"/>
      <c r="J11" s="50"/>
      <c r="K11" s="91"/>
      <c r="L11" s="57"/>
      <c r="M11" s="58"/>
      <c r="N11" s="59"/>
      <c r="O11" s="60">
        <f>IF(G11=0,"",G11/F10)</f>
        <v>0.875</v>
      </c>
      <c r="P11" s="61">
        <v>9</v>
      </c>
      <c r="Q11" s="62">
        <f t="shared" si="0"/>
        <v>1</v>
      </c>
      <c r="R11" s="62">
        <f t="shared" si="1"/>
        <v>0</v>
      </c>
    </row>
    <row r="12" spans="1:19" ht="15.75" customHeight="1" x14ac:dyDescent="0.25">
      <c r="A12" s="49">
        <v>2001</v>
      </c>
      <c r="B12" s="50"/>
      <c r="C12" s="50"/>
      <c r="D12" s="50"/>
      <c r="E12" s="50"/>
      <c r="F12" s="50"/>
      <c r="G12" s="50"/>
      <c r="H12" s="50">
        <v>5</v>
      </c>
      <c r="I12" s="50"/>
      <c r="J12" s="50"/>
      <c r="K12" s="91"/>
      <c r="L12" s="57"/>
      <c r="M12" s="58"/>
      <c r="N12" s="59"/>
      <c r="O12" s="60">
        <f>IF(H12=0,"",H12/G11)</f>
        <v>0.7142857142857143</v>
      </c>
      <c r="P12" s="61">
        <v>9</v>
      </c>
      <c r="Q12" s="62">
        <f t="shared" si="0"/>
        <v>1</v>
      </c>
      <c r="R12" s="62">
        <f t="shared" si="1"/>
        <v>0</v>
      </c>
    </row>
    <row r="13" spans="1:19" ht="15.75" customHeight="1" x14ac:dyDescent="0.25">
      <c r="A13" s="49">
        <v>2002</v>
      </c>
      <c r="B13" s="50"/>
      <c r="C13" s="50"/>
      <c r="D13" s="50"/>
      <c r="E13" s="50"/>
      <c r="F13" s="50"/>
      <c r="G13" s="50"/>
      <c r="H13" s="50"/>
      <c r="I13" s="50">
        <v>5</v>
      </c>
      <c r="J13" s="50"/>
      <c r="K13" s="91"/>
      <c r="L13" s="57"/>
      <c r="M13" s="58"/>
      <c r="N13" s="59"/>
      <c r="O13" s="60">
        <f>IF(I13=0,"",I13/H12)</f>
        <v>1</v>
      </c>
      <c r="P13" s="61">
        <v>7</v>
      </c>
      <c r="Q13" s="62">
        <f t="shared" si="0"/>
        <v>0.77777777777777779</v>
      </c>
      <c r="R13" s="62">
        <f t="shared" si="1"/>
        <v>0.22222222222222221</v>
      </c>
    </row>
    <row r="14" spans="1:19" ht="15.75" customHeight="1" x14ac:dyDescent="0.25">
      <c r="A14" s="49">
        <v>2101</v>
      </c>
      <c r="B14" s="50"/>
      <c r="C14" s="50"/>
      <c r="D14" s="50"/>
      <c r="E14" s="50"/>
      <c r="F14" s="50"/>
      <c r="G14" s="50"/>
      <c r="H14" s="50"/>
      <c r="I14" s="50"/>
      <c r="J14" s="50">
        <v>5</v>
      </c>
      <c r="K14" s="91">
        <v>4</v>
      </c>
      <c r="L14" s="57"/>
      <c r="M14" s="58"/>
      <c r="N14" s="59"/>
      <c r="O14" s="60">
        <f>IF(J14=0,"",J14/I13)</f>
        <v>1</v>
      </c>
      <c r="P14" s="61">
        <v>6</v>
      </c>
      <c r="Q14" s="62">
        <f t="shared" si="0"/>
        <v>0.8571428571428571</v>
      </c>
      <c r="R14" s="62">
        <f>IF(P14=0,"",100%-Q14)</f>
        <v>0.1428571428571429</v>
      </c>
    </row>
    <row r="15" spans="1:19" ht="15.75" customHeight="1" x14ac:dyDescent="0.25">
      <c r="A15" s="49">
        <v>2102</v>
      </c>
      <c r="B15" s="50"/>
      <c r="C15" s="50"/>
      <c r="D15" s="50"/>
      <c r="E15" s="50"/>
      <c r="F15" s="50"/>
      <c r="G15" s="50"/>
      <c r="H15" s="50"/>
      <c r="I15" s="50"/>
      <c r="J15" s="50">
        <v>1</v>
      </c>
      <c r="K15" s="91">
        <v>1</v>
      </c>
      <c r="L15" s="57"/>
      <c r="M15" s="58"/>
      <c r="N15" s="58"/>
      <c r="O15" s="68"/>
      <c r="P15" s="61">
        <v>2</v>
      </c>
      <c r="Q15" s="69"/>
      <c r="R15" s="68"/>
    </row>
    <row r="16" spans="1:19" ht="15.75" customHeight="1" x14ac:dyDescent="0.25">
      <c r="A16" s="49">
        <v>2201</v>
      </c>
      <c r="B16" s="50"/>
      <c r="C16" s="50"/>
      <c r="D16" s="50"/>
      <c r="E16" s="50"/>
      <c r="F16" s="50"/>
      <c r="G16" s="50"/>
      <c r="H16" s="50"/>
      <c r="I16" s="50"/>
      <c r="J16" s="50">
        <v>1</v>
      </c>
      <c r="K16" s="91">
        <v>1</v>
      </c>
      <c r="L16" s="57"/>
      <c r="M16" s="58"/>
      <c r="N16" s="64"/>
      <c r="O16" s="68"/>
      <c r="P16" s="66">
        <v>1</v>
      </c>
      <c r="Q16" s="69"/>
      <c r="R16" s="68"/>
    </row>
    <row r="17" spans="1:19" ht="15.75" customHeight="1" x14ac:dyDescent="0.25">
      <c r="A17" s="49">
        <v>2202</v>
      </c>
      <c r="B17" s="50"/>
      <c r="C17" s="50"/>
      <c r="D17" s="50"/>
      <c r="E17" s="50"/>
      <c r="F17" s="50"/>
      <c r="G17" s="50"/>
      <c r="H17" s="50"/>
      <c r="I17" s="50"/>
      <c r="J17" s="50">
        <v>1</v>
      </c>
      <c r="K17" s="91"/>
      <c r="L17" s="57"/>
      <c r="M17" s="58"/>
      <c r="N17" s="64"/>
      <c r="O17" s="68"/>
      <c r="P17" s="66">
        <v>1</v>
      </c>
      <c r="Q17" s="69"/>
      <c r="R17" s="68"/>
    </row>
    <row r="18" spans="1:19" ht="15.75" customHeight="1" x14ac:dyDescent="0.25">
      <c r="A18" s="49">
        <v>2301</v>
      </c>
      <c r="B18" s="50"/>
      <c r="C18" s="50"/>
      <c r="D18" s="50"/>
      <c r="E18" s="50"/>
      <c r="F18" s="50"/>
      <c r="G18" s="50"/>
      <c r="H18" s="50"/>
      <c r="I18" s="50"/>
      <c r="J18" s="50"/>
      <c r="K18" s="91"/>
      <c r="L18" s="57"/>
      <c r="M18" s="58"/>
      <c r="N18" s="64"/>
      <c r="O18" s="68"/>
      <c r="P18" s="66"/>
      <c r="Q18" s="69"/>
      <c r="R18" s="68"/>
    </row>
    <row r="19" spans="1:19" ht="15.75" customHeight="1" x14ac:dyDescent="0.25">
      <c r="A19" s="49">
        <v>2302</v>
      </c>
      <c r="B19" s="50"/>
      <c r="C19" s="50"/>
      <c r="D19" s="50"/>
      <c r="E19" s="50"/>
      <c r="F19" s="50"/>
      <c r="G19" s="50"/>
      <c r="H19" s="50"/>
      <c r="I19" s="50"/>
      <c r="J19" s="50"/>
      <c r="K19" s="91"/>
      <c r="L19" s="57"/>
      <c r="M19" s="58"/>
      <c r="N19" s="64"/>
      <c r="O19" s="58"/>
      <c r="P19" s="64"/>
      <c r="Q19" s="106"/>
      <c r="R19" s="68"/>
    </row>
    <row r="20" spans="1:19" ht="15.75" customHeight="1" x14ac:dyDescent="0.25">
      <c r="A20" s="49">
        <v>2401</v>
      </c>
      <c r="B20" s="50"/>
      <c r="C20" s="50"/>
      <c r="D20" s="50"/>
      <c r="E20" s="50"/>
      <c r="F20" s="50"/>
      <c r="G20" s="50"/>
      <c r="H20" s="50"/>
      <c r="I20" s="50"/>
      <c r="J20" s="50"/>
      <c r="K20" s="91"/>
      <c r="L20" s="57"/>
      <c r="M20" s="58"/>
      <c r="N20" s="64"/>
      <c r="O20" s="137" t="s">
        <v>42</v>
      </c>
      <c r="P20" s="72">
        <v>5</v>
      </c>
      <c r="Q20" s="87">
        <f>K23</f>
        <v>6</v>
      </c>
      <c r="R20" s="139" t="s">
        <v>10</v>
      </c>
    </row>
    <row r="21" spans="1:19" ht="15.75" customHeight="1" x14ac:dyDescent="0.25">
      <c r="A21" s="49">
        <v>2402</v>
      </c>
      <c r="B21" s="50"/>
      <c r="C21" s="50"/>
      <c r="D21" s="50"/>
      <c r="E21" s="50"/>
      <c r="F21" s="50"/>
      <c r="G21" s="50"/>
      <c r="H21" s="50"/>
      <c r="I21" s="50"/>
      <c r="J21" s="50"/>
      <c r="K21" s="91"/>
      <c r="L21" s="57"/>
      <c r="M21" s="58"/>
      <c r="N21" s="64"/>
      <c r="O21" s="138" t="s">
        <v>43</v>
      </c>
      <c r="P21" s="76">
        <f>IF(P20/B6=0,"",P20/B6)</f>
        <v>0.26315789473684209</v>
      </c>
      <c r="Q21" s="89">
        <f>IF(P20/Q20=0,"0%",P20/Q20)</f>
        <v>0.83333333333333337</v>
      </c>
      <c r="R21" s="140" t="s">
        <v>44</v>
      </c>
    </row>
    <row r="22" spans="1:19" ht="15.75" customHeight="1" x14ac:dyDescent="0.25">
      <c r="A22" s="49">
        <v>2501</v>
      </c>
      <c r="B22" s="142"/>
      <c r="C22" s="142"/>
      <c r="D22" s="142"/>
      <c r="E22" s="142"/>
      <c r="F22" s="142"/>
      <c r="G22" s="142"/>
      <c r="H22" s="142"/>
      <c r="I22" s="142"/>
      <c r="J22" s="142"/>
      <c r="K22" s="91"/>
      <c r="L22" s="79"/>
      <c r="M22" s="80"/>
      <c r="N22" s="81"/>
      <c r="O22" s="82"/>
      <c r="P22" s="83"/>
      <c r="Q22" s="83"/>
      <c r="R22" s="84"/>
    </row>
    <row r="23" spans="1:19" ht="18" customHeight="1" x14ac:dyDescent="0.25">
      <c r="A23" s="31"/>
      <c r="B23" s="182" t="s">
        <v>63</v>
      </c>
      <c r="C23" s="182"/>
      <c r="D23" s="182"/>
      <c r="E23" s="182"/>
      <c r="F23" s="182"/>
      <c r="G23" s="182"/>
      <c r="H23" s="182"/>
      <c r="I23" s="182"/>
      <c r="J23" s="182"/>
      <c r="K23" s="141">
        <f>SUM(K6:K19)</f>
        <v>6</v>
      </c>
      <c r="L23" s="86">
        <f>IF(K14=0,"",K14/B6)</f>
        <v>0.21052631578947367</v>
      </c>
      <c r="M23" s="86">
        <f>IF(K23=0,"",K23/B6)</f>
        <v>0.31578947368421051</v>
      </c>
      <c r="N23" s="86">
        <f>IF(K14=0,"",M23-L23)</f>
        <v>0.10526315789473684</v>
      </c>
      <c r="O23" s="1"/>
      <c r="P23" s="25"/>
      <c r="Q23" s="26"/>
      <c r="R23" s="1"/>
    </row>
    <row r="24" spans="1:19" ht="12.75" customHeight="1" x14ac:dyDescent="0.2">
      <c r="A24" s="113"/>
    </row>
    <row r="25" spans="1:19" ht="12.75" customHeight="1" x14ac:dyDescent="0.2">
      <c r="A25" s="113"/>
    </row>
    <row r="26" spans="1:19" ht="26.25" x14ac:dyDescent="0.4">
      <c r="A26" s="154"/>
      <c r="B26" s="184" t="s">
        <v>53</v>
      </c>
      <c r="C26" s="184"/>
      <c r="D26" s="184"/>
      <c r="E26" s="184"/>
      <c r="F26" s="184"/>
      <c r="G26" s="184"/>
      <c r="H26" s="184"/>
      <c r="I26" s="184"/>
      <c r="J26" s="184"/>
      <c r="K26" s="153" t="s">
        <v>70</v>
      </c>
      <c r="L26" s="25"/>
      <c r="M26" s="1"/>
      <c r="N26" s="1"/>
      <c r="O26" s="25"/>
      <c r="P26" s="1"/>
      <c r="Q26" s="25"/>
      <c r="R26" s="25"/>
      <c r="S26" s="25"/>
    </row>
    <row r="27" spans="1:19" ht="20.25" x14ac:dyDescent="0.2">
      <c r="A27" s="172" t="s">
        <v>9</v>
      </c>
      <c r="B27" s="188" t="s">
        <v>54</v>
      </c>
      <c r="C27" s="189"/>
      <c r="D27" s="189"/>
      <c r="E27" s="189"/>
      <c r="F27" s="189"/>
      <c r="G27" s="189"/>
      <c r="H27" s="189"/>
      <c r="I27" s="189"/>
      <c r="J27" s="190"/>
      <c r="K27" s="176" t="s">
        <v>10</v>
      </c>
      <c r="L27" s="171" t="s">
        <v>2</v>
      </c>
      <c r="M27" s="171" t="s">
        <v>3</v>
      </c>
      <c r="N27" s="178" t="s">
        <v>4</v>
      </c>
      <c r="O27" s="171" t="s">
        <v>5</v>
      </c>
      <c r="P27" s="169" t="s">
        <v>6</v>
      </c>
      <c r="Q27" s="169" t="s">
        <v>7</v>
      </c>
      <c r="R27" s="171" t="s">
        <v>8</v>
      </c>
    </row>
    <row r="28" spans="1:19" ht="15.75" x14ac:dyDescent="0.25">
      <c r="A28" s="170"/>
      <c r="B28" s="49" t="s">
        <v>55</v>
      </c>
      <c r="C28" s="49" t="s">
        <v>56</v>
      </c>
      <c r="D28" s="49" t="s">
        <v>57</v>
      </c>
      <c r="E28" s="49" t="s">
        <v>58</v>
      </c>
      <c r="F28" s="49" t="s">
        <v>59</v>
      </c>
      <c r="G28" s="49" t="s">
        <v>60</v>
      </c>
      <c r="H28" s="49" t="s">
        <v>61</v>
      </c>
      <c r="I28" s="49" t="s">
        <v>62</v>
      </c>
      <c r="J28" s="49" t="s">
        <v>83</v>
      </c>
      <c r="K28" s="177"/>
      <c r="L28" s="170"/>
      <c r="M28" s="170"/>
      <c r="N28" s="170"/>
      <c r="O28" s="170"/>
      <c r="P28" s="170"/>
      <c r="Q28" s="170"/>
      <c r="R28" s="170"/>
    </row>
    <row r="29" spans="1:19" ht="15.75" x14ac:dyDescent="0.25">
      <c r="A29" s="49">
        <v>1702</v>
      </c>
      <c r="B29" s="50">
        <v>16</v>
      </c>
      <c r="C29" s="50"/>
      <c r="D29" s="50"/>
      <c r="E29" s="50"/>
      <c r="F29" s="50"/>
      <c r="G29" s="50"/>
      <c r="H29" s="50"/>
      <c r="I29" s="50"/>
      <c r="J29" s="50"/>
      <c r="K29" s="91"/>
      <c r="L29" s="51"/>
      <c r="M29" s="52"/>
      <c r="N29" s="53"/>
      <c r="O29" s="54"/>
      <c r="P29" s="55">
        <f>B29</f>
        <v>16</v>
      </c>
      <c r="Q29" s="56"/>
      <c r="R29" s="54"/>
    </row>
    <row r="30" spans="1:19" ht="15.75" customHeight="1" x14ac:dyDescent="0.25">
      <c r="A30" s="49">
        <v>1801</v>
      </c>
      <c r="B30" s="50"/>
      <c r="C30" s="50">
        <v>12</v>
      </c>
      <c r="D30" s="50"/>
      <c r="E30" s="50"/>
      <c r="F30" s="50"/>
      <c r="G30" s="50"/>
      <c r="H30" s="50"/>
      <c r="I30" s="50"/>
      <c r="J30" s="50"/>
      <c r="K30" s="91"/>
      <c r="L30" s="57"/>
      <c r="M30" s="58"/>
      <c r="N30" s="59"/>
      <c r="O30" s="60">
        <f>IF(C30=0,"",C30/B29)</f>
        <v>0.75</v>
      </c>
      <c r="P30" s="61">
        <v>12</v>
      </c>
      <c r="Q30" s="62">
        <f t="shared" ref="Q30:Q37" si="2">IF(P30=0,"",P30/P29)</f>
        <v>0.75</v>
      </c>
      <c r="R30" s="62">
        <f t="shared" ref="R30:R37" si="3">IF(P30=0,"",100%-Q30)</f>
        <v>0.25</v>
      </c>
    </row>
    <row r="31" spans="1:19" ht="15.75" customHeight="1" x14ac:dyDescent="0.25">
      <c r="A31" s="49">
        <v>1802</v>
      </c>
      <c r="B31" s="50"/>
      <c r="C31" s="50"/>
      <c r="D31" s="50">
        <v>11</v>
      </c>
      <c r="E31" s="50"/>
      <c r="F31" s="50"/>
      <c r="G31" s="50"/>
      <c r="H31" s="50"/>
      <c r="I31" s="50"/>
      <c r="J31" s="50"/>
      <c r="K31" s="91"/>
      <c r="L31" s="57"/>
      <c r="M31" s="58"/>
      <c r="N31" s="59"/>
      <c r="O31" s="60">
        <f>IF(D31=0,"",D31/C30)</f>
        <v>0.91666666666666663</v>
      </c>
      <c r="P31" s="61">
        <v>12</v>
      </c>
      <c r="Q31" s="62">
        <f t="shared" si="2"/>
        <v>1</v>
      </c>
      <c r="R31" s="62">
        <f t="shared" si="3"/>
        <v>0</v>
      </c>
      <c r="S31" s="63">
        <f>P31/P29</f>
        <v>0.75</v>
      </c>
    </row>
    <row r="32" spans="1:19" ht="15.75" customHeight="1" x14ac:dyDescent="0.25">
      <c r="A32" s="49">
        <v>1901</v>
      </c>
      <c r="B32" s="50"/>
      <c r="C32" s="50"/>
      <c r="D32" s="50"/>
      <c r="E32" s="50">
        <v>11</v>
      </c>
      <c r="F32" s="50"/>
      <c r="G32" s="50"/>
      <c r="H32" s="50"/>
      <c r="I32" s="50"/>
      <c r="J32" s="50"/>
      <c r="K32" s="91"/>
      <c r="L32" s="57"/>
      <c r="M32" s="58"/>
      <c r="N32" s="59"/>
      <c r="O32" s="60">
        <f>IF(E32=0,"",E32/D31)</f>
        <v>1</v>
      </c>
      <c r="P32" s="61">
        <v>12</v>
      </c>
      <c r="Q32" s="62">
        <f t="shared" si="2"/>
        <v>1</v>
      </c>
      <c r="R32" s="62">
        <f t="shared" si="3"/>
        <v>0</v>
      </c>
    </row>
    <row r="33" spans="1:18" ht="15.75" customHeight="1" x14ac:dyDescent="0.25">
      <c r="A33" s="49">
        <v>1902</v>
      </c>
      <c r="B33" s="50"/>
      <c r="C33" s="50"/>
      <c r="D33" s="50"/>
      <c r="E33" s="50"/>
      <c r="F33" s="50">
        <v>9</v>
      </c>
      <c r="G33" s="50"/>
      <c r="H33" s="50"/>
      <c r="I33" s="50"/>
      <c r="J33" s="50"/>
      <c r="K33" s="91"/>
      <c r="L33" s="57"/>
      <c r="M33" s="58"/>
      <c r="N33" s="59"/>
      <c r="O33" s="60">
        <f>IF(F33=0,"",F33/E32)</f>
        <v>0.81818181818181823</v>
      </c>
      <c r="P33" s="61">
        <v>12</v>
      </c>
      <c r="Q33" s="62">
        <f t="shared" si="2"/>
        <v>1</v>
      </c>
      <c r="R33" s="62">
        <f t="shared" si="3"/>
        <v>0</v>
      </c>
    </row>
    <row r="34" spans="1:18" ht="15.75" customHeight="1" x14ac:dyDescent="0.25">
      <c r="A34" s="49">
        <v>2001</v>
      </c>
      <c r="B34" s="50"/>
      <c r="C34" s="50"/>
      <c r="D34" s="50"/>
      <c r="E34" s="50"/>
      <c r="F34" s="50"/>
      <c r="G34" s="50">
        <v>8</v>
      </c>
      <c r="H34" s="50"/>
      <c r="I34" s="50"/>
      <c r="J34" s="50"/>
      <c r="K34" s="91"/>
      <c r="L34" s="57"/>
      <c r="M34" s="58"/>
      <c r="N34" s="59"/>
      <c r="O34" s="60">
        <f>IF(G34=0,"",G34/F33)</f>
        <v>0.88888888888888884</v>
      </c>
      <c r="P34" s="61">
        <v>12</v>
      </c>
      <c r="Q34" s="62">
        <f t="shared" si="2"/>
        <v>1</v>
      </c>
      <c r="R34" s="62">
        <f t="shared" si="3"/>
        <v>0</v>
      </c>
    </row>
    <row r="35" spans="1:18" ht="15.75" customHeight="1" x14ac:dyDescent="0.25">
      <c r="A35" s="49">
        <v>2002</v>
      </c>
      <c r="B35" s="50"/>
      <c r="C35" s="50"/>
      <c r="D35" s="50"/>
      <c r="E35" s="50"/>
      <c r="F35" s="50"/>
      <c r="G35" s="50"/>
      <c r="H35" s="50">
        <v>8</v>
      </c>
      <c r="I35" s="50"/>
      <c r="J35" s="50"/>
      <c r="K35" s="91"/>
      <c r="L35" s="57"/>
      <c r="M35" s="58"/>
      <c r="N35" s="59"/>
      <c r="O35" s="60">
        <f>IF(H35=0,"",H35/G34)</f>
        <v>1</v>
      </c>
      <c r="P35" s="61">
        <v>12</v>
      </c>
      <c r="Q35" s="62">
        <f t="shared" si="2"/>
        <v>1</v>
      </c>
      <c r="R35" s="62">
        <f t="shared" si="3"/>
        <v>0</v>
      </c>
    </row>
    <row r="36" spans="1:18" ht="15.75" customHeight="1" x14ac:dyDescent="0.25">
      <c r="A36" s="49">
        <v>2101</v>
      </c>
      <c r="B36" s="50"/>
      <c r="C36" s="50"/>
      <c r="D36" s="50"/>
      <c r="E36" s="50"/>
      <c r="F36" s="50"/>
      <c r="G36" s="50"/>
      <c r="H36" s="50"/>
      <c r="I36" s="50">
        <v>8</v>
      </c>
      <c r="J36" s="50"/>
      <c r="K36" s="91"/>
      <c r="L36" s="57"/>
      <c r="M36" s="58"/>
      <c r="N36" s="59"/>
      <c r="O36" s="60">
        <f>IF(I36=0,"",I36/H35)</f>
        <v>1</v>
      </c>
      <c r="P36" s="61">
        <v>11</v>
      </c>
      <c r="Q36" s="62">
        <f t="shared" si="2"/>
        <v>0.91666666666666663</v>
      </c>
      <c r="R36" s="62">
        <f t="shared" si="3"/>
        <v>8.333333333333337E-2</v>
      </c>
    </row>
    <row r="37" spans="1:18" ht="15.75" customHeight="1" x14ac:dyDescent="0.25">
      <c r="A37" s="49">
        <v>2102</v>
      </c>
      <c r="B37" s="50"/>
      <c r="C37" s="50"/>
      <c r="D37" s="50"/>
      <c r="E37" s="50"/>
      <c r="F37" s="50"/>
      <c r="G37" s="50"/>
      <c r="H37" s="50"/>
      <c r="I37" s="50"/>
      <c r="J37" s="50">
        <v>7</v>
      </c>
      <c r="K37" s="91">
        <v>7</v>
      </c>
      <c r="L37" s="57"/>
      <c r="M37" s="58"/>
      <c r="N37" s="59"/>
      <c r="O37" s="60">
        <f>J37/I36</f>
        <v>0.875</v>
      </c>
      <c r="P37" s="61">
        <v>11</v>
      </c>
      <c r="Q37" s="62">
        <f t="shared" si="2"/>
        <v>1</v>
      </c>
      <c r="R37" s="62">
        <f t="shared" si="3"/>
        <v>0</v>
      </c>
    </row>
    <row r="38" spans="1:18" ht="15.75" customHeight="1" x14ac:dyDescent="0.25">
      <c r="A38" s="49">
        <v>2201</v>
      </c>
      <c r="B38" s="50"/>
      <c r="C38" s="50"/>
      <c r="D38" s="50"/>
      <c r="E38" s="50"/>
      <c r="F38" s="50"/>
      <c r="G38" s="50"/>
      <c r="H38" s="50"/>
      <c r="I38" s="50"/>
      <c r="J38" s="50">
        <v>2</v>
      </c>
      <c r="K38" s="91">
        <v>1</v>
      </c>
      <c r="L38" s="57"/>
      <c r="M38" s="58"/>
      <c r="N38" s="58"/>
      <c r="O38" s="68"/>
      <c r="P38" s="61">
        <v>4</v>
      </c>
      <c r="Q38" s="69"/>
      <c r="R38" s="68"/>
    </row>
    <row r="39" spans="1:18" ht="15.75" customHeight="1" x14ac:dyDescent="0.25">
      <c r="A39" s="49">
        <v>2202</v>
      </c>
      <c r="B39" s="50"/>
      <c r="C39" s="50"/>
      <c r="D39" s="50"/>
      <c r="E39" s="50"/>
      <c r="F39" s="50"/>
      <c r="G39" s="50"/>
      <c r="H39" s="50"/>
      <c r="I39" s="50"/>
      <c r="J39" s="50">
        <v>2</v>
      </c>
      <c r="K39" s="91">
        <v>1</v>
      </c>
      <c r="L39" s="57"/>
      <c r="M39" s="58"/>
      <c r="N39" s="64"/>
      <c r="O39" s="68"/>
      <c r="P39" s="66">
        <v>3</v>
      </c>
      <c r="Q39" s="69"/>
      <c r="R39" s="68"/>
    </row>
    <row r="40" spans="1:18" ht="15.75" customHeight="1" x14ac:dyDescent="0.25">
      <c r="A40" s="49">
        <v>2301</v>
      </c>
      <c r="B40" s="50"/>
      <c r="C40" s="50"/>
      <c r="D40" s="50"/>
      <c r="E40" s="50"/>
      <c r="F40" s="50"/>
      <c r="G40" s="50"/>
      <c r="H40" s="50"/>
      <c r="I40" s="50"/>
      <c r="J40" s="50">
        <v>1</v>
      </c>
      <c r="K40" s="91">
        <v>1</v>
      </c>
      <c r="L40" s="57"/>
      <c r="M40" s="58"/>
      <c r="N40" s="64"/>
      <c r="O40" s="68"/>
      <c r="P40" s="66">
        <v>2</v>
      </c>
      <c r="Q40" s="69"/>
      <c r="R40" s="68"/>
    </row>
    <row r="41" spans="1:18" ht="15.75" customHeight="1" x14ac:dyDescent="0.25">
      <c r="A41" s="49">
        <v>2302</v>
      </c>
      <c r="B41" s="50"/>
      <c r="C41" s="50"/>
      <c r="D41" s="50"/>
      <c r="E41" s="50"/>
      <c r="F41" s="50"/>
      <c r="G41" s="50"/>
      <c r="H41" s="50"/>
      <c r="I41" s="50"/>
      <c r="J41" s="50">
        <v>1</v>
      </c>
      <c r="K41" s="91"/>
      <c r="L41" s="57"/>
      <c r="M41" s="58"/>
      <c r="N41" s="64"/>
      <c r="O41" s="68"/>
      <c r="P41" s="66">
        <v>1</v>
      </c>
      <c r="Q41" s="69"/>
      <c r="R41" s="68"/>
    </row>
    <row r="42" spans="1:18" ht="15.75" customHeight="1" x14ac:dyDescent="0.25">
      <c r="A42" s="49">
        <v>2401</v>
      </c>
      <c r="B42" s="50"/>
      <c r="C42" s="50"/>
      <c r="D42" s="50"/>
      <c r="E42" s="50"/>
      <c r="F42" s="50"/>
      <c r="G42" s="50"/>
      <c r="H42" s="50"/>
      <c r="I42" s="50"/>
      <c r="J42" s="50"/>
      <c r="K42" s="91"/>
      <c r="L42" s="57"/>
      <c r="M42" s="58"/>
      <c r="N42" s="64"/>
      <c r="O42" s="58"/>
      <c r="P42" s="64"/>
      <c r="Q42" s="106"/>
      <c r="R42" s="68"/>
    </row>
    <row r="43" spans="1:18" ht="15.75" customHeight="1" x14ac:dyDescent="0.25">
      <c r="A43" s="49">
        <v>2402</v>
      </c>
      <c r="B43" s="50"/>
      <c r="C43" s="50"/>
      <c r="D43" s="50"/>
      <c r="E43" s="50"/>
      <c r="F43" s="50"/>
      <c r="G43" s="50"/>
      <c r="H43" s="50"/>
      <c r="I43" s="50"/>
      <c r="J43" s="50"/>
      <c r="K43" s="91"/>
      <c r="L43" s="57"/>
      <c r="M43" s="58"/>
      <c r="N43" s="64"/>
      <c r="O43" s="137" t="s">
        <v>42</v>
      </c>
      <c r="P43" s="72">
        <v>8</v>
      </c>
      <c r="Q43" s="87">
        <f>K46</f>
        <v>10</v>
      </c>
      <c r="R43" s="139" t="s">
        <v>10</v>
      </c>
    </row>
    <row r="44" spans="1:18" ht="15.75" customHeight="1" x14ac:dyDescent="0.25">
      <c r="A44" s="49">
        <v>2501</v>
      </c>
      <c r="B44" s="50"/>
      <c r="C44" s="50"/>
      <c r="D44" s="50"/>
      <c r="E44" s="50"/>
      <c r="F44" s="50"/>
      <c r="G44" s="50"/>
      <c r="H44" s="50"/>
      <c r="I44" s="50"/>
      <c r="J44" s="50"/>
      <c r="K44" s="91"/>
      <c r="L44" s="57"/>
      <c r="M44" s="58"/>
      <c r="N44" s="64"/>
      <c r="O44" s="138" t="s">
        <v>43</v>
      </c>
      <c r="P44" s="76">
        <f>IF(P43/B29=0,"",P43/B29)</f>
        <v>0.5</v>
      </c>
      <c r="Q44" s="89">
        <f>IF(P43/Q43=0,"0%",P43/Q43)</f>
        <v>0.8</v>
      </c>
      <c r="R44" s="140" t="s">
        <v>44</v>
      </c>
    </row>
    <row r="45" spans="1:18" ht="15.75" customHeight="1" x14ac:dyDescent="0.25">
      <c r="A45" s="49">
        <v>2502</v>
      </c>
      <c r="B45" s="142"/>
      <c r="C45" s="142"/>
      <c r="D45" s="142"/>
      <c r="E45" s="142"/>
      <c r="F45" s="142"/>
      <c r="G45" s="142"/>
      <c r="H45" s="142"/>
      <c r="I45" s="142"/>
      <c r="J45" s="142"/>
      <c r="K45" s="91"/>
      <c r="L45" s="79"/>
      <c r="M45" s="80"/>
      <c r="N45" s="81"/>
      <c r="O45" s="82"/>
      <c r="P45" s="83"/>
      <c r="Q45" s="83"/>
      <c r="R45" s="84"/>
    </row>
    <row r="46" spans="1:18" ht="18" customHeight="1" x14ac:dyDescent="0.25">
      <c r="A46" s="31"/>
      <c r="B46" s="182" t="s">
        <v>63</v>
      </c>
      <c r="C46" s="182"/>
      <c r="D46" s="182"/>
      <c r="E46" s="182"/>
      <c r="F46" s="182"/>
      <c r="G46" s="182"/>
      <c r="H46" s="182"/>
      <c r="I46" s="182"/>
      <c r="J46" s="182"/>
      <c r="K46" s="141">
        <f>SUM(K37:K42)</f>
        <v>10</v>
      </c>
      <c r="L46" s="86">
        <f>IF(K37=0,"",K37/B29)</f>
        <v>0.4375</v>
      </c>
      <c r="M46" s="86">
        <f>IF(K46=0,"",K46/B29)</f>
        <v>0.625</v>
      </c>
      <c r="N46" s="86">
        <f>IF(K38=0,"",M46-L46)</f>
        <v>0.1875</v>
      </c>
      <c r="O46" s="1"/>
      <c r="P46" s="25"/>
      <c r="Q46" s="26"/>
      <c r="R46" s="1"/>
    </row>
    <row r="47" spans="1:18" ht="12.75" customHeight="1" x14ac:dyDescent="0.2"/>
    <row r="48" spans="1:18" ht="12.75" customHeight="1" x14ac:dyDescent="0.2"/>
    <row r="49" spans="1:20" ht="26.25" customHeight="1" x14ac:dyDescent="0.4">
      <c r="A49" s="154"/>
      <c r="B49" s="184" t="s">
        <v>53</v>
      </c>
      <c r="C49" s="184"/>
      <c r="D49" s="184"/>
      <c r="E49" s="184"/>
      <c r="F49" s="184"/>
      <c r="G49" s="184"/>
      <c r="H49" s="184"/>
      <c r="I49" s="184"/>
      <c r="J49" s="184"/>
      <c r="K49" s="153" t="s">
        <v>71</v>
      </c>
      <c r="L49" s="25"/>
      <c r="M49" s="1"/>
      <c r="N49" s="1"/>
      <c r="O49" s="25"/>
      <c r="P49" s="1"/>
      <c r="Q49" s="25"/>
      <c r="R49" s="25"/>
    </row>
    <row r="50" spans="1:20" ht="20.25" x14ac:dyDescent="0.2">
      <c r="A50" s="172" t="s">
        <v>9</v>
      </c>
      <c r="B50" s="173" t="s">
        <v>54</v>
      </c>
      <c r="C50" s="186"/>
      <c r="D50" s="186"/>
      <c r="E50" s="186"/>
      <c r="F50" s="186"/>
      <c r="G50" s="186"/>
      <c r="H50" s="186"/>
      <c r="I50" s="186"/>
      <c r="J50" s="187"/>
      <c r="K50" s="176" t="s">
        <v>10</v>
      </c>
      <c r="L50" s="171" t="s">
        <v>2</v>
      </c>
      <c r="M50" s="171" t="s">
        <v>3</v>
      </c>
      <c r="N50" s="178" t="s">
        <v>4</v>
      </c>
      <c r="O50" s="171" t="s">
        <v>5</v>
      </c>
      <c r="P50" s="169" t="s">
        <v>6</v>
      </c>
      <c r="Q50" s="169" t="s">
        <v>7</v>
      </c>
      <c r="R50" s="171" t="s">
        <v>8</v>
      </c>
    </row>
    <row r="51" spans="1:20" ht="15.75" x14ac:dyDescent="0.25">
      <c r="A51" s="170"/>
      <c r="B51" s="49" t="s">
        <v>55</v>
      </c>
      <c r="C51" s="49" t="s">
        <v>56</v>
      </c>
      <c r="D51" s="49" t="s">
        <v>57</v>
      </c>
      <c r="E51" s="49" t="s">
        <v>58</v>
      </c>
      <c r="F51" s="49" t="s">
        <v>59</v>
      </c>
      <c r="G51" s="49" t="s">
        <v>60</v>
      </c>
      <c r="H51" s="49" t="s">
        <v>61</v>
      </c>
      <c r="I51" s="49" t="s">
        <v>62</v>
      </c>
      <c r="J51" s="49" t="s">
        <v>83</v>
      </c>
      <c r="K51" s="177"/>
      <c r="L51" s="170"/>
      <c r="M51" s="170"/>
      <c r="N51" s="170"/>
      <c r="O51" s="170"/>
      <c r="P51" s="170"/>
      <c r="Q51" s="170"/>
      <c r="R51" s="170"/>
    </row>
    <row r="52" spans="1:20" ht="15.75" customHeight="1" x14ac:dyDescent="0.25">
      <c r="A52" s="49">
        <v>1801</v>
      </c>
      <c r="B52" s="50">
        <v>26</v>
      </c>
      <c r="C52" s="50"/>
      <c r="D52" s="50"/>
      <c r="E52" s="50"/>
      <c r="F52" s="50"/>
      <c r="G52" s="50"/>
      <c r="H52" s="50"/>
      <c r="I52" s="50"/>
      <c r="J52" s="50"/>
      <c r="K52" s="91"/>
      <c r="L52" s="51"/>
      <c r="M52" s="52"/>
      <c r="N52" s="53"/>
      <c r="O52" s="54"/>
      <c r="P52" s="55">
        <f>B52</f>
        <v>26</v>
      </c>
      <c r="Q52" s="56"/>
      <c r="R52" s="54"/>
    </row>
    <row r="53" spans="1:20" ht="15.75" customHeight="1" x14ac:dyDescent="0.25">
      <c r="A53" s="49">
        <v>1802</v>
      </c>
      <c r="B53" s="50"/>
      <c r="C53" s="50">
        <v>22</v>
      </c>
      <c r="D53" s="50"/>
      <c r="E53" s="50"/>
      <c r="F53" s="50"/>
      <c r="G53" s="50"/>
      <c r="H53" s="50"/>
      <c r="I53" s="50"/>
      <c r="J53" s="50"/>
      <c r="K53" s="91"/>
      <c r="L53" s="57"/>
      <c r="M53" s="58"/>
      <c r="N53" s="59"/>
      <c r="O53" s="60">
        <f>IF(C53=0,"",C53/B52)</f>
        <v>0.84615384615384615</v>
      </c>
      <c r="P53" s="61">
        <v>22</v>
      </c>
      <c r="Q53" s="62">
        <f t="shared" ref="Q53:Q60" si="4">IF(P53=0,"",P53/P52)</f>
        <v>0.84615384615384615</v>
      </c>
      <c r="R53" s="62">
        <f t="shared" ref="R53:R60" si="5">IF(P53=0,"",100%-Q53)</f>
        <v>0.15384615384615385</v>
      </c>
    </row>
    <row r="54" spans="1:20" ht="15.75" customHeight="1" x14ac:dyDescent="0.25">
      <c r="A54" s="49">
        <v>1901</v>
      </c>
      <c r="B54" s="50"/>
      <c r="C54" s="50"/>
      <c r="D54" s="50">
        <v>20</v>
      </c>
      <c r="E54" s="50"/>
      <c r="F54" s="50"/>
      <c r="G54" s="50"/>
      <c r="H54" s="50"/>
      <c r="I54" s="50"/>
      <c r="J54" s="50"/>
      <c r="K54" s="91"/>
      <c r="L54" s="57"/>
      <c r="M54" s="58"/>
      <c r="N54" s="59"/>
      <c r="O54" s="60">
        <f>IF(D54=0,"",D54/C53)</f>
        <v>0.90909090909090906</v>
      </c>
      <c r="P54" s="61">
        <v>21</v>
      </c>
      <c r="Q54" s="62">
        <f t="shared" si="4"/>
        <v>0.95454545454545459</v>
      </c>
      <c r="R54" s="62">
        <f t="shared" si="5"/>
        <v>4.5454545454545414E-2</v>
      </c>
      <c r="S54" s="63">
        <f>P54/P52</f>
        <v>0.80769230769230771</v>
      </c>
    </row>
    <row r="55" spans="1:20" ht="15.75" customHeight="1" x14ac:dyDescent="0.25">
      <c r="A55" s="49">
        <v>1902</v>
      </c>
      <c r="B55" s="50"/>
      <c r="C55" s="50"/>
      <c r="D55" s="50"/>
      <c r="E55" s="50">
        <v>19</v>
      </c>
      <c r="F55" s="50"/>
      <c r="G55" s="50"/>
      <c r="H55" s="50"/>
      <c r="I55" s="50"/>
      <c r="J55" s="50"/>
      <c r="K55" s="91"/>
      <c r="L55" s="57"/>
      <c r="M55" s="58"/>
      <c r="N55" s="59"/>
      <c r="O55" s="60">
        <f>E55/D54</f>
        <v>0.95</v>
      </c>
      <c r="P55" s="61">
        <v>20</v>
      </c>
      <c r="Q55" s="62">
        <f t="shared" si="4"/>
        <v>0.95238095238095233</v>
      </c>
      <c r="R55" s="62">
        <f t="shared" si="5"/>
        <v>4.7619047619047672E-2</v>
      </c>
    </row>
    <row r="56" spans="1:20" ht="15.75" customHeight="1" x14ac:dyDescent="0.25">
      <c r="A56" s="49">
        <v>2001</v>
      </c>
      <c r="B56" s="50"/>
      <c r="C56" s="50"/>
      <c r="D56" s="50"/>
      <c r="E56" s="50"/>
      <c r="F56" s="50">
        <v>19</v>
      </c>
      <c r="G56" s="50"/>
      <c r="H56" s="50"/>
      <c r="I56" s="50"/>
      <c r="J56" s="50"/>
      <c r="K56" s="91"/>
      <c r="L56" s="57"/>
      <c r="M56" s="58"/>
      <c r="N56" s="59"/>
      <c r="O56" s="60">
        <f>IF(F56=0,"",F56/E55)</f>
        <v>1</v>
      </c>
      <c r="P56" s="61">
        <v>20</v>
      </c>
      <c r="Q56" s="62">
        <f t="shared" si="4"/>
        <v>1</v>
      </c>
      <c r="R56" s="62">
        <f t="shared" si="5"/>
        <v>0</v>
      </c>
    </row>
    <row r="57" spans="1:20" ht="15.75" x14ac:dyDescent="0.25">
      <c r="A57" s="49">
        <v>2002</v>
      </c>
      <c r="B57" s="50"/>
      <c r="C57" s="50"/>
      <c r="D57" s="50"/>
      <c r="E57" s="50"/>
      <c r="F57" s="50"/>
      <c r="G57" s="50">
        <v>18</v>
      </c>
      <c r="H57" s="50"/>
      <c r="I57" s="50"/>
      <c r="J57" s="50"/>
      <c r="K57" s="91"/>
      <c r="L57" s="57"/>
      <c r="M57" s="58"/>
      <c r="N57" s="59"/>
      <c r="O57" s="60">
        <f>IF(G57=0,"",G57/F56)</f>
        <v>0.94736842105263153</v>
      </c>
      <c r="P57" s="61">
        <v>20</v>
      </c>
      <c r="Q57" s="62">
        <f t="shared" si="4"/>
        <v>1</v>
      </c>
      <c r="R57" s="62">
        <f t="shared" si="5"/>
        <v>0</v>
      </c>
    </row>
    <row r="58" spans="1:20" ht="15.75" customHeight="1" x14ac:dyDescent="0.25">
      <c r="A58" s="49">
        <v>2101</v>
      </c>
      <c r="B58" s="50"/>
      <c r="C58" s="50"/>
      <c r="D58" s="50"/>
      <c r="E58" s="50"/>
      <c r="F58" s="50"/>
      <c r="G58" s="50"/>
      <c r="H58" s="50">
        <v>17</v>
      </c>
      <c r="I58" s="50"/>
      <c r="J58" s="50"/>
      <c r="K58" s="91"/>
      <c r="L58" s="57"/>
      <c r="M58" s="58"/>
      <c r="N58" s="59"/>
      <c r="O58" s="60">
        <f>IF(H58=0,"",H58/G57)</f>
        <v>0.94444444444444442</v>
      </c>
      <c r="P58" s="61">
        <v>20</v>
      </c>
      <c r="Q58" s="62">
        <f t="shared" si="4"/>
        <v>1</v>
      </c>
      <c r="R58" s="62">
        <f t="shared" si="5"/>
        <v>0</v>
      </c>
    </row>
    <row r="59" spans="1:20" ht="15.75" customHeight="1" x14ac:dyDescent="0.25">
      <c r="A59" s="49">
        <v>2102</v>
      </c>
      <c r="B59" s="50"/>
      <c r="C59" s="50"/>
      <c r="D59" s="50"/>
      <c r="E59" s="50"/>
      <c r="F59" s="50"/>
      <c r="G59" s="50"/>
      <c r="H59" s="50"/>
      <c r="I59" s="50">
        <v>15</v>
      </c>
      <c r="J59" s="50"/>
      <c r="K59" s="91"/>
      <c r="L59" s="57"/>
      <c r="M59" s="58"/>
      <c r="N59" s="59"/>
      <c r="O59" s="60">
        <f>I59/H58</f>
        <v>0.88235294117647056</v>
      </c>
      <c r="P59" s="61">
        <v>19</v>
      </c>
      <c r="Q59" s="62">
        <f t="shared" si="4"/>
        <v>0.95</v>
      </c>
      <c r="R59" s="62">
        <f t="shared" si="5"/>
        <v>5.0000000000000044E-2</v>
      </c>
    </row>
    <row r="60" spans="1:20" ht="15.75" x14ac:dyDescent="0.25">
      <c r="A60" s="49">
        <v>2201</v>
      </c>
      <c r="B60" s="50"/>
      <c r="C60" s="50"/>
      <c r="D60" s="50"/>
      <c r="E60" s="50"/>
      <c r="F60" s="50"/>
      <c r="G60" s="50"/>
      <c r="H60" s="50"/>
      <c r="I60" s="50"/>
      <c r="J60" s="50">
        <v>14</v>
      </c>
      <c r="K60" s="91">
        <v>13</v>
      </c>
      <c r="L60" s="57"/>
      <c r="M60" s="58"/>
      <c r="N60" s="59"/>
      <c r="O60" s="60">
        <f>J60/I59</f>
        <v>0.93333333333333335</v>
      </c>
      <c r="P60" s="61">
        <v>19</v>
      </c>
      <c r="Q60" s="62">
        <f t="shared" si="4"/>
        <v>1</v>
      </c>
      <c r="R60" s="62">
        <f t="shared" si="5"/>
        <v>0</v>
      </c>
      <c r="T60" s="118"/>
    </row>
    <row r="61" spans="1:20" ht="15.75" customHeight="1" x14ac:dyDescent="0.25">
      <c r="A61" s="49">
        <v>2202</v>
      </c>
      <c r="B61" s="50"/>
      <c r="C61" s="50"/>
      <c r="D61" s="50"/>
      <c r="E61" s="50"/>
      <c r="F61" s="50"/>
      <c r="G61" s="50"/>
      <c r="H61" s="50"/>
      <c r="I61" s="50"/>
      <c r="J61" s="50">
        <v>4</v>
      </c>
      <c r="K61" s="91">
        <v>2</v>
      </c>
      <c r="L61" s="57"/>
      <c r="M61" s="58"/>
      <c r="N61" s="64"/>
      <c r="O61" s="65"/>
      <c r="P61" s="66">
        <v>6</v>
      </c>
      <c r="Q61" s="67"/>
      <c r="R61" s="65"/>
    </row>
    <row r="62" spans="1:20" ht="15.75" customHeight="1" x14ac:dyDescent="0.25">
      <c r="A62" s="49">
        <v>2301</v>
      </c>
      <c r="B62" s="50"/>
      <c r="C62" s="50"/>
      <c r="D62" s="50"/>
      <c r="E62" s="50"/>
      <c r="F62" s="50"/>
      <c r="G62" s="50"/>
      <c r="H62" s="50"/>
      <c r="I62" s="50"/>
      <c r="J62" s="50">
        <v>2</v>
      </c>
      <c r="K62" s="91">
        <v>2</v>
      </c>
      <c r="L62" s="57"/>
      <c r="M62" s="58"/>
      <c r="N62" s="64"/>
      <c r="O62" s="68"/>
      <c r="P62" s="66">
        <v>5</v>
      </c>
      <c r="Q62" s="69"/>
      <c r="R62" s="68"/>
    </row>
    <row r="63" spans="1:20" ht="15.75" customHeight="1" x14ac:dyDescent="0.25">
      <c r="A63" s="49">
        <v>2302</v>
      </c>
      <c r="B63" s="50"/>
      <c r="C63" s="50"/>
      <c r="D63" s="50"/>
      <c r="E63" s="50"/>
      <c r="F63" s="50"/>
      <c r="G63" s="50"/>
      <c r="H63" s="50"/>
      <c r="I63" s="50"/>
      <c r="J63" s="50">
        <v>1</v>
      </c>
      <c r="K63" s="91">
        <v>1</v>
      </c>
      <c r="L63" s="57"/>
      <c r="M63" s="58"/>
      <c r="N63" s="64"/>
      <c r="O63" s="68"/>
      <c r="P63" s="123">
        <v>2</v>
      </c>
      <c r="Q63" s="69"/>
      <c r="R63" s="68"/>
    </row>
    <row r="64" spans="1:20" ht="15.75" customHeight="1" x14ac:dyDescent="0.25">
      <c r="A64" s="49">
        <v>2401</v>
      </c>
      <c r="B64" s="50"/>
      <c r="C64" s="50"/>
      <c r="D64" s="50"/>
      <c r="E64" s="50"/>
      <c r="F64" s="50"/>
      <c r="G64" s="50"/>
      <c r="H64" s="50"/>
      <c r="I64" s="50"/>
      <c r="J64" s="50">
        <v>1</v>
      </c>
      <c r="K64" s="91"/>
      <c r="L64" s="57"/>
      <c r="M64" s="58"/>
      <c r="N64" s="64"/>
      <c r="O64" s="58"/>
      <c r="P64" s="124">
        <v>1</v>
      </c>
      <c r="Q64" s="106"/>
      <c r="R64" s="68"/>
    </row>
    <row r="65" spans="1:22" ht="15.75" customHeight="1" x14ac:dyDescent="0.25">
      <c r="A65" s="49">
        <v>2402</v>
      </c>
      <c r="B65" s="50"/>
      <c r="C65" s="50"/>
      <c r="D65" s="50"/>
      <c r="E65" s="50"/>
      <c r="F65" s="50"/>
      <c r="G65" s="50"/>
      <c r="H65" s="50"/>
      <c r="I65" s="50"/>
      <c r="J65" s="50">
        <v>1</v>
      </c>
      <c r="K65" s="91">
        <v>1</v>
      </c>
      <c r="L65" s="57"/>
      <c r="M65" s="58"/>
      <c r="N65" s="64"/>
      <c r="O65" s="137" t="s">
        <v>42</v>
      </c>
      <c r="P65" s="135">
        <v>18</v>
      </c>
      <c r="Q65" s="87">
        <f>K68</f>
        <v>20</v>
      </c>
      <c r="R65" s="139" t="s">
        <v>10</v>
      </c>
    </row>
    <row r="66" spans="1:22" ht="15.75" x14ac:dyDescent="0.25">
      <c r="A66" s="49">
        <v>2501</v>
      </c>
      <c r="B66" s="50"/>
      <c r="C66" s="50"/>
      <c r="D66" s="50"/>
      <c r="E66" s="50"/>
      <c r="F66" s="50"/>
      <c r="G66" s="50"/>
      <c r="H66" s="50"/>
      <c r="I66" s="50"/>
      <c r="J66" s="50">
        <v>1</v>
      </c>
      <c r="K66" s="91">
        <v>1</v>
      </c>
      <c r="L66" s="57"/>
      <c r="M66" s="58"/>
      <c r="N66" s="64"/>
      <c r="O66" s="138" t="s">
        <v>43</v>
      </c>
      <c r="P66" s="76">
        <f>IF(P65/B52=0,"",P65/B52)</f>
        <v>0.69230769230769229</v>
      </c>
      <c r="Q66" s="89">
        <f>IF(P65/Q65=0,"0%",P65/Q65)</f>
        <v>0.9</v>
      </c>
      <c r="R66" s="140" t="s">
        <v>44</v>
      </c>
    </row>
    <row r="67" spans="1:22" ht="15.75" x14ac:dyDescent="0.25">
      <c r="A67" s="49">
        <v>2502</v>
      </c>
      <c r="B67" s="142"/>
      <c r="C67" s="142"/>
      <c r="D67" s="142"/>
      <c r="E67" s="142"/>
      <c r="F67" s="142"/>
      <c r="G67" s="142"/>
      <c r="H67" s="142"/>
      <c r="I67" s="142"/>
      <c r="J67" s="142"/>
      <c r="K67" s="91"/>
      <c r="L67" s="79"/>
      <c r="M67" s="80"/>
      <c r="N67" s="81"/>
      <c r="O67" s="82"/>
      <c r="P67" s="83"/>
      <c r="Q67" s="83"/>
      <c r="R67" s="84"/>
    </row>
    <row r="68" spans="1:22" ht="18" x14ac:dyDescent="0.25">
      <c r="A68" s="31"/>
      <c r="B68" s="182" t="s">
        <v>63</v>
      </c>
      <c r="C68" s="182"/>
      <c r="D68" s="182"/>
      <c r="E68" s="182"/>
      <c r="F68" s="182"/>
      <c r="G68" s="182"/>
      <c r="H68" s="182"/>
      <c r="I68" s="182"/>
      <c r="J68" s="182"/>
      <c r="K68" s="141">
        <f>SUM(K60:K66)</f>
        <v>20</v>
      </c>
      <c r="L68" s="86">
        <f>IF(K60=0,"",K60/B52)</f>
        <v>0.5</v>
      </c>
      <c r="M68" s="86">
        <f>IF(K68=0,"",K68/B52)</f>
        <v>0.76923076923076927</v>
      </c>
      <c r="N68" s="86">
        <f>IF(K60=0,"",M68-L68)</f>
        <v>0.26923076923076927</v>
      </c>
      <c r="O68" s="1"/>
      <c r="P68" s="25"/>
      <c r="Q68" s="26"/>
      <c r="R68" s="1"/>
    </row>
    <row r="69" spans="1:22" ht="12.75" customHeight="1" x14ac:dyDescent="0.2"/>
    <row r="70" spans="1:22" ht="12.75" customHeight="1" x14ac:dyDescent="0.2">
      <c r="V70" s="116"/>
    </row>
    <row r="71" spans="1:22" ht="26.25" x14ac:dyDescent="0.4">
      <c r="A71" s="154"/>
      <c r="B71" s="184" t="s">
        <v>53</v>
      </c>
      <c r="C71" s="184"/>
      <c r="D71" s="184"/>
      <c r="E71" s="184"/>
      <c r="F71" s="184"/>
      <c r="G71" s="184"/>
      <c r="H71" s="184"/>
      <c r="I71" s="184"/>
      <c r="J71" s="184"/>
      <c r="K71" s="153" t="s">
        <v>72</v>
      </c>
      <c r="L71" s="25"/>
      <c r="M71" s="1"/>
      <c r="N71" s="1"/>
      <c r="O71" s="25"/>
      <c r="P71" s="1"/>
      <c r="Q71" s="25"/>
      <c r="R71" s="25"/>
    </row>
    <row r="72" spans="1:22" ht="20.25" x14ac:dyDescent="0.2">
      <c r="A72" s="172" t="s">
        <v>9</v>
      </c>
      <c r="B72" s="173" t="s">
        <v>54</v>
      </c>
      <c r="C72" s="186"/>
      <c r="D72" s="186"/>
      <c r="E72" s="186"/>
      <c r="F72" s="186"/>
      <c r="G72" s="186"/>
      <c r="H72" s="186"/>
      <c r="I72" s="186"/>
      <c r="J72" s="187"/>
      <c r="K72" s="176" t="s">
        <v>10</v>
      </c>
      <c r="L72" s="171" t="s">
        <v>2</v>
      </c>
      <c r="M72" s="171" t="s">
        <v>3</v>
      </c>
      <c r="N72" s="178" t="s">
        <v>4</v>
      </c>
      <c r="O72" s="171" t="s">
        <v>5</v>
      </c>
      <c r="P72" s="169" t="s">
        <v>6</v>
      </c>
      <c r="Q72" s="169" t="s">
        <v>7</v>
      </c>
      <c r="R72" s="171" t="s">
        <v>8</v>
      </c>
    </row>
    <row r="73" spans="1:22" ht="15.75" x14ac:dyDescent="0.25">
      <c r="A73" s="170"/>
      <c r="B73" s="49" t="s">
        <v>55</v>
      </c>
      <c r="C73" s="49" t="s">
        <v>56</v>
      </c>
      <c r="D73" s="49" t="s">
        <v>57</v>
      </c>
      <c r="E73" s="49" t="s">
        <v>58</v>
      </c>
      <c r="F73" s="49" t="s">
        <v>59</v>
      </c>
      <c r="G73" s="49" t="s">
        <v>60</v>
      </c>
      <c r="H73" s="49" t="s">
        <v>61</v>
      </c>
      <c r="I73" s="49" t="s">
        <v>62</v>
      </c>
      <c r="J73" s="49" t="s">
        <v>83</v>
      </c>
      <c r="K73" s="177"/>
      <c r="L73" s="170"/>
      <c r="M73" s="170"/>
      <c r="N73" s="170"/>
      <c r="O73" s="170"/>
      <c r="P73" s="170"/>
      <c r="Q73" s="170"/>
      <c r="R73" s="170"/>
    </row>
    <row r="74" spans="1:22" ht="15.75" customHeight="1" x14ac:dyDescent="0.25">
      <c r="A74" s="49">
        <v>1802</v>
      </c>
      <c r="B74" s="50">
        <v>14</v>
      </c>
      <c r="C74" s="50"/>
      <c r="D74" s="50"/>
      <c r="E74" s="50"/>
      <c r="F74" s="50"/>
      <c r="G74" s="50"/>
      <c r="H74" s="50"/>
      <c r="I74" s="50"/>
      <c r="J74" s="50"/>
      <c r="K74" s="91"/>
      <c r="L74" s="51"/>
      <c r="M74" s="52"/>
      <c r="N74" s="53"/>
      <c r="O74" s="54"/>
      <c r="P74" s="55">
        <f>B74</f>
        <v>14</v>
      </c>
      <c r="Q74" s="56"/>
      <c r="R74" s="54"/>
    </row>
    <row r="75" spans="1:22" ht="15.75" customHeight="1" x14ac:dyDescent="0.25">
      <c r="A75" s="49">
        <v>1901</v>
      </c>
      <c r="B75" s="50"/>
      <c r="C75" s="50">
        <v>11</v>
      </c>
      <c r="D75" s="50"/>
      <c r="E75" s="50"/>
      <c r="F75" s="50"/>
      <c r="G75" s="50"/>
      <c r="H75" s="50"/>
      <c r="I75" s="50"/>
      <c r="J75" s="50"/>
      <c r="K75" s="91"/>
      <c r="L75" s="57"/>
      <c r="M75" s="58"/>
      <c r="N75" s="59"/>
      <c r="O75" s="60">
        <f>IF(C75=0,"",C75/B74)</f>
        <v>0.7857142857142857</v>
      </c>
      <c r="P75" s="61">
        <v>11</v>
      </c>
      <c r="Q75" s="62">
        <f t="shared" ref="Q75:Q81" si="6">IF(P75=0,"",P75/P74)</f>
        <v>0.7857142857142857</v>
      </c>
      <c r="R75" s="62">
        <f t="shared" ref="R75:R81" si="7">IF(P75=0,"",100%-Q75)</f>
        <v>0.2142857142857143</v>
      </c>
    </row>
    <row r="76" spans="1:22" ht="15.75" customHeight="1" x14ac:dyDescent="0.25">
      <c r="A76" s="49">
        <v>1902</v>
      </c>
      <c r="B76" s="50"/>
      <c r="C76" s="50"/>
      <c r="D76" s="50">
        <v>10</v>
      </c>
      <c r="E76" s="50"/>
      <c r="F76" s="50"/>
      <c r="G76" s="50"/>
      <c r="H76" s="50"/>
      <c r="I76" s="50"/>
      <c r="J76" s="50"/>
      <c r="K76" s="91"/>
      <c r="L76" s="57"/>
      <c r="M76" s="58"/>
      <c r="N76" s="59"/>
      <c r="O76" s="60">
        <f>IF(D76=0,"",D76/C75)</f>
        <v>0.90909090909090906</v>
      </c>
      <c r="P76" s="61">
        <v>11</v>
      </c>
      <c r="Q76" s="62">
        <f t="shared" si="6"/>
        <v>1</v>
      </c>
      <c r="R76" s="62">
        <f t="shared" si="7"/>
        <v>0</v>
      </c>
      <c r="S76" s="63">
        <f>P76/P74</f>
        <v>0.7857142857142857</v>
      </c>
    </row>
    <row r="77" spans="1:22" ht="15.75" customHeight="1" x14ac:dyDescent="0.25">
      <c r="A77" s="49">
        <v>2001</v>
      </c>
      <c r="B77" s="50"/>
      <c r="C77" s="50"/>
      <c r="D77" s="50"/>
      <c r="E77" s="50">
        <v>10</v>
      </c>
      <c r="F77" s="50"/>
      <c r="G77" s="50"/>
      <c r="H77" s="50"/>
      <c r="I77" s="50"/>
      <c r="J77" s="50"/>
      <c r="K77" s="91"/>
      <c r="L77" s="57"/>
      <c r="M77" s="58"/>
      <c r="N77" s="59"/>
      <c r="O77" s="60">
        <f>IF(E77=0,"",E77/D76)</f>
        <v>1</v>
      </c>
      <c r="P77" s="61">
        <v>11</v>
      </c>
      <c r="Q77" s="62">
        <f t="shared" si="6"/>
        <v>1</v>
      </c>
      <c r="R77" s="62">
        <f t="shared" si="7"/>
        <v>0</v>
      </c>
    </row>
    <row r="78" spans="1:22" ht="15.75" customHeight="1" x14ac:dyDescent="0.25">
      <c r="A78" s="49">
        <v>2002</v>
      </c>
      <c r="B78" s="50"/>
      <c r="C78" s="50"/>
      <c r="D78" s="50"/>
      <c r="E78" s="50"/>
      <c r="F78" s="50">
        <v>8</v>
      </c>
      <c r="G78" s="50"/>
      <c r="H78" s="50"/>
      <c r="I78" s="50"/>
      <c r="J78" s="50"/>
      <c r="K78" s="91"/>
      <c r="L78" s="57"/>
      <c r="M78" s="58"/>
      <c r="N78" s="59"/>
      <c r="O78" s="60">
        <f>IF(F78=0,"",F78/E77)</f>
        <v>0.8</v>
      </c>
      <c r="P78" s="61">
        <v>10</v>
      </c>
      <c r="Q78" s="62">
        <f t="shared" si="6"/>
        <v>0.90909090909090906</v>
      </c>
      <c r="R78" s="62">
        <f t="shared" si="7"/>
        <v>9.0909090909090939E-2</v>
      </c>
    </row>
    <row r="79" spans="1:22" ht="15.75" customHeight="1" x14ac:dyDescent="0.25">
      <c r="A79" s="49">
        <v>2101</v>
      </c>
      <c r="B79" s="50"/>
      <c r="C79" s="50"/>
      <c r="D79" s="50"/>
      <c r="E79" s="50"/>
      <c r="F79" s="50"/>
      <c r="G79" s="50">
        <v>7</v>
      </c>
      <c r="H79" s="50"/>
      <c r="I79" s="50"/>
      <c r="J79" s="50"/>
      <c r="K79" s="91"/>
      <c r="L79" s="57"/>
      <c r="M79" s="58"/>
      <c r="N79" s="59"/>
      <c r="O79" s="60">
        <f>H80/G79</f>
        <v>1</v>
      </c>
      <c r="P79" s="61">
        <v>10</v>
      </c>
      <c r="Q79" s="62">
        <f t="shared" si="6"/>
        <v>1</v>
      </c>
      <c r="R79" s="62">
        <f t="shared" si="7"/>
        <v>0</v>
      </c>
    </row>
    <row r="80" spans="1:22" ht="15.75" customHeight="1" x14ac:dyDescent="0.25">
      <c r="A80" s="49">
        <v>2102</v>
      </c>
      <c r="B80" s="50"/>
      <c r="C80" s="50"/>
      <c r="D80" s="50"/>
      <c r="E80" s="50"/>
      <c r="F80" s="50"/>
      <c r="G80" s="50"/>
      <c r="H80" s="50">
        <v>7</v>
      </c>
      <c r="I80" s="50"/>
      <c r="J80" s="50"/>
      <c r="K80" s="91"/>
      <c r="L80" s="57"/>
      <c r="M80" s="58"/>
      <c r="N80" s="59"/>
      <c r="O80" s="60">
        <f>IF(H80=0,"",H80/G79)</f>
        <v>1</v>
      </c>
      <c r="P80" s="61">
        <v>10</v>
      </c>
      <c r="Q80" s="62">
        <f t="shared" si="6"/>
        <v>1</v>
      </c>
      <c r="R80" s="62">
        <f t="shared" si="7"/>
        <v>0</v>
      </c>
    </row>
    <row r="81" spans="1:18" ht="15.75" customHeight="1" x14ac:dyDescent="0.25">
      <c r="A81" s="49">
        <v>2201</v>
      </c>
      <c r="B81" s="50"/>
      <c r="C81" s="50"/>
      <c r="D81" s="50"/>
      <c r="E81" s="50"/>
      <c r="F81" s="50"/>
      <c r="G81" s="50"/>
      <c r="H81" s="50"/>
      <c r="I81" s="50">
        <v>7</v>
      </c>
      <c r="J81" s="50"/>
      <c r="K81" s="91"/>
      <c r="L81" s="57"/>
      <c r="M81" s="58"/>
      <c r="N81" s="59"/>
      <c r="O81" s="127">
        <f>IF(I81=0,"",I81/H80)</f>
        <v>1</v>
      </c>
      <c r="P81" s="61">
        <v>10</v>
      </c>
      <c r="Q81" s="62">
        <f t="shared" si="6"/>
        <v>1</v>
      </c>
      <c r="R81" s="62">
        <f t="shared" si="7"/>
        <v>0</v>
      </c>
    </row>
    <row r="82" spans="1:18" ht="15.75" customHeight="1" x14ac:dyDescent="0.25">
      <c r="A82" s="49">
        <v>2202</v>
      </c>
      <c r="B82" s="50"/>
      <c r="C82" s="50"/>
      <c r="D82" s="50"/>
      <c r="E82" s="50"/>
      <c r="F82" s="50"/>
      <c r="G82" s="50"/>
      <c r="H82" s="50"/>
      <c r="I82" s="50"/>
      <c r="J82" s="50">
        <v>7</v>
      </c>
      <c r="K82" s="91">
        <v>6</v>
      </c>
      <c r="L82" s="57"/>
      <c r="M82" s="58"/>
      <c r="N82" s="64"/>
      <c r="O82" s="128">
        <f>IF(J82=0,"",J82/I81)</f>
        <v>1</v>
      </c>
      <c r="P82" s="66">
        <v>10</v>
      </c>
      <c r="Q82" s="62">
        <f t="shared" ref="Q82" si="8">IF(P82=0,"",P82/P81)</f>
        <v>1</v>
      </c>
      <c r="R82" s="62">
        <f t="shared" ref="R82" si="9">IF(P82=0,"",100%-Q82)</f>
        <v>0</v>
      </c>
    </row>
    <row r="83" spans="1:18" ht="15.75" customHeight="1" x14ac:dyDescent="0.25">
      <c r="A83" s="49">
        <v>2301</v>
      </c>
      <c r="B83" s="50"/>
      <c r="C83" s="50"/>
      <c r="D83" s="50"/>
      <c r="E83" s="50"/>
      <c r="F83" s="50"/>
      <c r="G83" s="50"/>
      <c r="H83" s="50"/>
      <c r="I83" s="50"/>
      <c r="J83" s="50">
        <v>1</v>
      </c>
      <c r="K83" s="91"/>
      <c r="L83" s="57"/>
      <c r="M83" s="58"/>
      <c r="N83" s="64"/>
      <c r="O83" s="68"/>
      <c r="P83" s="66">
        <v>4</v>
      </c>
      <c r="Q83" s="69"/>
      <c r="R83" s="68"/>
    </row>
    <row r="84" spans="1:18" ht="15.75" customHeight="1" x14ac:dyDescent="0.25">
      <c r="A84" s="49">
        <v>2302</v>
      </c>
      <c r="B84" s="50"/>
      <c r="C84" s="50"/>
      <c r="D84" s="50"/>
      <c r="E84" s="50"/>
      <c r="F84" s="50"/>
      <c r="G84" s="50"/>
      <c r="H84" s="50"/>
      <c r="I84" s="50"/>
      <c r="J84" s="50">
        <v>1</v>
      </c>
      <c r="K84" s="91"/>
      <c r="L84" s="57"/>
      <c r="M84" s="58"/>
      <c r="N84" s="64"/>
      <c r="O84" s="68"/>
      <c r="P84" s="123">
        <v>2</v>
      </c>
      <c r="Q84" s="69"/>
      <c r="R84" s="68"/>
    </row>
    <row r="85" spans="1:18" ht="15.75" customHeight="1" x14ac:dyDescent="0.25">
      <c r="A85" s="49">
        <v>2401</v>
      </c>
      <c r="B85" s="50"/>
      <c r="C85" s="50"/>
      <c r="D85" s="50"/>
      <c r="E85" s="50"/>
      <c r="F85" s="50"/>
      <c r="G85" s="50"/>
      <c r="H85" s="50"/>
      <c r="I85" s="50"/>
      <c r="J85" s="50">
        <v>1</v>
      </c>
      <c r="K85" s="91"/>
      <c r="L85" s="57"/>
      <c r="M85" s="58"/>
      <c r="N85" s="64"/>
      <c r="O85" s="58"/>
      <c r="P85" s="124">
        <v>1</v>
      </c>
      <c r="Q85" s="106"/>
      <c r="R85" s="68"/>
    </row>
    <row r="86" spans="1:18" ht="15.75" customHeight="1" x14ac:dyDescent="0.25">
      <c r="A86" s="49">
        <v>2402</v>
      </c>
      <c r="B86" s="50"/>
      <c r="C86" s="50"/>
      <c r="D86" s="50"/>
      <c r="E86" s="50"/>
      <c r="F86" s="50"/>
      <c r="G86" s="50"/>
      <c r="H86" s="50"/>
      <c r="I86" s="50"/>
      <c r="J86" s="50"/>
      <c r="K86" s="91"/>
      <c r="L86" s="57"/>
      <c r="M86" s="58"/>
      <c r="N86" s="64"/>
      <c r="O86" s="137" t="s">
        <v>42</v>
      </c>
      <c r="P86" s="135">
        <v>3</v>
      </c>
      <c r="Q86" s="87">
        <f>K89</f>
        <v>6</v>
      </c>
      <c r="R86" s="139" t="s">
        <v>10</v>
      </c>
    </row>
    <row r="87" spans="1:18" ht="15.75" customHeight="1" x14ac:dyDescent="0.25">
      <c r="A87" s="49">
        <v>2501</v>
      </c>
      <c r="B87" s="50"/>
      <c r="C87" s="50"/>
      <c r="D87" s="50"/>
      <c r="E87" s="50"/>
      <c r="F87" s="50"/>
      <c r="G87" s="50"/>
      <c r="H87" s="50"/>
      <c r="I87" s="50"/>
      <c r="J87" s="50"/>
      <c r="K87" s="91"/>
      <c r="L87" s="57"/>
      <c r="M87" s="58"/>
      <c r="N87" s="64"/>
      <c r="O87" s="138" t="s">
        <v>43</v>
      </c>
      <c r="P87" s="76">
        <f>IF(P86/B74=0,"",P86/B74)</f>
        <v>0.21428571428571427</v>
      </c>
      <c r="Q87" s="89">
        <f>IF(P86/Q86=0,"0%",P86/Q86)</f>
        <v>0.5</v>
      </c>
      <c r="R87" s="140" t="s">
        <v>44</v>
      </c>
    </row>
    <row r="88" spans="1:18" ht="15.75" customHeight="1" x14ac:dyDescent="0.25">
      <c r="A88" s="49">
        <v>2502</v>
      </c>
      <c r="B88" s="142"/>
      <c r="C88" s="142"/>
      <c r="D88" s="142"/>
      <c r="E88" s="142"/>
      <c r="F88" s="142"/>
      <c r="G88" s="142"/>
      <c r="H88" s="142"/>
      <c r="I88" s="142"/>
      <c r="J88" s="142"/>
      <c r="K88" s="91"/>
      <c r="L88" s="79"/>
      <c r="M88" s="80"/>
      <c r="N88" s="81"/>
      <c r="O88" s="82"/>
      <c r="P88" s="83"/>
      <c r="Q88" s="83"/>
      <c r="R88" s="84"/>
    </row>
    <row r="89" spans="1:18" ht="18" x14ac:dyDescent="0.25">
      <c r="A89" s="31"/>
      <c r="B89" s="182" t="s">
        <v>63</v>
      </c>
      <c r="C89" s="182"/>
      <c r="D89" s="182"/>
      <c r="E89" s="182"/>
      <c r="F89" s="182"/>
      <c r="G89" s="182"/>
      <c r="H89" s="182"/>
      <c r="I89" s="182"/>
      <c r="J89" s="182"/>
      <c r="K89" s="141">
        <f>SUM(K82:K85)</f>
        <v>6</v>
      </c>
      <c r="L89" s="86">
        <f>K82/B74</f>
        <v>0.42857142857142855</v>
      </c>
      <c r="M89" s="86">
        <f>IF(K89=0,"",K89/B74)</f>
        <v>0.42857142857142855</v>
      </c>
      <c r="N89" s="86">
        <f>M89-L89</f>
        <v>0</v>
      </c>
      <c r="O89" s="1"/>
      <c r="P89" s="25"/>
      <c r="Q89" s="26"/>
      <c r="R89" s="1"/>
    </row>
    <row r="90" spans="1:18" ht="12.75" customHeight="1" x14ac:dyDescent="0.2"/>
    <row r="91" spans="1:18" ht="12.75" customHeight="1" x14ac:dyDescent="0.2"/>
    <row r="92" spans="1:18" ht="26.25" x14ac:dyDescent="0.4">
      <c r="A92" s="154"/>
      <c r="B92" s="184" t="s">
        <v>53</v>
      </c>
      <c r="C92" s="184"/>
      <c r="D92" s="184"/>
      <c r="E92" s="184"/>
      <c r="F92" s="184"/>
      <c r="G92" s="184"/>
      <c r="H92" s="184"/>
      <c r="I92" s="184"/>
      <c r="J92" s="184"/>
      <c r="K92" s="153" t="s">
        <v>73</v>
      </c>
      <c r="L92" s="25"/>
      <c r="M92" s="1"/>
      <c r="N92" s="1"/>
      <c r="O92" s="25"/>
      <c r="P92" s="1"/>
      <c r="Q92" s="25"/>
      <c r="R92" s="25"/>
    </row>
    <row r="93" spans="1:18" ht="20.25" x14ac:dyDescent="0.2">
      <c r="A93" s="172" t="s">
        <v>9</v>
      </c>
      <c r="B93" s="173" t="s">
        <v>54</v>
      </c>
      <c r="C93" s="186"/>
      <c r="D93" s="186"/>
      <c r="E93" s="186"/>
      <c r="F93" s="186"/>
      <c r="G93" s="186"/>
      <c r="H93" s="186"/>
      <c r="I93" s="186"/>
      <c r="J93" s="187"/>
      <c r="K93" s="176" t="s">
        <v>10</v>
      </c>
      <c r="L93" s="171" t="s">
        <v>2</v>
      </c>
      <c r="M93" s="171" t="s">
        <v>3</v>
      </c>
      <c r="N93" s="178" t="s">
        <v>4</v>
      </c>
      <c r="O93" s="171" t="s">
        <v>5</v>
      </c>
      <c r="P93" s="169" t="s">
        <v>6</v>
      </c>
      <c r="Q93" s="169" t="s">
        <v>7</v>
      </c>
      <c r="R93" s="171" t="s">
        <v>8</v>
      </c>
    </row>
    <row r="94" spans="1:18" ht="15.75" x14ac:dyDescent="0.25">
      <c r="A94" s="170"/>
      <c r="B94" s="49" t="s">
        <v>55</v>
      </c>
      <c r="C94" s="49" t="s">
        <v>56</v>
      </c>
      <c r="D94" s="49" t="s">
        <v>57</v>
      </c>
      <c r="E94" s="49" t="s">
        <v>58</v>
      </c>
      <c r="F94" s="49" t="s">
        <v>59</v>
      </c>
      <c r="G94" s="49" t="s">
        <v>60</v>
      </c>
      <c r="H94" s="49" t="s">
        <v>61</v>
      </c>
      <c r="I94" s="49" t="s">
        <v>62</v>
      </c>
      <c r="J94" s="49" t="s">
        <v>83</v>
      </c>
      <c r="K94" s="177"/>
      <c r="L94" s="170"/>
      <c r="M94" s="170"/>
      <c r="N94" s="170"/>
      <c r="O94" s="170"/>
      <c r="P94" s="170"/>
      <c r="Q94" s="170"/>
      <c r="R94" s="170"/>
    </row>
    <row r="95" spans="1:18" ht="15.75" customHeight="1" x14ac:dyDescent="0.25">
      <c r="A95" s="49">
        <v>1901</v>
      </c>
      <c r="B95" s="50">
        <v>23</v>
      </c>
      <c r="C95" s="50"/>
      <c r="D95" s="50"/>
      <c r="E95" s="50"/>
      <c r="F95" s="50"/>
      <c r="G95" s="50"/>
      <c r="H95" s="50"/>
      <c r="I95" s="50"/>
      <c r="J95" s="50"/>
      <c r="K95" s="91"/>
      <c r="L95" s="51"/>
      <c r="M95" s="52"/>
      <c r="N95" s="53"/>
      <c r="O95" s="54"/>
      <c r="P95" s="55">
        <f>B95</f>
        <v>23</v>
      </c>
      <c r="Q95" s="56"/>
      <c r="R95" s="54"/>
    </row>
    <row r="96" spans="1:18" ht="15.75" customHeight="1" x14ac:dyDescent="0.25">
      <c r="A96" s="49">
        <v>1902</v>
      </c>
      <c r="B96" s="50"/>
      <c r="C96" s="50">
        <v>21</v>
      </c>
      <c r="D96" s="50"/>
      <c r="E96" s="50"/>
      <c r="F96" s="50"/>
      <c r="G96" s="50"/>
      <c r="H96" s="50"/>
      <c r="I96" s="50"/>
      <c r="J96" s="50"/>
      <c r="K96" s="91"/>
      <c r="L96" s="57"/>
      <c r="M96" s="58"/>
      <c r="N96" s="59"/>
      <c r="O96" s="60">
        <f>IF(C96=0,"",C96/B95)</f>
        <v>0.91304347826086951</v>
      </c>
      <c r="P96" s="61">
        <v>21</v>
      </c>
      <c r="Q96" s="62">
        <f t="shared" ref="Q96:Q103" si="10">IF(P96=0,"",P96/P95)</f>
        <v>0.91304347826086951</v>
      </c>
      <c r="R96" s="62">
        <f t="shared" ref="R96:R103" si="11">IF(P96=0,"",100%-Q96)</f>
        <v>8.6956521739130488E-2</v>
      </c>
    </row>
    <row r="97" spans="1:19" ht="15.75" customHeight="1" x14ac:dyDescent="0.25">
      <c r="A97" s="49">
        <v>2001</v>
      </c>
      <c r="B97" s="50"/>
      <c r="C97" s="50"/>
      <c r="D97" s="50">
        <v>19</v>
      </c>
      <c r="E97" s="50"/>
      <c r="F97" s="50"/>
      <c r="G97" s="50"/>
      <c r="H97" s="50"/>
      <c r="I97" s="50"/>
      <c r="J97" s="50"/>
      <c r="K97" s="91"/>
      <c r="L97" s="57"/>
      <c r="M97" s="58"/>
      <c r="N97" s="59"/>
      <c r="O97" s="60">
        <f>IF(D97=0,"",D97/C96)</f>
        <v>0.90476190476190477</v>
      </c>
      <c r="P97" s="61">
        <v>20</v>
      </c>
      <c r="Q97" s="62">
        <f t="shared" si="10"/>
        <v>0.95238095238095233</v>
      </c>
      <c r="R97" s="62">
        <f t="shared" si="11"/>
        <v>4.7619047619047672E-2</v>
      </c>
      <c r="S97" s="63">
        <f>P97/P95</f>
        <v>0.86956521739130432</v>
      </c>
    </row>
    <row r="98" spans="1:19" ht="15.75" customHeight="1" x14ac:dyDescent="0.25">
      <c r="A98" s="49">
        <v>2002</v>
      </c>
      <c r="B98" s="50"/>
      <c r="C98" s="50"/>
      <c r="D98" s="50"/>
      <c r="E98" s="50">
        <v>14</v>
      </c>
      <c r="F98" s="50"/>
      <c r="G98" s="50"/>
      <c r="H98" s="50"/>
      <c r="I98" s="50"/>
      <c r="J98" s="50"/>
      <c r="K98" s="91"/>
      <c r="L98" s="57"/>
      <c r="M98" s="58"/>
      <c r="N98" s="59"/>
      <c r="O98" s="60">
        <f>IF(E98=0,"",E98/D97)</f>
        <v>0.73684210526315785</v>
      </c>
      <c r="P98" s="61">
        <v>20</v>
      </c>
      <c r="Q98" s="62">
        <f t="shared" si="10"/>
        <v>1</v>
      </c>
      <c r="R98" s="62">
        <f t="shared" si="11"/>
        <v>0</v>
      </c>
    </row>
    <row r="99" spans="1:19" ht="15.75" customHeight="1" x14ac:dyDescent="0.25">
      <c r="A99" s="49">
        <v>2101</v>
      </c>
      <c r="B99" s="50"/>
      <c r="C99" s="50"/>
      <c r="D99" s="50"/>
      <c r="E99" s="50"/>
      <c r="F99" s="50">
        <v>13</v>
      </c>
      <c r="G99" s="50"/>
      <c r="H99" s="50"/>
      <c r="I99" s="50"/>
      <c r="J99" s="50"/>
      <c r="K99" s="91"/>
      <c r="L99" s="57"/>
      <c r="M99" s="58"/>
      <c r="N99" s="59"/>
      <c r="O99" s="60">
        <f>IF(F99=0,"",F99/E98)</f>
        <v>0.9285714285714286</v>
      </c>
      <c r="P99" s="61">
        <v>20</v>
      </c>
      <c r="Q99" s="62">
        <f t="shared" si="10"/>
        <v>1</v>
      </c>
      <c r="R99" s="62">
        <f t="shared" si="11"/>
        <v>0</v>
      </c>
    </row>
    <row r="100" spans="1:19" ht="15.75" customHeight="1" x14ac:dyDescent="0.25">
      <c r="A100" s="49">
        <v>2102</v>
      </c>
      <c r="B100" s="50"/>
      <c r="C100" s="50"/>
      <c r="D100" s="50"/>
      <c r="E100" s="50"/>
      <c r="F100" s="50"/>
      <c r="G100" s="50">
        <v>12</v>
      </c>
      <c r="H100" s="50"/>
      <c r="I100" s="50"/>
      <c r="J100" s="50"/>
      <c r="K100" s="91"/>
      <c r="L100" s="57"/>
      <c r="M100" s="58"/>
      <c r="N100" s="59"/>
      <c r="O100" s="60">
        <f>G100/F99</f>
        <v>0.92307692307692313</v>
      </c>
      <c r="P100" s="61">
        <v>17</v>
      </c>
      <c r="Q100" s="62">
        <f t="shared" si="10"/>
        <v>0.85</v>
      </c>
      <c r="R100" s="62">
        <f t="shared" si="11"/>
        <v>0.15000000000000002</v>
      </c>
    </row>
    <row r="101" spans="1:19" ht="15.75" customHeight="1" x14ac:dyDescent="0.25">
      <c r="A101" s="49">
        <v>2201</v>
      </c>
      <c r="B101" s="50"/>
      <c r="C101" s="50"/>
      <c r="D101" s="50"/>
      <c r="E101" s="50"/>
      <c r="F101" s="50"/>
      <c r="G101" s="50"/>
      <c r="H101" s="50">
        <v>12</v>
      </c>
      <c r="I101" s="50"/>
      <c r="J101" s="50"/>
      <c r="K101" s="91"/>
      <c r="L101" s="57"/>
      <c r="M101" s="58"/>
      <c r="N101" s="59"/>
      <c r="O101" s="60">
        <f>IF(H101=0,"",H101/G100)</f>
        <v>1</v>
      </c>
      <c r="P101" s="61">
        <v>16</v>
      </c>
      <c r="Q101" s="62">
        <f t="shared" si="10"/>
        <v>0.94117647058823528</v>
      </c>
      <c r="R101" s="62">
        <f t="shared" si="11"/>
        <v>5.8823529411764719E-2</v>
      </c>
    </row>
    <row r="102" spans="1:19" ht="15.75" customHeight="1" x14ac:dyDescent="0.25">
      <c r="A102" s="49">
        <v>2202</v>
      </c>
      <c r="B102" s="50"/>
      <c r="C102" s="50"/>
      <c r="D102" s="50"/>
      <c r="E102" s="50"/>
      <c r="F102" s="50"/>
      <c r="G102" s="50"/>
      <c r="H102" s="50"/>
      <c r="I102" s="50">
        <v>12</v>
      </c>
      <c r="J102" s="50"/>
      <c r="K102" s="91"/>
      <c r="L102" s="57"/>
      <c r="M102" s="58"/>
      <c r="N102" s="59"/>
      <c r="O102" s="127">
        <f>I102/H101</f>
        <v>1</v>
      </c>
      <c r="P102" s="61">
        <v>16</v>
      </c>
      <c r="Q102" s="62">
        <f t="shared" si="10"/>
        <v>1</v>
      </c>
      <c r="R102" s="62">
        <f t="shared" si="11"/>
        <v>0</v>
      </c>
    </row>
    <row r="103" spans="1:19" ht="15.75" customHeight="1" x14ac:dyDescent="0.25">
      <c r="A103" s="49">
        <v>2301</v>
      </c>
      <c r="B103" s="50"/>
      <c r="C103" s="50"/>
      <c r="D103" s="50"/>
      <c r="E103" s="50"/>
      <c r="F103" s="50"/>
      <c r="G103" s="50"/>
      <c r="H103" s="50"/>
      <c r="I103" s="50"/>
      <c r="J103" s="50">
        <v>10</v>
      </c>
      <c r="K103" s="91">
        <v>8</v>
      </c>
      <c r="L103" s="57"/>
      <c r="M103" s="58"/>
      <c r="N103" s="64"/>
      <c r="O103" s="128">
        <f>J103/I102</f>
        <v>0.83333333333333337</v>
      </c>
      <c r="P103" s="103">
        <v>15</v>
      </c>
      <c r="Q103" s="62">
        <f t="shared" si="10"/>
        <v>0.9375</v>
      </c>
      <c r="R103" s="62">
        <f t="shared" si="11"/>
        <v>6.25E-2</v>
      </c>
    </row>
    <row r="104" spans="1:19" ht="15.75" customHeight="1" x14ac:dyDescent="0.25">
      <c r="A104" s="49">
        <v>2302</v>
      </c>
      <c r="B104" s="50"/>
      <c r="C104" s="50"/>
      <c r="D104" s="50"/>
      <c r="E104" s="50"/>
      <c r="F104" s="50"/>
      <c r="G104" s="50"/>
      <c r="H104" s="50"/>
      <c r="I104" s="50"/>
      <c r="J104" s="50">
        <v>5</v>
      </c>
      <c r="K104" s="91">
        <v>5</v>
      </c>
      <c r="L104" s="57"/>
      <c r="M104" s="58"/>
      <c r="N104" s="64"/>
      <c r="O104" s="68"/>
      <c r="P104" s="66">
        <v>5</v>
      </c>
      <c r="Q104" s="69"/>
      <c r="R104" s="68"/>
    </row>
    <row r="105" spans="1:19" ht="15.75" customHeight="1" x14ac:dyDescent="0.25">
      <c r="A105" s="49">
        <v>2401</v>
      </c>
      <c r="B105" s="50"/>
      <c r="C105" s="50"/>
      <c r="D105" s="50"/>
      <c r="E105" s="50"/>
      <c r="F105" s="50"/>
      <c r="G105" s="50"/>
      <c r="H105" s="50"/>
      <c r="I105" s="50"/>
      <c r="J105" s="50"/>
      <c r="K105" s="91"/>
      <c r="L105" s="57"/>
      <c r="M105" s="58"/>
      <c r="N105" s="64"/>
      <c r="O105" s="68"/>
      <c r="P105" s="66"/>
      <c r="Q105" s="69"/>
      <c r="R105" s="68"/>
    </row>
    <row r="106" spans="1:19" ht="15.75" customHeight="1" x14ac:dyDescent="0.25">
      <c r="A106" s="49">
        <v>2402</v>
      </c>
      <c r="B106" s="50"/>
      <c r="C106" s="50"/>
      <c r="D106" s="50"/>
      <c r="E106" s="50"/>
      <c r="F106" s="50"/>
      <c r="G106" s="50"/>
      <c r="H106" s="50"/>
      <c r="I106" s="50"/>
      <c r="J106" s="50"/>
      <c r="K106" s="91"/>
      <c r="L106" s="57"/>
      <c r="M106" s="58"/>
      <c r="N106" s="64"/>
      <c r="O106" s="1"/>
      <c r="P106" s="25"/>
      <c r="Q106" s="26"/>
      <c r="R106" s="70"/>
    </row>
    <row r="107" spans="1:19" ht="15.75" customHeight="1" x14ac:dyDescent="0.25">
      <c r="A107" s="49">
        <v>2501</v>
      </c>
      <c r="B107" s="50"/>
      <c r="C107" s="50"/>
      <c r="D107" s="50"/>
      <c r="E107" s="50"/>
      <c r="F107" s="50"/>
      <c r="G107" s="50"/>
      <c r="H107" s="50"/>
      <c r="I107" s="50"/>
      <c r="J107" s="50"/>
      <c r="K107" s="91"/>
      <c r="L107" s="57"/>
      <c r="M107" s="58"/>
      <c r="N107" s="64"/>
      <c r="O107" s="137" t="s">
        <v>42</v>
      </c>
      <c r="P107" s="72">
        <v>5</v>
      </c>
      <c r="Q107" s="87">
        <f>K110</f>
        <v>13</v>
      </c>
      <c r="R107" s="139" t="s">
        <v>10</v>
      </c>
    </row>
    <row r="108" spans="1:19" ht="15.75" x14ac:dyDescent="0.25">
      <c r="A108" s="49">
        <v>2502</v>
      </c>
      <c r="B108" s="50"/>
      <c r="C108" s="50"/>
      <c r="D108" s="50"/>
      <c r="E108" s="50"/>
      <c r="F108" s="50"/>
      <c r="G108" s="50"/>
      <c r="H108" s="50"/>
      <c r="I108" s="50"/>
      <c r="J108" s="50"/>
      <c r="K108" s="91"/>
      <c r="L108" s="57"/>
      <c r="M108" s="58"/>
      <c r="N108" s="64"/>
      <c r="O108" s="138" t="s">
        <v>43</v>
      </c>
      <c r="P108" s="76">
        <f>IF(P107/B95=0,"",P107/B95)</f>
        <v>0.21739130434782608</v>
      </c>
      <c r="Q108" s="89">
        <f>IF(P107/Q107=0,"0%",P107/Q107)</f>
        <v>0.38461538461538464</v>
      </c>
      <c r="R108" s="140" t="s">
        <v>44</v>
      </c>
    </row>
    <row r="109" spans="1:19" ht="15.75" x14ac:dyDescent="0.25">
      <c r="A109" s="49">
        <v>2601</v>
      </c>
      <c r="B109" s="142"/>
      <c r="C109" s="142"/>
      <c r="D109" s="142"/>
      <c r="E109" s="142"/>
      <c r="F109" s="142"/>
      <c r="G109" s="142"/>
      <c r="H109" s="142"/>
      <c r="I109" s="142"/>
      <c r="J109" s="142"/>
      <c r="K109" s="91"/>
      <c r="L109" s="79"/>
      <c r="M109" s="80"/>
      <c r="N109" s="81"/>
      <c r="O109" s="82"/>
      <c r="P109" s="83"/>
      <c r="Q109" s="83"/>
      <c r="R109" s="84"/>
    </row>
    <row r="110" spans="1:19" ht="18" customHeight="1" x14ac:dyDescent="0.25">
      <c r="A110" s="31"/>
      <c r="B110" s="182" t="s">
        <v>63</v>
      </c>
      <c r="C110" s="182"/>
      <c r="D110" s="182"/>
      <c r="E110" s="182"/>
      <c r="F110" s="182"/>
      <c r="G110" s="182"/>
      <c r="H110" s="182"/>
      <c r="I110" s="182"/>
      <c r="J110" s="182"/>
      <c r="K110" s="141">
        <f>SUM(K103:K106)</f>
        <v>13</v>
      </c>
      <c r="L110" s="86">
        <f>K103/B95</f>
        <v>0.34782608695652173</v>
      </c>
      <c r="M110" s="86">
        <f>IF(K110=0,"",K110/B95)</f>
        <v>0.56521739130434778</v>
      </c>
      <c r="N110" s="86">
        <f>M110-L110</f>
        <v>0.21739130434782605</v>
      </c>
      <c r="O110" s="1"/>
      <c r="P110" s="25"/>
      <c r="Q110" s="26"/>
      <c r="R110" s="1"/>
    </row>
    <row r="111" spans="1:19" ht="12.75" customHeight="1" x14ac:dyDescent="0.2"/>
    <row r="112" spans="1:19" ht="12.75" customHeight="1" x14ac:dyDescent="0.2"/>
    <row r="113" spans="1:19" ht="26.25" x14ac:dyDescent="0.4">
      <c r="A113" s="154"/>
      <c r="B113" s="184" t="s">
        <v>53</v>
      </c>
      <c r="C113" s="184"/>
      <c r="D113" s="184"/>
      <c r="E113" s="184"/>
      <c r="F113" s="184"/>
      <c r="G113" s="184"/>
      <c r="H113" s="184"/>
      <c r="I113" s="184"/>
      <c r="J113" s="184"/>
      <c r="K113" s="153" t="s">
        <v>74</v>
      </c>
      <c r="L113" s="25"/>
      <c r="M113" s="1"/>
      <c r="N113" s="1"/>
      <c r="O113" s="25"/>
      <c r="P113" s="1"/>
      <c r="Q113" s="25"/>
      <c r="R113" s="25"/>
    </row>
    <row r="114" spans="1:19" ht="20.25" x14ac:dyDescent="0.2">
      <c r="A114" s="172" t="s">
        <v>9</v>
      </c>
      <c r="B114" s="173" t="s">
        <v>54</v>
      </c>
      <c r="C114" s="186"/>
      <c r="D114" s="186"/>
      <c r="E114" s="186"/>
      <c r="F114" s="186"/>
      <c r="G114" s="186"/>
      <c r="H114" s="186"/>
      <c r="I114" s="186"/>
      <c r="J114" s="187"/>
      <c r="K114" s="176" t="s">
        <v>10</v>
      </c>
      <c r="L114" s="171" t="s">
        <v>2</v>
      </c>
      <c r="M114" s="171" t="s">
        <v>3</v>
      </c>
      <c r="N114" s="178" t="s">
        <v>4</v>
      </c>
      <c r="O114" s="171" t="s">
        <v>5</v>
      </c>
      <c r="P114" s="169" t="s">
        <v>6</v>
      </c>
      <c r="Q114" s="169" t="s">
        <v>7</v>
      </c>
      <c r="R114" s="171" t="s">
        <v>8</v>
      </c>
    </row>
    <row r="115" spans="1:19" ht="15.75" x14ac:dyDescent="0.25">
      <c r="A115" s="170"/>
      <c r="B115" s="49" t="s">
        <v>55</v>
      </c>
      <c r="C115" s="49" t="s">
        <v>56</v>
      </c>
      <c r="D115" s="49" t="s">
        <v>57</v>
      </c>
      <c r="E115" s="49" t="s">
        <v>58</v>
      </c>
      <c r="F115" s="49" t="s">
        <v>59</v>
      </c>
      <c r="G115" s="49" t="s">
        <v>60</v>
      </c>
      <c r="H115" s="49" t="s">
        <v>61</v>
      </c>
      <c r="I115" s="49" t="s">
        <v>62</v>
      </c>
      <c r="J115" s="49" t="s">
        <v>83</v>
      </c>
      <c r="K115" s="177"/>
      <c r="L115" s="170"/>
      <c r="M115" s="170"/>
      <c r="N115" s="170"/>
      <c r="O115" s="170"/>
      <c r="P115" s="170"/>
      <c r="Q115" s="170"/>
      <c r="R115" s="170"/>
    </row>
    <row r="116" spans="1:19" ht="15.75" x14ac:dyDescent="0.25">
      <c r="A116" s="49">
        <v>1902</v>
      </c>
      <c r="B116" s="50">
        <v>16</v>
      </c>
      <c r="C116" s="50"/>
      <c r="D116" s="50"/>
      <c r="E116" s="50"/>
      <c r="F116" s="50"/>
      <c r="G116" s="50"/>
      <c r="H116" s="50"/>
      <c r="I116" s="50"/>
      <c r="J116" s="50"/>
      <c r="K116" s="91"/>
      <c r="L116" s="51"/>
      <c r="M116" s="52"/>
      <c r="N116" s="53"/>
      <c r="O116" s="54"/>
      <c r="P116" s="55">
        <f>B116</f>
        <v>16</v>
      </c>
      <c r="Q116" s="56"/>
      <c r="R116" s="54"/>
    </row>
    <row r="117" spans="1:19" ht="15.75" customHeight="1" x14ac:dyDescent="0.25">
      <c r="A117" s="49">
        <v>2001</v>
      </c>
      <c r="B117" s="50"/>
      <c r="C117" s="50">
        <v>15</v>
      </c>
      <c r="D117" s="50"/>
      <c r="E117" s="50"/>
      <c r="F117" s="50"/>
      <c r="G117" s="50"/>
      <c r="H117" s="50"/>
      <c r="I117" s="50"/>
      <c r="J117" s="50"/>
      <c r="K117" s="91"/>
      <c r="L117" s="57"/>
      <c r="M117" s="58"/>
      <c r="N117" s="59"/>
      <c r="O117" s="60">
        <f>IF(C117=0,"",C117/B116)</f>
        <v>0.9375</v>
      </c>
      <c r="P117" s="61">
        <v>15</v>
      </c>
      <c r="Q117" s="62">
        <f t="shared" ref="Q117:Q123" si="12">IF(P117=0,"",P117/P116)</f>
        <v>0.9375</v>
      </c>
      <c r="R117" s="62">
        <f t="shared" ref="R117:R123" si="13">IF(P117=0,"",100%-Q117)</f>
        <v>6.25E-2</v>
      </c>
    </row>
    <row r="118" spans="1:19" ht="15.75" customHeight="1" x14ac:dyDescent="0.25">
      <c r="A118" s="49">
        <v>2002</v>
      </c>
      <c r="B118" s="50"/>
      <c r="C118" s="50"/>
      <c r="D118" s="50">
        <v>14</v>
      </c>
      <c r="E118" s="50"/>
      <c r="F118" s="50"/>
      <c r="G118" s="50"/>
      <c r="H118" s="50"/>
      <c r="I118" s="50"/>
      <c r="J118" s="50"/>
      <c r="K118" s="91"/>
      <c r="L118" s="57"/>
      <c r="M118" s="58"/>
      <c r="N118" s="59"/>
      <c r="O118" s="60">
        <f>IF(D118=0,"",D118/C117)</f>
        <v>0.93333333333333335</v>
      </c>
      <c r="P118" s="61">
        <v>15</v>
      </c>
      <c r="Q118" s="62">
        <f t="shared" si="12"/>
        <v>1</v>
      </c>
      <c r="R118" s="62">
        <f t="shared" si="13"/>
        <v>0</v>
      </c>
      <c r="S118" s="63">
        <f>P118/P116</f>
        <v>0.9375</v>
      </c>
    </row>
    <row r="119" spans="1:19" ht="15.75" customHeight="1" x14ac:dyDescent="0.25">
      <c r="A119" s="49">
        <v>2101</v>
      </c>
      <c r="B119" s="50"/>
      <c r="C119" s="50"/>
      <c r="D119" s="50"/>
      <c r="E119" s="50">
        <v>11</v>
      </c>
      <c r="F119" s="50"/>
      <c r="G119" s="50"/>
      <c r="H119" s="50"/>
      <c r="I119" s="50"/>
      <c r="J119" s="50"/>
      <c r="K119" s="91"/>
      <c r="L119" s="57"/>
      <c r="M119" s="58"/>
      <c r="N119" s="59"/>
      <c r="O119" s="60">
        <f>IF(E119=0,"",E119/D118)</f>
        <v>0.7857142857142857</v>
      </c>
      <c r="P119" s="61">
        <v>14</v>
      </c>
      <c r="Q119" s="62">
        <f t="shared" si="12"/>
        <v>0.93333333333333335</v>
      </c>
      <c r="R119" s="62">
        <f t="shared" si="13"/>
        <v>6.6666666666666652E-2</v>
      </c>
    </row>
    <row r="120" spans="1:19" ht="15.75" customHeight="1" x14ac:dyDescent="0.25">
      <c r="A120" s="49">
        <v>2102</v>
      </c>
      <c r="B120" s="50"/>
      <c r="C120" s="50"/>
      <c r="D120" s="50"/>
      <c r="E120" s="50"/>
      <c r="F120" s="50">
        <v>9</v>
      </c>
      <c r="G120" s="50"/>
      <c r="H120" s="50"/>
      <c r="I120" s="50"/>
      <c r="J120" s="50"/>
      <c r="K120" s="91"/>
      <c r="L120" s="57"/>
      <c r="M120" s="58"/>
      <c r="N120" s="59"/>
      <c r="O120" s="60">
        <f>F120/E119</f>
        <v>0.81818181818181823</v>
      </c>
      <c r="P120" s="61">
        <v>14</v>
      </c>
      <c r="Q120" s="62">
        <f t="shared" si="12"/>
        <v>1</v>
      </c>
      <c r="R120" s="62">
        <f t="shared" si="13"/>
        <v>0</v>
      </c>
    </row>
    <row r="121" spans="1:19" ht="15.75" customHeight="1" x14ac:dyDescent="0.25">
      <c r="A121" s="49">
        <v>2201</v>
      </c>
      <c r="B121" s="50"/>
      <c r="C121" s="50"/>
      <c r="D121" s="50"/>
      <c r="E121" s="50"/>
      <c r="F121" s="50"/>
      <c r="G121" s="50">
        <v>7</v>
      </c>
      <c r="H121" s="50"/>
      <c r="I121" s="50"/>
      <c r="J121" s="50"/>
      <c r="K121" s="91"/>
      <c r="L121" s="57"/>
      <c r="M121" s="58"/>
      <c r="N121" s="59"/>
      <c r="O121" s="60">
        <f>IF(G121=0,"",G121/F120)</f>
        <v>0.77777777777777779</v>
      </c>
      <c r="P121" s="61">
        <v>11</v>
      </c>
      <c r="Q121" s="62">
        <f t="shared" si="12"/>
        <v>0.7857142857142857</v>
      </c>
      <c r="R121" s="62">
        <f t="shared" si="13"/>
        <v>0.2142857142857143</v>
      </c>
    </row>
    <row r="122" spans="1:19" ht="15.75" customHeight="1" x14ac:dyDescent="0.25">
      <c r="A122" s="49">
        <v>2202</v>
      </c>
      <c r="B122" s="50"/>
      <c r="C122" s="50"/>
      <c r="D122" s="50"/>
      <c r="E122" s="50"/>
      <c r="F122" s="50"/>
      <c r="G122" s="50"/>
      <c r="H122" s="50">
        <v>6</v>
      </c>
      <c r="I122" s="50"/>
      <c r="J122" s="50"/>
      <c r="K122" s="91"/>
      <c r="L122" s="57"/>
      <c r="M122" s="58"/>
      <c r="N122" s="59"/>
      <c r="O122" s="60">
        <f>H122/G121</f>
        <v>0.8571428571428571</v>
      </c>
      <c r="P122" s="61">
        <v>11</v>
      </c>
      <c r="Q122" s="62">
        <f t="shared" si="12"/>
        <v>1</v>
      </c>
      <c r="R122" s="62">
        <f t="shared" si="13"/>
        <v>0</v>
      </c>
    </row>
    <row r="123" spans="1:19" ht="15.75" customHeight="1" x14ac:dyDescent="0.25">
      <c r="A123" s="49">
        <v>2301</v>
      </c>
      <c r="B123" s="50"/>
      <c r="C123" s="50"/>
      <c r="D123" s="50"/>
      <c r="E123" s="50"/>
      <c r="F123" s="50"/>
      <c r="G123" s="50"/>
      <c r="H123" s="50"/>
      <c r="I123" s="50">
        <v>5</v>
      </c>
      <c r="J123" s="50"/>
      <c r="K123" s="91"/>
      <c r="L123" s="57"/>
      <c r="M123" s="58"/>
      <c r="N123" s="59"/>
      <c r="O123" s="127">
        <f>I123/H122</f>
        <v>0.83333333333333337</v>
      </c>
      <c r="P123" s="61">
        <v>11</v>
      </c>
      <c r="Q123" s="62">
        <f t="shared" si="12"/>
        <v>1</v>
      </c>
      <c r="R123" s="62">
        <f t="shared" si="13"/>
        <v>0</v>
      </c>
    </row>
    <row r="124" spans="1:19" ht="15.75" customHeight="1" x14ac:dyDescent="0.25">
      <c r="A124" s="49">
        <v>2302</v>
      </c>
      <c r="B124" s="50"/>
      <c r="C124" s="50"/>
      <c r="D124" s="50"/>
      <c r="E124" s="50"/>
      <c r="F124" s="50"/>
      <c r="G124" s="50"/>
      <c r="H124" s="50"/>
      <c r="I124" s="50"/>
      <c r="J124" s="50">
        <v>3</v>
      </c>
      <c r="K124" s="91"/>
      <c r="L124" s="57"/>
      <c r="M124" s="58"/>
      <c r="N124" s="64"/>
      <c r="O124" s="128">
        <f>J124/I123</f>
        <v>0.6</v>
      </c>
      <c r="P124" s="103">
        <v>11</v>
      </c>
      <c r="Q124" s="62">
        <f t="shared" ref="Q124" si="14">IF(P124=0,"",P124/P123)</f>
        <v>1</v>
      </c>
      <c r="R124" s="62">
        <f t="shared" ref="R124" si="15">IF(P124=0,"",100%-Q124)</f>
        <v>0</v>
      </c>
    </row>
    <row r="125" spans="1:19" ht="15.75" customHeight="1" x14ac:dyDescent="0.25">
      <c r="A125" s="49">
        <v>2401</v>
      </c>
      <c r="B125" s="50"/>
      <c r="C125" s="50"/>
      <c r="D125" s="50"/>
      <c r="E125" s="50"/>
      <c r="F125" s="50"/>
      <c r="G125" s="50"/>
      <c r="H125" s="50"/>
      <c r="I125" s="50"/>
      <c r="J125" s="50">
        <v>5</v>
      </c>
      <c r="K125" s="91"/>
      <c r="L125" s="57"/>
      <c r="M125" s="58"/>
      <c r="N125" s="64"/>
      <c r="O125" s="68"/>
      <c r="P125" s="66">
        <v>9</v>
      </c>
      <c r="Q125" s="69"/>
      <c r="R125" s="68"/>
    </row>
    <row r="126" spans="1:19" ht="15.75" customHeight="1" x14ac:dyDescent="0.25">
      <c r="A126" s="49">
        <v>2402</v>
      </c>
      <c r="B126" s="50"/>
      <c r="C126" s="50"/>
      <c r="D126" s="50"/>
      <c r="E126" s="50"/>
      <c r="F126" s="50"/>
      <c r="G126" s="50"/>
      <c r="H126" s="50"/>
      <c r="I126" s="50"/>
      <c r="J126" s="50">
        <v>2</v>
      </c>
      <c r="K126" s="91">
        <v>2</v>
      </c>
      <c r="L126" s="57"/>
      <c r="M126" s="58"/>
      <c r="N126" s="64"/>
      <c r="O126" s="68"/>
      <c r="P126" s="123">
        <v>7</v>
      </c>
      <c r="Q126" s="69"/>
      <c r="R126" s="68"/>
    </row>
    <row r="127" spans="1:19" ht="15.75" customHeight="1" x14ac:dyDescent="0.25">
      <c r="A127" s="49">
        <v>2501</v>
      </c>
      <c r="B127" s="50"/>
      <c r="C127" s="50"/>
      <c r="D127" s="50"/>
      <c r="E127" s="50"/>
      <c r="F127" s="50"/>
      <c r="G127" s="50"/>
      <c r="H127" s="50"/>
      <c r="I127" s="50"/>
      <c r="J127" s="50">
        <v>2</v>
      </c>
      <c r="K127" s="91"/>
      <c r="L127" s="57"/>
      <c r="M127" s="58"/>
      <c r="N127" s="64"/>
      <c r="O127" s="58"/>
      <c r="P127" s="124">
        <v>3</v>
      </c>
      <c r="Q127" s="106"/>
      <c r="R127" s="68"/>
    </row>
    <row r="128" spans="1:19" ht="15.75" customHeight="1" x14ac:dyDescent="0.25">
      <c r="A128" s="49">
        <v>2506</v>
      </c>
      <c r="B128" s="50"/>
      <c r="C128" s="50"/>
      <c r="D128" s="50"/>
      <c r="E128" s="50"/>
      <c r="F128" s="50"/>
      <c r="G128" s="50"/>
      <c r="H128" s="50"/>
      <c r="I128" s="50"/>
      <c r="J128" s="50"/>
      <c r="K128" s="91"/>
      <c r="L128" s="57"/>
      <c r="M128" s="58"/>
      <c r="N128" s="64"/>
      <c r="O128" s="71" t="s">
        <v>42</v>
      </c>
      <c r="P128" s="135">
        <v>1</v>
      </c>
      <c r="Q128" s="87">
        <f>K131</f>
        <v>2</v>
      </c>
      <c r="R128" s="74" t="s">
        <v>10</v>
      </c>
    </row>
    <row r="129" spans="1:19" ht="15.75" x14ac:dyDescent="0.25">
      <c r="A129" s="49">
        <v>2601</v>
      </c>
      <c r="B129" s="50"/>
      <c r="C129" s="50"/>
      <c r="D129" s="50"/>
      <c r="E129" s="50"/>
      <c r="F129" s="50"/>
      <c r="G129" s="50"/>
      <c r="H129" s="50"/>
      <c r="I129" s="50"/>
      <c r="J129" s="50"/>
      <c r="K129" s="91"/>
      <c r="L129" s="57"/>
      <c r="M129" s="58"/>
      <c r="N129" s="64"/>
      <c r="O129" s="75" t="s">
        <v>43</v>
      </c>
      <c r="P129" s="76">
        <f>IF(P128/B116=0,"",P128/B116)</f>
        <v>6.25E-2</v>
      </c>
      <c r="Q129" s="89">
        <f>IF(P128/Q128=0,"0%",P128/Q128)</f>
        <v>0.5</v>
      </c>
      <c r="R129" s="78" t="s">
        <v>44</v>
      </c>
    </row>
    <row r="130" spans="1:19" ht="15.75" x14ac:dyDescent="0.25">
      <c r="A130" s="49">
        <v>2602</v>
      </c>
      <c r="B130" s="142"/>
      <c r="C130" s="142"/>
      <c r="D130" s="142"/>
      <c r="E130" s="142"/>
      <c r="F130" s="142"/>
      <c r="G130" s="142"/>
      <c r="H130" s="142"/>
      <c r="I130" s="142"/>
      <c r="J130" s="142"/>
      <c r="K130" s="91"/>
      <c r="L130" s="79"/>
      <c r="M130" s="80"/>
      <c r="N130" s="81"/>
      <c r="O130" s="82"/>
      <c r="P130" s="83"/>
      <c r="Q130" s="83"/>
      <c r="R130" s="84"/>
    </row>
    <row r="131" spans="1:19" ht="18" customHeight="1" x14ac:dyDescent="0.25">
      <c r="A131" s="31"/>
      <c r="B131" s="182" t="s">
        <v>63</v>
      </c>
      <c r="C131" s="182"/>
      <c r="D131" s="182"/>
      <c r="E131" s="182"/>
      <c r="F131" s="182"/>
      <c r="G131" s="182"/>
      <c r="H131" s="182"/>
      <c r="I131" s="182"/>
      <c r="J131" s="182"/>
      <c r="K131" s="141">
        <f>SUM(K124:K127)</f>
        <v>2</v>
      </c>
      <c r="L131" s="86">
        <f>K124/B116</f>
        <v>0</v>
      </c>
      <c r="M131" s="86">
        <f>IF(K131=0,"",K131/B116)</f>
        <v>0.125</v>
      </c>
      <c r="N131" s="86">
        <f>M131-L131</f>
        <v>0.125</v>
      </c>
      <c r="O131" s="1"/>
      <c r="P131" s="25"/>
      <c r="Q131" s="26"/>
      <c r="R131" s="1"/>
    </row>
    <row r="132" spans="1:19" ht="12.75" customHeight="1" x14ac:dyDescent="0.2"/>
    <row r="133" spans="1:19" ht="12.75" customHeight="1" x14ac:dyDescent="0.2"/>
    <row r="134" spans="1:19" ht="26.25" x14ac:dyDescent="0.4">
      <c r="A134" s="154"/>
      <c r="B134" s="184" t="s">
        <v>53</v>
      </c>
      <c r="C134" s="184"/>
      <c r="D134" s="184"/>
      <c r="E134" s="184"/>
      <c r="F134" s="184"/>
      <c r="G134" s="184"/>
      <c r="H134" s="184"/>
      <c r="I134" s="184"/>
      <c r="J134" s="184"/>
      <c r="K134" s="153" t="s">
        <v>75</v>
      </c>
      <c r="L134" s="25"/>
      <c r="M134" s="1"/>
      <c r="N134" s="1"/>
      <c r="O134" s="25"/>
      <c r="P134" s="1"/>
      <c r="Q134" s="25"/>
      <c r="R134" s="25"/>
    </row>
    <row r="135" spans="1:19" ht="20.25" x14ac:dyDescent="0.2">
      <c r="A135" s="172" t="s">
        <v>9</v>
      </c>
      <c r="B135" s="173" t="s">
        <v>54</v>
      </c>
      <c r="C135" s="186"/>
      <c r="D135" s="186"/>
      <c r="E135" s="186"/>
      <c r="F135" s="186"/>
      <c r="G135" s="186"/>
      <c r="H135" s="186"/>
      <c r="I135" s="186"/>
      <c r="J135" s="187"/>
      <c r="K135" s="176" t="s">
        <v>10</v>
      </c>
      <c r="L135" s="171" t="s">
        <v>2</v>
      </c>
      <c r="M135" s="171" t="s">
        <v>3</v>
      </c>
      <c r="N135" s="178" t="s">
        <v>4</v>
      </c>
      <c r="O135" s="171" t="s">
        <v>5</v>
      </c>
      <c r="P135" s="169" t="s">
        <v>6</v>
      </c>
      <c r="Q135" s="169" t="s">
        <v>7</v>
      </c>
      <c r="R135" s="171" t="s">
        <v>8</v>
      </c>
    </row>
    <row r="136" spans="1:19" ht="15.75" x14ac:dyDescent="0.25">
      <c r="A136" s="170"/>
      <c r="B136" s="49" t="s">
        <v>55</v>
      </c>
      <c r="C136" s="49" t="s">
        <v>56</v>
      </c>
      <c r="D136" s="49" t="s">
        <v>57</v>
      </c>
      <c r="E136" s="49" t="s">
        <v>58</v>
      </c>
      <c r="F136" s="49" t="s">
        <v>59</v>
      </c>
      <c r="G136" s="49" t="s">
        <v>60</v>
      </c>
      <c r="H136" s="49" t="s">
        <v>61</v>
      </c>
      <c r="I136" s="49" t="s">
        <v>62</v>
      </c>
      <c r="J136" s="49" t="s">
        <v>83</v>
      </c>
      <c r="K136" s="177"/>
      <c r="L136" s="170"/>
      <c r="M136" s="170"/>
      <c r="N136" s="170"/>
      <c r="O136" s="170"/>
      <c r="P136" s="170"/>
      <c r="Q136" s="170"/>
      <c r="R136" s="170"/>
    </row>
    <row r="137" spans="1:19" ht="15.75" customHeight="1" x14ac:dyDescent="0.25">
      <c r="A137" s="49">
        <v>2001</v>
      </c>
      <c r="B137" s="50">
        <v>27</v>
      </c>
      <c r="C137" s="50"/>
      <c r="D137" s="50"/>
      <c r="E137" s="50"/>
      <c r="F137" s="50"/>
      <c r="G137" s="50"/>
      <c r="H137" s="50"/>
      <c r="I137" s="50"/>
      <c r="J137" s="50"/>
      <c r="K137" s="91"/>
      <c r="L137" s="51"/>
      <c r="M137" s="52"/>
      <c r="N137" s="53"/>
      <c r="O137" s="54"/>
      <c r="P137" s="55">
        <f>B137</f>
        <v>27</v>
      </c>
      <c r="Q137" s="56"/>
      <c r="R137" s="54"/>
    </row>
    <row r="138" spans="1:19" ht="15.75" customHeight="1" x14ac:dyDescent="0.25">
      <c r="A138" s="49">
        <v>2002</v>
      </c>
      <c r="B138" s="50"/>
      <c r="C138" s="50">
        <v>25</v>
      </c>
      <c r="D138" s="50"/>
      <c r="E138" s="50"/>
      <c r="F138" s="50"/>
      <c r="G138" s="50"/>
      <c r="H138" s="50"/>
      <c r="I138" s="50"/>
      <c r="J138" s="50"/>
      <c r="K138" s="91"/>
      <c r="L138" s="57"/>
      <c r="M138" s="58"/>
      <c r="N138" s="59"/>
      <c r="O138" s="60">
        <f>IF(C138=0,"",C138/B137)</f>
        <v>0.92592592592592593</v>
      </c>
      <c r="P138" s="61">
        <v>25</v>
      </c>
      <c r="Q138" s="62">
        <f t="shared" ref="Q138:Q144" si="16">IF(P138=0,"",P138/P137)</f>
        <v>0.92592592592592593</v>
      </c>
      <c r="R138" s="62">
        <f t="shared" ref="R138:R144" si="17">IF(P138=0,"",100%-Q138)</f>
        <v>7.407407407407407E-2</v>
      </c>
    </row>
    <row r="139" spans="1:19" ht="15.75" customHeight="1" x14ac:dyDescent="0.25">
      <c r="A139" s="49">
        <v>2101</v>
      </c>
      <c r="B139" s="50"/>
      <c r="C139" s="50"/>
      <c r="D139" s="50">
        <v>24</v>
      </c>
      <c r="E139" s="50"/>
      <c r="F139" s="50"/>
      <c r="G139" s="50"/>
      <c r="H139" s="50"/>
      <c r="I139" s="50"/>
      <c r="J139" s="50"/>
      <c r="K139" s="91"/>
      <c r="L139" s="57"/>
      <c r="M139" s="58"/>
      <c r="N139" s="59"/>
      <c r="O139" s="60">
        <f>IF(D139=0,"",D139/C138)</f>
        <v>0.96</v>
      </c>
      <c r="P139" s="61">
        <v>25</v>
      </c>
      <c r="Q139" s="62">
        <f t="shared" si="16"/>
        <v>1</v>
      </c>
      <c r="R139" s="62">
        <f t="shared" si="17"/>
        <v>0</v>
      </c>
      <c r="S139" s="63">
        <f>P139/P137</f>
        <v>0.92592592592592593</v>
      </c>
    </row>
    <row r="140" spans="1:19" ht="15.75" customHeight="1" x14ac:dyDescent="0.25">
      <c r="A140" s="49">
        <v>2102</v>
      </c>
      <c r="B140" s="50"/>
      <c r="C140" s="50"/>
      <c r="D140" s="50"/>
      <c r="E140" s="50">
        <v>20</v>
      </c>
      <c r="F140" s="50"/>
      <c r="G140" s="50"/>
      <c r="H140" s="50"/>
      <c r="I140" s="50"/>
      <c r="J140" s="50"/>
      <c r="K140" s="91"/>
      <c r="L140" s="57"/>
      <c r="M140" s="58"/>
      <c r="N140" s="59"/>
      <c r="O140" s="60">
        <f>IF(E140=0,"",E140/D139)</f>
        <v>0.83333333333333337</v>
      </c>
      <c r="P140" s="61">
        <v>22</v>
      </c>
      <c r="Q140" s="62">
        <f t="shared" si="16"/>
        <v>0.88</v>
      </c>
      <c r="R140" s="62">
        <f t="shared" si="17"/>
        <v>0.12</v>
      </c>
    </row>
    <row r="141" spans="1:19" ht="15.75" customHeight="1" x14ac:dyDescent="0.25">
      <c r="A141" s="49">
        <v>2201</v>
      </c>
      <c r="B141" s="50"/>
      <c r="C141" s="50"/>
      <c r="D141" s="50"/>
      <c r="E141" s="50"/>
      <c r="F141" s="50">
        <v>18</v>
      </c>
      <c r="G141" s="50"/>
      <c r="H141" s="50"/>
      <c r="I141" s="50"/>
      <c r="J141" s="50"/>
      <c r="K141" s="91"/>
      <c r="L141" s="57"/>
      <c r="M141" s="58"/>
      <c r="N141" s="59"/>
      <c r="O141" s="60">
        <f>IF(F141=0,"",F141/E140)</f>
        <v>0.9</v>
      </c>
      <c r="P141" s="61">
        <v>19</v>
      </c>
      <c r="Q141" s="62">
        <f t="shared" si="16"/>
        <v>0.86363636363636365</v>
      </c>
      <c r="R141" s="62">
        <f t="shared" si="17"/>
        <v>0.13636363636363635</v>
      </c>
    </row>
    <row r="142" spans="1:19" ht="15.75" customHeight="1" x14ac:dyDescent="0.25">
      <c r="A142" s="49">
        <v>2202</v>
      </c>
      <c r="B142" s="50"/>
      <c r="C142" s="50"/>
      <c r="D142" s="50"/>
      <c r="E142" s="50"/>
      <c r="F142" s="50"/>
      <c r="G142" s="50">
        <v>13</v>
      </c>
      <c r="H142" s="50"/>
      <c r="I142" s="50"/>
      <c r="J142" s="50"/>
      <c r="K142" s="91"/>
      <c r="L142" s="57"/>
      <c r="M142" s="58"/>
      <c r="N142" s="59"/>
      <c r="O142" s="60">
        <f>G142/F141</f>
        <v>0.72222222222222221</v>
      </c>
      <c r="P142" s="61">
        <v>18</v>
      </c>
      <c r="Q142" s="62">
        <f t="shared" si="16"/>
        <v>0.94736842105263153</v>
      </c>
      <c r="R142" s="62">
        <f t="shared" si="17"/>
        <v>5.2631578947368474E-2</v>
      </c>
    </row>
    <row r="143" spans="1:19" ht="15.75" customHeight="1" x14ac:dyDescent="0.25">
      <c r="A143" s="49">
        <v>2301</v>
      </c>
      <c r="B143" s="50"/>
      <c r="C143" s="50"/>
      <c r="D143" s="50"/>
      <c r="E143" s="50"/>
      <c r="F143" s="50"/>
      <c r="G143" s="50"/>
      <c r="H143" s="50">
        <v>13</v>
      </c>
      <c r="I143" s="50"/>
      <c r="J143" s="50"/>
      <c r="K143" s="91"/>
      <c r="L143" s="57"/>
      <c r="M143" s="58"/>
      <c r="N143" s="59"/>
      <c r="O143" s="60">
        <f>H143/G142</f>
        <v>1</v>
      </c>
      <c r="P143" s="61">
        <v>17</v>
      </c>
      <c r="Q143" s="62">
        <f t="shared" si="16"/>
        <v>0.94444444444444442</v>
      </c>
      <c r="R143" s="62">
        <f t="shared" si="17"/>
        <v>5.555555555555558E-2</v>
      </c>
    </row>
    <row r="144" spans="1:19" ht="15.75" customHeight="1" x14ac:dyDescent="0.25">
      <c r="A144" s="49">
        <v>2302</v>
      </c>
      <c r="B144" s="50"/>
      <c r="C144" s="50"/>
      <c r="D144" s="50"/>
      <c r="E144" s="50"/>
      <c r="F144" s="50"/>
      <c r="G144" s="50"/>
      <c r="H144" s="50"/>
      <c r="I144" s="50">
        <v>10</v>
      </c>
      <c r="J144" s="50"/>
      <c r="K144" s="91"/>
      <c r="L144" s="57"/>
      <c r="M144" s="58"/>
      <c r="N144" s="59"/>
      <c r="O144" s="127">
        <f>I144/H143</f>
        <v>0.76923076923076927</v>
      </c>
      <c r="P144" s="61">
        <v>12</v>
      </c>
      <c r="Q144" s="62">
        <f t="shared" si="16"/>
        <v>0.70588235294117652</v>
      </c>
      <c r="R144" s="62">
        <f t="shared" si="17"/>
        <v>0.29411764705882348</v>
      </c>
    </row>
    <row r="145" spans="1:19" ht="15.75" customHeight="1" x14ac:dyDescent="0.25">
      <c r="A145" s="49">
        <v>2401</v>
      </c>
      <c r="B145" s="50"/>
      <c r="C145" s="50"/>
      <c r="D145" s="50"/>
      <c r="E145" s="50"/>
      <c r="F145" s="50"/>
      <c r="G145" s="50"/>
      <c r="H145" s="50"/>
      <c r="I145" s="50"/>
      <c r="J145" s="50">
        <v>4</v>
      </c>
      <c r="K145" s="91"/>
      <c r="L145" s="57"/>
      <c r="M145" s="58"/>
      <c r="N145" s="64"/>
      <c r="O145" s="128">
        <f>J145/I144</f>
        <v>0.4</v>
      </c>
      <c r="P145" s="103">
        <v>10</v>
      </c>
      <c r="Q145" s="62">
        <f t="shared" ref="Q145" si="18">IF(P145=0,"",P145/P144)</f>
        <v>0.83333333333333337</v>
      </c>
      <c r="R145" s="62">
        <f t="shared" ref="R145" si="19">IF(P145=0,"",100%-Q145)</f>
        <v>0.16666666666666663</v>
      </c>
    </row>
    <row r="146" spans="1:19" ht="15.75" customHeight="1" x14ac:dyDescent="0.25">
      <c r="A146" s="49">
        <v>2402</v>
      </c>
      <c r="B146" s="50"/>
      <c r="C146" s="50"/>
      <c r="D146" s="50"/>
      <c r="E146" s="50"/>
      <c r="F146" s="50"/>
      <c r="G146" s="50"/>
      <c r="H146" s="50"/>
      <c r="I146" s="50"/>
      <c r="J146" s="50">
        <v>5</v>
      </c>
      <c r="K146" s="91">
        <v>2</v>
      </c>
      <c r="L146" s="57"/>
      <c r="M146" s="58"/>
      <c r="N146" s="64"/>
      <c r="O146" s="68"/>
      <c r="P146" s="66">
        <v>7</v>
      </c>
      <c r="Q146" s="69"/>
      <c r="R146" s="68"/>
    </row>
    <row r="147" spans="1:19" ht="15.75" customHeight="1" x14ac:dyDescent="0.25">
      <c r="A147" s="49">
        <v>2501</v>
      </c>
      <c r="B147" s="50"/>
      <c r="C147" s="50"/>
      <c r="D147" s="50"/>
      <c r="E147" s="50"/>
      <c r="F147" s="50"/>
      <c r="G147" s="50"/>
      <c r="H147" s="50"/>
      <c r="I147" s="50"/>
      <c r="J147" s="50">
        <v>3</v>
      </c>
      <c r="K147" s="91">
        <v>3</v>
      </c>
      <c r="L147" s="57"/>
      <c r="M147" s="58"/>
      <c r="N147" s="64"/>
      <c r="O147" s="68"/>
      <c r="P147" s="66">
        <v>5</v>
      </c>
      <c r="Q147" s="69"/>
      <c r="R147" s="68"/>
    </row>
    <row r="148" spans="1:19" ht="15.75" customHeight="1" x14ac:dyDescent="0.25">
      <c r="A148" s="49">
        <v>2502</v>
      </c>
      <c r="B148" s="50"/>
      <c r="C148" s="50"/>
      <c r="D148" s="50"/>
      <c r="E148" s="50"/>
      <c r="F148" s="50"/>
      <c r="G148" s="50"/>
      <c r="H148" s="50"/>
      <c r="I148" s="50"/>
      <c r="J148" s="50"/>
      <c r="K148" s="91"/>
      <c r="L148" s="57"/>
      <c r="M148" s="58"/>
      <c r="N148" s="64"/>
      <c r="O148" s="58"/>
      <c r="P148" s="64"/>
      <c r="Q148" s="106"/>
      <c r="R148" s="68"/>
    </row>
    <row r="149" spans="1:19" ht="15.75" customHeight="1" x14ac:dyDescent="0.25">
      <c r="A149" s="49">
        <v>2601</v>
      </c>
      <c r="B149" s="50"/>
      <c r="C149" s="50"/>
      <c r="D149" s="50"/>
      <c r="E149" s="50"/>
      <c r="F149" s="50"/>
      <c r="G149" s="50"/>
      <c r="H149" s="50"/>
      <c r="I149" s="50"/>
      <c r="J149" s="50"/>
      <c r="K149" s="91"/>
      <c r="L149" s="57"/>
      <c r="M149" s="58"/>
      <c r="N149" s="64"/>
      <c r="O149" s="137" t="s">
        <v>42</v>
      </c>
      <c r="P149" s="72">
        <v>1</v>
      </c>
      <c r="Q149" s="87">
        <f>K152</f>
        <v>5</v>
      </c>
      <c r="R149" s="139" t="s">
        <v>10</v>
      </c>
    </row>
    <row r="150" spans="1:19" ht="15.75" customHeight="1" x14ac:dyDescent="0.25">
      <c r="A150" s="49">
        <v>2602</v>
      </c>
      <c r="B150" s="50"/>
      <c r="C150" s="50"/>
      <c r="D150" s="50"/>
      <c r="E150" s="50"/>
      <c r="F150" s="50"/>
      <c r="G150" s="50"/>
      <c r="H150" s="50"/>
      <c r="I150" s="50"/>
      <c r="J150" s="50"/>
      <c r="K150" s="91"/>
      <c r="L150" s="57"/>
      <c r="M150" s="58"/>
      <c r="N150" s="64"/>
      <c r="O150" s="138" t="s">
        <v>43</v>
      </c>
      <c r="P150" s="76">
        <f>IF(P149/B137=0,"",P149/B137)</f>
        <v>3.7037037037037035E-2</v>
      </c>
      <c r="Q150" s="89">
        <f>IF(P149/Q149=0,"0%",P149/Q149)</f>
        <v>0.2</v>
      </c>
      <c r="R150" s="140" t="s">
        <v>44</v>
      </c>
    </row>
    <row r="151" spans="1:19" ht="15.75" customHeight="1" x14ac:dyDescent="0.25">
      <c r="A151" s="49">
        <v>2701</v>
      </c>
      <c r="B151" s="142"/>
      <c r="C151" s="142"/>
      <c r="D151" s="142"/>
      <c r="E151" s="142"/>
      <c r="F151" s="142"/>
      <c r="G151" s="142"/>
      <c r="H151" s="142"/>
      <c r="I151" s="142"/>
      <c r="J151" s="142"/>
      <c r="K151" s="91"/>
      <c r="L151" s="79"/>
      <c r="M151" s="80"/>
      <c r="N151" s="81"/>
      <c r="O151" s="82"/>
      <c r="P151" s="83"/>
      <c r="Q151" s="83"/>
      <c r="R151" s="84"/>
    </row>
    <row r="152" spans="1:19" ht="18" customHeight="1" x14ac:dyDescent="0.25">
      <c r="A152" s="31"/>
      <c r="B152" s="182" t="s">
        <v>63</v>
      </c>
      <c r="C152" s="182"/>
      <c r="D152" s="182"/>
      <c r="E152" s="182"/>
      <c r="F152" s="182"/>
      <c r="G152" s="182"/>
      <c r="H152" s="182"/>
      <c r="I152" s="182"/>
      <c r="J152" s="182"/>
      <c r="K152" s="141">
        <f>SUM(K145:K148)</f>
        <v>5</v>
      </c>
      <c r="L152" s="86">
        <f>K145/B137</f>
        <v>0</v>
      </c>
      <c r="M152" s="86">
        <f>IF(K152=0,"",K152/B137)</f>
        <v>0.18518518518518517</v>
      </c>
      <c r="N152" s="86">
        <f>M152-L152</f>
        <v>0.18518518518518517</v>
      </c>
      <c r="O152" s="1"/>
      <c r="P152" s="25"/>
      <c r="Q152" s="26"/>
      <c r="R152" s="1"/>
    </row>
    <row r="153" spans="1:19" ht="12.75" customHeight="1" x14ac:dyDescent="0.2"/>
    <row r="154" spans="1:19" ht="12.75" customHeight="1" x14ac:dyDescent="0.2"/>
    <row r="155" spans="1:19" ht="26.25" customHeight="1" x14ac:dyDescent="0.4">
      <c r="A155" s="154"/>
      <c r="B155" s="184" t="s">
        <v>53</v>
      </c>
      <c r="C155" s="184"/>
      <c r="D155" s="184"/>
      <c r="E155" s="184"/>
      <c r="F155" s="184"/>
      <c r="G155" s="184"/>
      <c r="H155" s="184"/>
      <c r="I155" s="184"/>
      <c r="J155" s="184"/>
      <c r="K155" s="153" t="s">
        <v>76</v>
      </c>
      <c r="L155" s="25"/>
      <c r="M155" s="1"/>
      <c r="N155" s="1"/>
      <c r="O155" s="25"/>
      <c r="P155" s="1"/>
      <c r="Q155" s="25"/>
      <c r="R155" s="25"/>
    </row>
    <row r="156" spans="1:19" ht="20.25" customHeight="1" x14ac:dyDescent="0.2">
      <c r="A156" s="172" t="s">
        <v>9</v>
      </c>
      <c r="B156" s="173" t="s">
        <v>54</v>
      </c>
      <c r="C156" s="186"/>
      <c r="D156" s="186"/>
      <c r="E156" s="186"/>
      <c r="F156" s="186"/>
      <c r="G156" s="186"/>
      <c r="H156" s="186"/>
      <c r="I156" s="186"/>
      <c r="J156" s="187"/>
      <c r="K156" s="176" t="s">
        <v>10</v>
      </c>
      <c r="L156" s="171" t="s">
        <v>2</v>
      </c>
      <c r="M156" s="171" t="s">
        <v>3</v>
      </c>
      <c r="N156" s="178" t="s">
        <v>4</v>
      </c>
      <c r="O156" s="171" t="s">
        <v>5</v>
      </c>
      <c r="P156" s="169" t="s">
        <v>6</v>
      </c>
      <c r="Q156" s="169" t="s">
        <v>7</v>
      </c>
      <c r="R156" s="171" t="s">
        <v>8</v>
      </c>
    </row>
    <row r="157" spans="1:19" ht="15.75" customHeight="1" x14ac:dyDescent="0.25">
      <c r="A157" s="170"/>
      <c r="B157" s="49" t="s">
        <v>55</v>
      </c>
      <c r="C157" s="49" t="s">
        <v>56</v>
      </c>
      <c r="D157" s="49" t="s">
        <v>57</v>
      </c>
      <c r="E157" s="49" t="s">
        <v>58</v>
      </c>
      <c r="F157" s="49" t="s">
        <v>59</v>
      </c>
      <c r="G157" s="49" t="s">
        <v>60</v>
      </c>
      <c r="H157" s="49" t="s">
        <v>61</v>
      </c>
      <c r="I157" s="49" t="s">
        <v>62</v>
      </c>
      <c r="J157" s="49" t="s">
        <v>83</v>
      </c>
      <c r="K157" s="177"/>
      <c r="L157" s="170"/>
      <c r="M157" s="170"/>
      <c r="N157" s="170"/>
      <c r="O157" s="170"/>
      <c r="P157" s="170"/>
      <c r="Q157" s="170"/>
      <c r="R157" s="170"/>
    </row>
    <row r="158" spans="1:19" ht="15.75" customHeight="1" x14ac:dyDescent="0.25">
      <c r="A158" s="49">
        <v>2002</v>
      </c>
      <c r="B158" s="50">
        <v>24</v>
      </c>
      <c r="C158" s="50"/>
      <c r="D158" s="50"/>
      <c r="E158" s="50"/>
      <c r="F158" s="50"/>
      <c r="G158" s="50"/>
      <c r="H158" s="50"/>
      <c r="I158" s="50"/>
      <c r="J158" s="50"/>
      <c r="K158" s="91"/>
      <c r="L158" s="51"/>
      <c r="M158" s="52"/>
      <c r="N158" s="53"/>
      <c r="O158" s="54"/>
      <c r="P158" s="55">
        <f>B158</f>
        <v>24</v>
      </c>
      <c r="Q158" s="56"/>
      <c r="R158" s="54"/>
    </row>
    <row r="159" spans="1:19" ht="15.75" customHeight="1" x14ac:dyDescent="0.25">
      <c r="A159" s="49">
        <v>2101</v>
      </c>
      <c r="B159" s="50"/>
      <c r="C159" s="50">
        <v>22</v>
      </c>
      <c r="D159" s="50"/>
      <c r="E159" s="50"/>
      <c r="F159" s="50"/>
      <c r="G159" s="50"/>
      <c r="H159" s="50"/>
      <c r="I159" s="50"/>
      <c r="J159" s="50"/>
      <c r="K159" s="91"/>
      <c r="L159" s="57"/>
      <c r="M159" s="58"/>
      <c r="N159" s="59"/>
      <c r="O159" s="60">
        <f>IF(C159=0,"",C159/B158)</f>
        <v>0.91666666666666663</v>
      </c>
      <c r="P159" s="61">
        <v>22</v>
      </c>
      <c r="Q159" s="62">
        <f t="shared" ref="Q159:Q165" si="20">IF(P159=0,"",P159/P158)</f>
        <v>0.91666666666666663</v>
      </c>
      <c r="R159" s="62">
        <f t="shared" ref="R159:R165" si="21">IF(P159=0,"",100%-Q159)</f>
        <v>8.333333333333337E-2</v>
      </c>
    </row>
    <row r="160" spans="1:19" ht="15.75" customHeight="1" x14ac:dyDescent="0.25">
      <c r="A160" s="49">
        <v>2102</v>
      </c>
      <c r="B160" s="50"/>
      <c r="C160" s="50"/>
      <c r="D160" s="114">
        <v>21</v>
      </c>
      <c r="E160" s="50"/>
      <c r="F160" s="50"/>
      <c r="G160" s="50"/>
      <c r="H160" s="50"/>
      <c r="I160" s="50"/>
      <c r="J160" s="50"/>
      <c r="K160" s="91"/>
      <c r="L160" s="57"/>
      <c r="M160" s="58"/>
      <c r="N160" s="59"/>
      <c r="O160" s="60">
        <f>IF(D160=0,"",D160/C159)</f>
        <v>0.95454545454545459</v>
      </c>
      <c r="P160" s="61">
        <v>22</v>
      </c>
      <c r="Q160" s="62">
        <f t="shared" si="20"/>
        <v>1</v>
      </c>
      <c r="R160" s="62">
        <f t="shared" si="21"/>
        <v>0</v>
      </c>
      <c r="S160" s="63">
        <f>P160/P158</f>
        <v>0.91666666666666663</v>
      </c>
    </row>
    <row r="161" spans="1:18" ht="15.75" customHeight="1" x14ac:dyDescent="0.25">
      <c r="A161" s="49">
        <v>2201</v>
      </c>
      <c r="B161" s="50"/>
      <c r="C161" s="50"/>
      <c r="D161" s="50"/>
      <c r="E161" s="114">
        <v>20</v>
      </c>
      <c r="F161" s="50"/>
      <c r="G161" s="50"/>
      <c r="H161" s="50"/>
      <c r="I161" s="50"/>
      <c r="J161" s="50"/>
      <c r="K161" s="91"/>
      <c r="L161" s="57"/>
      <c r="M161" s="58"/>
      <c r="N161" s="59"/>
      <c r="O161" s="60">
        <f>IF(E161=0,"",E161/D160)</f>
        <v>0.95238095238095233</v>
      </c>
      <c r="P161" s="61">
        <v>21</v>
      </c>
      <c r="Q161" s="62">
        <f t="shared" si="20"/>
        <v>0.95454545454545459</v>
      </c>
      <c r="R161" s="62">
        <f t="shared" si="21"/>
        <v>4.5454545454545414E-2</v>
      </c>
    </row>
    <row r="162" spans="1:18" ht="15.75" customHeight="1" x14ac:dyDescent="0.25">
      <c r="A162" s="49">
        <v>2202</v>
      </c>
      <c r="B162" s="50"/>
      <c r="C162" s="50"/>
      <c r="D162" s="50"/>
      <c r="E162" s="50"/>
      <c r="F162" s="114">
        <v>19</v>
      </c>
      <c r="G162" s="50"/>
      <c r="H162" s="50"/>
      <c r="I162" s="50"/>
      <c r="J162" s="50"/>
      <c r="K162" s="91"/>
      <c r="L162" s="57"/>
      <c r="M162" s="58"/>
      <c r="N162" s="59"/>
      <c r="O162" s="60">
        <f>IF(F162=0,"",F162/E161)</f>
        <v>0.95</v>
      </c>
      <c r="P162" s="61">
        <v>21</v>
      </c>
      <c r="Q162" s="62">
        <f t="shared" si="20"/>
        <v>1</v>
      </c>
      <c r="R162" s="62">
        <f t="shared" si="21"/>
        <v>0</v>
      </c>
    </row>
    <row r="163" spans="1:18" ht="15.75" customHeight="1" x14ac:dyDescent="0.25">
      <c r="A163" s="49">
        <v>2301</v>
      </c>
      <c r="B163" s="50"/>
      <c r="C163" s="50"/>
      <c r="D163" s="50"/>
      <c r="E163" s="50"/>
      <c r="F163" s="50"/>
      <c r="G163" s="114">
        <v>19</v>
      </c>
      <c r="H163" s="50"/>
      <c r="I163" s="50"/>
      <c r="J163" s="50"/>
      <c r="K163" s="91"/>
      <c r="L163" s="57"/>
      <c r="M163" s="58"/>
      <c r="N163" s="59"/>
      <c r="O163" s="60">
        <f>IF(G163=0,"",G163/F162)</f>
        <v>1</v>
      </c>
      <c r="P163" s="61">
        <v>21</v>
      </c>
      <c r="Q163" s="62">
        <f t="shared" si="20"/>
        <v>1</v>
      </c>
      <c r="R163" s="62">
        <f t="shared" si="21"/>
        <v>0</v>
      </c>
    </row>
    <row r="164" spans="1:18" ht="15.75" customHeight="1" x14ac:dyDescent="0.25">
      <c r="A164" s="49">
        <v>2302</v>
      </c>
      <c r="B164" s="50"/>
      <c r="C164" s="50"/>
      <c r="D164" s="50"/>
      <c r="E164" s="50"/>
      <c r="F164" s="50"/>
      <c r="G164" s="50"/>
      <c r="H164" s="114">
        <v>15</v>
      </c>
      <c r="I164" s="50"/>
      <c r="J164" s="50"/>
      <c r="K164" s="91"/>
      <c r="L164" s="57"/>
      <c r="M164" s="58"/>
      <c r="N164" s="59"/>
      <c r="O164" s="60">
        <f>IF(H164=0,"",H164/G163)</f>
        <v>0.78947368421052633</v>
      </c>
      <c r="P164" s="61">
        <v>18</v>
      </c>
      <c r="Q164" s="62">
        <f t="shared" si="20"/>
        <v>0.8571428571428571</v>
      </c>
      <c r="R164" s="62">
        <f t="shared" si="21"/>
        <v>0.1428571428571429</v>
      </c>
    </row>
    <row r="165" spans="1:18" ht="15.75" customHeight="1" x14ac:dyDescent="0.25">
      <c r="A165" s="49">
        <v>2401</v>
      </c>
      <c r="B165" s="50"/>
      <c r="C165" s="50"/>
      <c r="D165" s="50"/>
      <c r="E165" s="50"/>
      <c r="F165" s="50"/>
      <c r="G165" s="50"/>
      <c r="H165" s="50"/>
      <c r="I165" s="114">
        <v>14</v>
      </c>
      <c r="J165" s="114"/>
      <c r="K165" s="91"/>
      <c r="L165" s="57"/>
      <c r="M165" s="58"/>
      <c r="N165" s="59"/>
      <c r="O165" s="127">
        <f>IF(I165=0,"",I165/H164)</f>
        <v>0.93333333333333335</v>
      </c>
      <c r="P165" s="61">
        <v>18</v>
      </c>
      <c r="Q165" s="62">
        <f t="shared" si="20"/>
        <v>1</v>
      </c>
      <c r="R165" s="62">
        <f t="shared" si="21"/>
        <v>0</v>
      </c>
    </row>
    <row r="166" spans="1:18" ht="15.75" customHeight="1" x14ac:dyDescent="0.25">
      <c r="A166" s="49">
        <v>2402</v>
      </c>
      <c r="B166" s="50"/>
      <c r="C166" s="50"/>
      <c r="D166" s="50"/>
      <c r="E166" s="50"/>
      <c r="F166" s="50"/>
      <c r="G166" s="50"/>
      <c r="H166" s="50"/>
      <c r="I166" s="50"/>
      <c r="J166" s="50">
        <v>7</v>
      </c>
      <c r="K166" s="91">
        <v>4</v>
      </c>
      <c r="L166" s="57"/>
      <c r="M166" s="58"/>
      <c r="N166" s="64"/>
      <c r="O166" s="128">
        <f>IF(J166=0,"",J166/I165)</f>
        <v>0.5</v>
      </c>
      <c r="P166" s="103">
        <v>18</v>
      </c>
      <c r="Q166" s="62">
        <f t="shared" ref="Q166" si="22">IF(P166=0,"",P166/P165)</f>
        <v>1</v>
      </c>
      <c r="R166" s="62">
        <f t="shared" ref="R166" si="23">IF(P166=0,"",100%-Q166)</f>
        <v>0</v>
      </c>
    </row>
    <row r="167" spans="1:18" ht="15.75" customHeight="1" x14ac:dyDescent="0.25">
      <c r="A167" s="49">
        <v>2501</v>
      </c>
      <c r="B167" s="50"/>
      <c r="C167" s="50"/>
      <c r="D167" s="50"/>
      <c r="E167" s="50"/>
      <c r="F167" s="50"/>
      <c r="G167" s="50"/>
      <c r="H167" s="50"/>
      <c r="I167" s="50"/>
      <c r="J167" s="50">
        <v>6</v>
      </c>
      <c r="K167" s="91">
        <v>7</v>
      </c>
      <c r="L167" s="57"/>
      <c r="M167" s="58"/>
      <c r="N167" s="64"/>
      <c r="O167" s="68"/>
      <c r="P167" s="66">
        <v>15</v>
      </c>
      <c r="Q167" s="69"/>
      <c r="R167" s="68"/>
    </row>
    <row r="168" spans="1:18" ht="15.75" customHeight="1" x14ac:dyDescent="0.25">
      <c r="A168" s="49">
        <v>2502</v>
      </c>
      <c r="B168" s="50"/>
      <c r="C168" s="50"/>
      <c r="D168" s="50"/>
      <c r="E168" s="50"/>
      <c r="F168" s="50"/>
      <c r="G168" s="50"/>
      <c r="H168" s="50"/>
      <c r="I168" s="50"/>
      <c r="J168" s="50"/>
      <c r="K168" s="91"/>
      <c r="L168" s="57"/>
      <c r="M168" s="58"/>
      <c r="N168" s="64"/>
      <c r="O168" s="68"/>
      <c r="P168" s="66"/>
      <c r="Q168" s="69"/>
      <c r="R168" s="68"/>
    </row>
    <row r="169" spans="1:18" ht="15.75" customHeight="1" x14ac:dyDescent="0.25">
      <c r="A169" s="49">
        <v>2601</v>
      </c>
      <c r="B169" s="50"/>
      <c r="C169" s="50"/>
      <c r="D169" s="50"/>
      <c r="E169" s="50"/>
      <c r="F169" s="50"/>
      <c r="G169" s="50"/>
      <c r="H169" s="50"/>
      <c r="I169" s="50"/>
      <c r="J169" s="50"/>
      <c r="K169" s="91"/>
      <c r="L169" s="57"/>
      <c r="M169" s="58"/>
      <c r="N169" s="64"/>
      <c r="O169" s="58"/>
      <c r="P169" s="64"/>
      <c r="Q169" s="106"/>
      <c r="R169" s="68"/>
    </row>
    <row r="170" spans="1:18" ht="15.75" customHeight="1" x14ac:dyDescent="0.25">
      <c r="A170" s="49">
        <v>2602</v>
      </c>
      <c r="B170" s="50"/>
      <c r="C170" s="50"/>
      <c r="D170" s="50"/>
      <c r="E170" s="50"/>
      <c r="F170" s="50"/>
      <c r="G170" s="50"/>
      <c r="H170" s="50"/>
      <c r="I170" s="50"/>
      <c r="J170" s="50"/>
      <c r="K170" s="91"/>
      <c r="L170" s="57"/>
      <c r="M170" s="58"/>
      <c r="N170" s="64"/>
      <c r="O170" s="137" t="s">
        <v>42</v>
      </c>
      <c r="P170" s="72"/>
      <c r="Q170" s="87">
        <f>K173</f>
        <v>11</v>
      </c>
      <c r="R170" s="139" t="s">
        <v>10</v>
      </c>
    </row>
    <row r="171" spans="1:18" ht="15.75" customHeight="1" x14ac:dyDescent="0.25">
      <c r="A171" s="49">
        <v>2701</v>
      </c>
      <c r="B171" s="50"/>
      <c r="C171" s="50"/>
      <c r="D171" s="50"/>
      <c r="E171" s="50"/>
      <c r="F171" s="50"/>
      <c r="G171" s="50"/>
      <c r="H171" s="50"/>
      <c r="I171" s="50"/>
      <c r="J171" s="50"/>
      <c r="K171" s="91"/>
      <c r="L171" s="57"/>
      <c r="M171" s="58"/>
      <c r="N171" s="64"/>
      <c r="O171" s="138" t="s">
        <v>43</v>
      </c>
      <c r="P171" s="76" t="str">
        <f>IF(P170/B158=0,"",P170/B158)</f>
        <v/>
      </c>
      <c r="Q171" s="89" t="str">
        <f>IF(P170/Q170=0,"0%",P170/Q170)</f>
        <v>0%</v>
      </c>
      <c r="R171" s="140" t="s">
        <v>44</v>
      </c>
    </row>
    <row r="172" spans="1:18" ht="15.75" customHeight="1" x14ac:dyDescent="0.25">
      <c r="A172" s="49">
        <v>2702</v>
      </c>
      <c r="B172" s="142"/>
      <c r="C172" s="142"/>
      <c r="D172" s="142"/>
      <c r="E172" s="142"/>
      <c r="F172" s="142"/>
      <c r="G172" s="142"/>
      <c r="H172" s="142"/>
      <c r="I172" s="142"/>
      <c r="J172" s="142"/>
      <c r="K172" s="91"/>
      <c r="L172" s="79"/>
      <c r="M172" s="80"/>
      <c r="N172" s="81"/>
      <c r="O172" s="82"/>
      <c r="P172" s="83"/>
      <c r="Q172" s="83"/>
      <c r="R172" s="84"/>
    </row>
    <row r="173" spans="1:18" ht="18" customHeight="1" x14ac:dyDescent="0.25">
      <c r="A173" s="31"/>
      <c r="B173" s="182" t="s">
        <v>63</v>
      </c>
      <c r="C173" s="182"/>
      <c r="D173" s="182"/>
      <c r="E173" s="182"/>
      <c r="F173" s="182"/>
      <c r="G173" s="182"/>
      <c r="H173" s="182"/>
      <c r="I173" s="182"/>
      <c r="J173" s="182"/>
      <c r="K173" s="141">
        <f>SUM(K166:K169)</f>
        <v>11</v>
      </c>
      <c r="L173" s="86">
        <f>K166/B158</f>
        <v>0.16666666666666666</v>
      </c>
      <c r="M173" s="86">
        <f>IF(K173=0,"",K173/B158)</f>
        <v>0.45833333333333331</v>
      </c>
      <c r="N173" s="86">
        <f>M173-L173</f>
        <v>0.29166666666666663</v>
      </c>
      <c r="O173" s="1"/>
      <c r="P173" s="25"/>
      <c r="Q173" s="26"/>
      <c r="R173" s="1"/>
    </row>
    <row r="174" spans="1:18" ht="12.75" customHeight="1" x14ac:dyDescent="0.2"/>
    <row r="175" spans="1:18" ht="12.75" customHeight="1" x14ac:dyDescent="0.2"/>
    <row r="176" spans="1:18" ht="26.25" customHeight="1" x14ac:dyDescent="0.4">
      <c r="A176" s="154"/>
      <c r="B176" s="184" t="s">
        <v>53</v>
      </c>
      <c r="C176" s="184"/>
      <c r="D176" s="184"/>
      <c r="E176" s="184"/>
      <c r="F176" s="184"/>
      <c r="G176" s="184"/>
      <c r="H176" s="184"/>
      <c r="I176" s="184"/>
      <c r="J176" s="184"/>
      <c r="K176" s="153" t="s">
        <v>77</v>
      </c>
      <c r="L176" s="25"/>
      <c r="M176" s="1"/>
      <c r="N176" s="1"/>
      <c r="O176" s="25"/>
      <c r="P176" s="1"/>
      <c r="Q176" s="25"/>
      <c r="R176" s="25"/>
    </row>
    <row r="177" spans="1:19" ht="20.25" customHeight="1" x14ac:dyDescent="0.2">
      <c r="A177" s="172" t="s">
        <v>9</v>
      </c>
      <c r="B177" s="173" t="s">
        <v>54</v>
      </c>
      <c r="C177" s="186"/>
      <c r="D177" s="186"/>
      <c r="E177" s="186"/>
      <c r="F177" s="186"/>
      <c r="G177" s="186"/>
      <c r="H177" s="186"/>
      <c r="I177" s="186"/>
      <c r="J177" s="187"/>
      <c r="K177" s="176" t="s">
        <v>10</v>
      </c>
      <c r="L177" s="171" t="s">
        <v>2</v>
      </c>
      <c r="M177" s="171" t="s">
        <v>3</v>
      </c>
      <c r="N177" s="178" t="s">
        <v>4</v>
      </c>
      <c r="O177" s="171" t="s">
        <v>5</v>
      </c>
      <c r="P177" s="169" t="s">
        <v>6</v>
      </c>
      <c r="Q177" s="169" t="s">
        <v>7</v>
      </c>
      <c r="R177" s="171" t="s">
        <v>8</v>
      </c>
    </row>
    <row r="178" spans="1:19" ht="15.75" customHeight="1" x14ac:dyDescent="0.25">
      <c r="A178" s="170"/>
      <c r="B178" s="49" t="s">
        <v>55</v>
      </c>
      <c r="C178" s="49" t="s">
        <v>56</v>
      </c>
      <c r="D178" s="49" t="s">
        <v>57</v>
      </c>
      <c r="E178" s="49" t="s">
        <v>58</v>
      </c>
      <c r="F178" s="49" t="s">
        <v>59</v>
      </c>
      <c r="G178" s="49" t="s">
        <v>60</v>
      </c>
      <c r="H178" s="49" t="s">
        <v>61</v>
      </c>
      <c r="I178" s="49" t="s">
        <v>62</v>
      </c>
      <c r="J178" s="49" t="s">
        <v>83</v>
      </c>
      <c r="K178" s="177"/>
      <c r="L178" s="170"/>
      <c r="M178" s="170"/>
      <c r="N178" s="170"/>
      <c r="O178" s="170"/>
      <c r="P178" s="170"/>
      <c r="Q178" s="170"/>
      <c r="R178" s="170"/>
    </row>
    <row r="179" spans="1:19" ht="15.75" customHeight="1" x14ac:dyDescent="0.25">
      <c r="A179" s="49">
        <v>2101</v>
      </c>
      <c r="B179" s="50">
        <v>30</v>
      </c>
      <c r="C179" s="50"/>
      <c r="D179" s="50"/>
      <c r="E179" s="50"/>
      <c r="F179" s="50"/>
      <c r="G179" s="50"/>
      <c r="H179" s="50"/>
      <c r="I179" s="50"/>
      <c r="J179" s="50"/>
      <c r="K179" s="91"/>
      <c r="L179" s="51"/>
      <c r="M179" s="52"/>
      <c r="N179" s="53"/>
      <c r="O179" s="54"/>
      <c r="P179" s="55">
        <f>B179</f>
        <v>30</v>
      </c>
      <c r="Q179" s="56"/>
      <c r="R179" s="54"/>
    </row>
    <row r="180" spans="1:19" ht="15.75" customHeight="1" x14ac:dyDescent="0.25">
      <c r="A180" s="49">
        <v>2102</v>
      </c>
      <c r="B180" s="50"/>
      <c r="C180" s="50">
        <v>23</v>
      </c>
      <c r="D180" s="50"/>
      <c r="E180" s="50"/>
      <c r="F180" s="50"/>
      <c r="G180" s="50"/>
      <c r="H180" s="50"/>
      <c r="I180" s="50"/>
      <c r="J180" s="50"/>
      <c r="K180" s="91"/>
      <c r="L180" s="57"/>
      <c r="M180" s="58"/>
      <c r="N180" s="59"/>
      <c r="O180" s="60">
        <f>IF(C180=0,"",C180/B179)</f>
        <v>0.76666666666666672</v>
      </c>
      <c r="P180" s="61">
        <v>23</v>
      </c>
      <c r="Q180" s="62">
        <f t="shared" ref="Q180:Q186" si="24">IF(P180=0,"",P180/P179)</f>
        <v>0.76666666666666672</v>
      </c>
      <c r="R180" s="62">
        <f t="shared" ref="R180:R186" si="25">IF(P180=0,"",100%-Q180)</f>
        <v>0.23333333333333328</v>
      </c>
    </row>
    <row r="181" spans="1:19" ht="15.75" customHeight="1" x14ac:dyDescent="0.25">
      <c r="A181" s="49">
        <v>2201</v>
      </c>
      <c r="B181" s="50"/>
      <c r="C181" s="50"/>
      <c r="D181" s="114">
        <v>18</v>
      </c>
      <c r="E181" s="50"/>
      <c r="F181" s="50"/>
      <c r="G181" s="50"/>
      <c r="H181" s="50"/>
      <c r="I181" s="50"/>
      <c r="J181" s="50"/>
      <c r="K181" s="91"/>
      <c r="L181" s="57"/>
      <c r="M181" s="58"/>
      <c r="N181" s="59"/>
      <c r="O181" s="60">
        <f>IF(D181=0,"",D181/C180)</f>
        <v>0.78260869565217395</v>
      </c>
      <c r="P181" s="61">
        <v>21</v>
      </c>
      <c r="Q181" s="62">
        <f t="shared" si="24"/>
        <v>0.91304347826086951</v>
      </c>
      <c r="R181" s="62">
        <f t="shared" si="25"/>
        <v>8.6956521739130488E-2</v>
      </c>
      <c r="S181" s="63">
        <f>P181/P179</f>
        <v>0.7</v>
      </c>
    </row>
    <row r="182" spans="1:19" ht="15.75" customHeight="1" x14ac:dyDescent="0.25">
      <c r="A182" s="49">
        <v>2202</v>
      </c>
      <c r="B182" s="50"/>
      <c r="C182" s="50"/>
      <c r="D182" s="50"/>
      <c r="E182" s="114">
        <v>16</v>
      </c>
      <c r="F182" s="50"/>
      <c r="G182" s="50"/>
      <c r="H182" s="50"/>
      <c r="I182" s="50"/>
      <c r="J182" s="50"/>
      <c r="K182" s="91"/>
      <c r="L182" s="57"/>
      <c r="M182" s="58"/>
      <c r="N182" s="59"/>
      <c r="O182" s="60">
        <f>IF(E182=0,"",E182/D181)</f>
        <v>0.88888888888888884</v>
      </c>
      <c r="P182" s="61">
        <v>18</v>
      </c>
      <c r="Q182" s="62">
        <f t="shared" si="24"/>
        <v>0.8571428571428571</v>
      </c>
      <c r="R182" s="62">
        <f t="shared" si="25"/>
        <v>0.1428571428571429</v>
      </c>
    </row>
    <row r="183" spans="1:19" ht="15.75" customHeight="1" x14ac:dyDescent="0.25">
      <c r="A183" s="49">
        <v>2301</v>
      </c>
      <c r="B183" s="50"/>
      <c r="C183" s="50"/>
      <c r="D183" s="50"/>
      <c r="E183" s="50"/>
      <c r="F183" s="114">
        <v>15</v>
      </c>
      <c r="G183" s="50"/>
      <c r="H183" s="50"/>
      <c r="I183" s="50"/>
      <c r="J183" s="50"/>
      <c r="K183" s="91"/>
      <c r="L183" s="57"/>
      <c r="M183" s="58"/>
      <c r="N183" s="59"/>
      <c r="O183" s="60">
        <f>IF(F183=0,"",F183/E182)</f>
        <v>0.9375</v>
      </c>
      <c r="P183" s="61">
        <v>18</v>
      </c>
      <c r="Q183" s="62">
        <f t="shared" si="24"/>
        <v>1</v>
      </c>
      <c r="R183" s="62">
        <f t="shared" si="25"/>
        <v>0</v>
      </c>
    </row>
    <row r="184" spans="1:19" ht="15.75" customHeight="1" x14ac:dyDescent="0.25">
      <c r="A184" s="49">
        <v>2302</v>
      </c>
      <c r="B184" s="50"/>
      <c r="C184" s="50"/>
      <c r="D184" s="50"/>
      <c r="E184" s="50"/>
      <c r="F184" s="50"/>
      <c r="G184" s="114">
        <v>10</v>
      </c>
      <c r="H184" s="50"/>
      <c r="I184" s="50"/>
      <c r="J184" s="50"/>
      <c r="K184" s="91"/>
      <c r="L184" s="57"/>
      <c r="M184" s="58"/>
      <c r="N184" s="59"/>
      <c r="O184" s="60">
        <f>IF(G184=0,"",G184/F183)</f>
        <v>0.66666666666666663</v>
      </c>
      <c r="P184" s="61">
        <v>16</v>
      </c>
      <c r="Q184" s="62">
        <f t="shared" si="24"/>
        <v>0.88888888888888884</v>
      </c>
      <c r="R184" s="62">
        <f t="shared" si="25"/>
        <v>0.11111111111111116</v>
      </c>
    </row>
    <row r="185" spans="1:19" ht="15.75" customHeight="1" x14ac:dyDescent="0.25">
      <c r="A185" s="49">
        <v>2401</v>
      </c>
      <c r="B185" s="50"/>
      <c r="C185" s="50"/>
      <c r="D185" s="50"/>
      <c r="E185" s="50"/>
      <c r="F185" s="50"/>
      <c r="G185" s="50"/>
      <c r="H185" s="114">
        <v>10</v>
      </c>
      <c r="I185" s="50"/>
      <c r="J185" s="50"/>
      <c r="K185" s="91"/>
      <c r="L185" s="57"/>
      <c r="M185" s="58"/>
      <c r="N185" s="59"/>
      <c r="O185" s="60">
        <f>IF(H185=0,"",H185/G184)</f>
        <v>1</v>
      </c>
      <c r="P185" s="61">
        <v>16</v>
      </c>
      <c r="Q185" s="62">
        <f t="shared" si="24"/>
        <v>1</v>
      </c>
      <c r="R185" s="62">
        <f t="shared" si="25"/>
        <v>0</v>
      </c>
    </row>
    <row r="186" spans="1:19" ht="15.75" customHeight="1" x14ac:dyDescent="0.25">
      <c r="A186" s="49">
        <v>2402</v>
      </c>
      <c r="B186" s="50"/>
      <c r="C186" s="50"/>
      <c r="D186" s="50"/>
      <c r="E186" s="50"/>
      <c r="F186" s="50"/>
      <c r="G186" s="50"/>
      <c r="H186" s="50"/>
      <c r="I186" s="114">
        <v>10</v>
      </c>
      <c r="J186" s="114"/>
      <c r="K186" s="91"/>
      <c r="L186" s="57"/>
      <c r="M186" s="58"/>
      <c r="N186" s="59"/>
      <c r="O186" s="127">
        <f>IF(I186=0,"",I186/H185)</f>
        <v>1</v>
      </c>
      <c r="P186" s="61">
        <v>14</v>
      </c>
      <c r="Q186" s="62">
        <f t="shared" si="24"/>
        <v>0.875</v>
      </c>
      <c r="R186" s="62">
        <f t="shared" si="25"/>
        <v>0.125</v>
      </c>
    </row>
    <row r="187" spans="1:19" ht="15.75" customHeight="1" x14ac:dyDescent="0.25">
      <c r="A187" s="49">
        <v>2501</v>
      </c>
      <c r="B187" s="50"/>
      <c r="C187" s="50"/>
      <c r="D187" s="50"/>
      <c r="E187" s="50"/>
      <c r="F187" s="50"/>
      <c r="G187" s="50"/>
      <c r="H187" s="50"/>
      <c r="I187" s="50"/>
      <c r="J187" s="50">
        <v>2</v>
      </c>
      <c r="K187" s="91">
        <v>2</v>
      </c>
      <c r="L187" s="57"/>
      <c r="M187" s="58"/>
      <c r="N187" s="64"/>
      <c r="O187" s="128">
        <f>IF(J187=0,"",J187/I186)</f>
        <v>0.2</v>
      </c>
      <c r="P187" s="66">
        <v>16</v>
      </c>
      <c r="Q187" s="121">
        <f t="shared" ref="Q187" si="26">IF(P187=0,"",P187/P186)</f>
        <v>1.1428571428571428</v>
      </c>
      <c r="R187" s="121">
        <f t="shared" ref="R187" si="27">IF(P187=0,"",100%-Q187)</f>
        <v>-0.14285714285714279</v>
      </c>
    </row>
    <row r="188" spans="1:19" ht="15.75" customHeight="1" x14ac:dyDescent="0.25">
      <c r="A188" s="49">
        <v>2502</v>
      </c>
      <c r="B188" s="50"/>
      <c r="C188" s="50"/>
      <c r="D188" s="50"/>
      <c r="E188" s="50"/>
      <c r="F188" s="50"/>
      <c r="G188" s="50"/>
      <c r="H188" s="50"/>
      <c r="I188" s="50"/>
      <c r="J188" s="50"/>
      <c r="K188" s="91"/>
      <c r="L188" s="57"/>
      <c r="M188" s="58"/>
      <c r="N188" s="64"/>
      <c r="O188" s="68"/>
      <c r="P188" s="66"/>
      <c r="Q188" s="69"/>
      <c r="R188" s="68"/>
    </row>
    <row r="189" spans="1:19" ht="15.75" customHeight="1" x14ac:dyDescent="0.25">
      <c r="A189" s="49">
        <v>2601</v>
      </c>
      <c r="B189" s="50"/>
      <c r="C189" s="50"/>
      <c r="D189" s="50"/>
      <c r="E189" s="50"/>
      <c r="F189" s="50"/>
      <c r="G189" s="50"/>
      <c r="H189" s="50"/>
      <c r="I189" s="50"/>
      <c r="J189" s="50"/>
      <c r="K189" s="91"/>
      <c r="L189" s="57"/>
      <c r="M189" s="58"/>
      <c r="N189" s="64"/>
      <c r="O189" s="68"/>
      <c r="P189" s="66"/>
      <c r="Q189" s="69"/>
      <c r="R189" s="68"/>
    </row>
    <row r="190" spans="1:19" ht="15.75" customHeight="1" x14ac:dyDescent="0.25">
      <c r="A190" s="49">
        <v>2602</v>
      </c>
      <c r="B190" s="50"/>
      <c r="C190" s="50"/>
      <c r="D190" s="50"/>
      <c r="E190" s="50"/>
      <c r="F190" s="50"/>
      <c r="G190" s="50"/>
      <c r="H190" s="50"/>
      <c r="I190" s="50"/>
      <c r="J190" s="50"/>
      <c r="K190" s="91"/>
      <c r="L190" s="57"/>
      <c r="M190" s="58"/>
      <c r="N190" s="64"/>
      <c r="O190" s="58"/>
      <c r="P190" s="64"/>
      <c r="Q190" s="106"/>
      <c r="R190" s="68"/>
    </row>
    <row r="191" spans="1:19" ht="15.75" customHeight="1" x14ac:dyDescent="0.25">
      <c r="A191" s="49">
        <v>2701</v>
      </c>
      <c r="B191" s="50"/>
      <c r="C191" s="50"/>
      <c r="D191" s="50"/>
      <c r="E191" s="50"/>
      <c r="F191" s="50"/>
      <c r="G191" s="50"/>
      <c r="H191" s="50"/>
      <c r="I191" s="50"/>
      <c r="J191" s="50"/>
      <c r="K191" s="91"/>
      <c r="L191" s="57"/>
      <c r="M191" s="58"/>
      <c r="N191" s="64"/>
      <c r="O191" s="137" t="s">
        <v>42</v>
      </c>
      <c r="P191" s="72"/>
      <c r="Q191" s="87">
        <f>K194</f>
        <v>2</v>
      </c>
      <c r="R191" s="139" t="s">
        <v>10</v>
      </c>
    </row>
    <row r="192" spans="1:19" ht="15.75" customHeight="1" x14ac:dyDescent="0.25">
      <c r="A192" s="49">
        <v>2702</v>
      </c>
      <c r="B192" s="50"/>
      <c r="C192" s="50"/>
      <c r="D192" s="50"/>
      <c r="E192" s="50"/>
      <c r="F192" s="50"/>
      <c r="G192" s="50"/>
      <c r="H192" s="50"/>
      <c r="I192" s="50"/>
      <c r="J192" s="50"/>
      <c r="K192" s="91"/>
      <c r="L192" s="57"/>
      <c r="M192" s="58"/>
      <c r="N192" s="64"/>
      <c r="O192" s="138" t="s">
        <v>43</v>
      </c>
      <c r="P192" s="76" t="str">
        <f>IF(P191/B179=0,"",P191/B179)</f>
        <v/>
      </c>
      <c r="Q192" s="89" t="str">
        <f>IF(P191/Q191=0,"0%",P191/Q191)</f>
        <v>0%</v>
      </c>
      <c r="R192" s="140" t="s">
        <v>44</v>
      </c>
    </row>
    <row r="193" spans="1:22" ht="15.75" customHeight="1" x14ac:dyDescent="0.25">
      <c r="A193" s="49">
        <v>2801</v>
      </c>
      <c r="B193" s="142"/>
      <c r="C193" s="142"/>
      <c r="D193" s="142"/>
      <c r="E193" s="142"/>
      <c r="F193" s="142"/>
      <c r="G193" s="142"/>
      <c r="H193" s="142"/>
      <c r="I193" s="142"/>
      <c r="J193" s="142"/>
      <c r="K193" s="91"/>
      <c r="L193" s="79"/>
      <c r="M193" s="80"/>
      <c r="N193" s="81"/>
      <c r="O193" s="82"/>
      <c r="P193" s="83"/>
      <c r="Q193" s="83"/>
      <c r="R193" s="84"/>
    </row>
    <row r="194" spans="1:22" ht="18" customHeight="1" x14ac:dyDescent="0.25">
      <c r="A194" s="31"/>
      <c r="B194" s="182" t="s">
        <v>63</v>
      </c>
      <c r="C194" s="182"/>
      <c r="D194" s="182"/>
      <c r="E194" s="182"/>
      <c r="F194" s="182"/>
      <c r="G194" s="182"/>
      <c r="H194" s="182"/>
      <c r="I194" s="182"/>
      <c r="J194" s="182"/>
      <c r="K194" s="141">
        <f>SUM(K187:K190)</f>
        <v>2</v>
      </c>
      <c r="L194" s="86">
        <f>K187/B179</f>
        <v>6.6666666666666666E-2</v>
      </c>
      <c r="M194" s="86">
        <f>IF(K194=0,"",K194/B179)</f>
        <v>6.6666666666666666E-2</v>
      </c>
      <c r="N194" s="86">
        <f>M194-L194</f>
        <v>0</v>
      </c>
      <c r="O194" s="1"/>
      <c r="P194" s="25"/>
      <c r="Q194" s="26"/>
      <c r="R194" s="1"/>
    </row>
    <row r="195" spans="1:22" ht="12.75" customHeight="1" x14ac:dyDescent="0.2"/>
    <row r="196" spans="1:22" ht="12.75" customHeight="1" x14ac:dyDescent="0.2">
      <c r="V196" s="115"/>
    </row>
    <row r="197" spans="1:22" ht="26.25" customHeight="1" x14ac:dyDescent="0.4">
      <c r="A197" s="154"/>
      <c r="B197" s="184" t="s">
        <v>53</v>
      </c>
      <c r="C197" s="184"/>
      <c r="D197" s="184"/>
      <c r="E197" s="184"/>
      <c r="F197" s="184"/>
      <c r="G197" s="184"/>
      <c r="H197" s="184"/>
      <c r="I197" s="184"/>
      <c r="J197" s="184"/>
      <c r="K197" s="153" t="s">
        <v>78</v>
      </c>
      <c r="L197" s="25"/>
      <c r="M197" s="1"/>
      <c r="N197" s="1"/>
      <c r="O197" s="25"/>
      <c r="P197" s="1"/>
      <c r="Q197" s="25"/>
      <c r="R197" s="25"/>
    </row>
    <row r="198" spans="1:22" ht="20.25" customHeight="1" x14ac:dyDescent="0.2">
      <c r="A198" s="172" t="s">
        <v>9</v>
      </c>
      <c r="B198" s="173" t="s">
        <v>54</v>
      </c>
      <c r="C198" s="186"/>
      <c r="D198" s="186"/>
      <c r="E198" s="186"/>
      <c r="F198" s="186"/>
      <c r="G198" s="186"/>
      <c r="H198" s="186"/>
      <c r="I198" s="186"/>
      <c r="J198" s="187"/>
      <c r="K198" s="176" t="s">
        <v>10</v>
      </c>
      <c r="L198" s="171" t="s">
        <v>2</v>
      </c>
      <c r="M198" s="171" t="s">
        <v>3</v>
      </c>
      <c r="N198" s="178" t="s">
        <v>4</v>
      </c>
      <c r="O198" s="171" t="s">
        <v>5</v>
      </c>
      <c r="P198" s="169" t="s">
        <v>6</v>
      </c>
      <c r="Q198" s="169" t="s">
        <v>7</v>
      </c>
      <c r="R198" s="171" t="s">
        <v>8</v>
      </c>
    </row>
    <row r="199" spans="1:22" ht="15.75" customHeight="1" x14ac:dyDescent="0.25">
      <c r="A199" s="170"/>
      <c r="B199" s="49" t="s">
        <v>55</v>
      </c>
      <c r="C199" s="49" t="s">
        <v>56</v>
      </c>
      <c r="D199" s="49" t="s">
        <v>57</v>
      </c>
      <c r="E199" s="49" t="s">
        <v>58</v>
      </c>
      <c r="F199" s="49" t="s">
        <v>59</v>
      </c>
      <c r="G199" s="49" t="s">
        <v>60</v>
      </c>
      <c r="H199" s="49" t="s">
        <v>61</v>
      </c>
      <c r="I199" s="49" t="s">
        <v>62</v>
      </c>
      <c r="J199" s="49" t="s">
        <v>83</v>
      </c>
      <c r="K199" s="177"/>
      <c r="L199" s="170"/>
      <c r="M199" s="170"/>
      <c r="N199" s="170"/>
      <c r="O199" s="170"/>
      <c r="P199" s="170"/>
      <c r="Q199" s="170"/>
      <c r="R199" s="170"/>
    </row>
    <row r="200" spans="1:22" ht="15.75" customHeight="1" x14ac:dyDescent="0.25">
      <c r="A200" s="49">
        <v>2102</v>
      </c>
      <c r="B200" s="50">
        <v>17</v>
      </c>
      <c r="C200" s="50"/>
      <c r="D200" s="50"/>
      <c r="E200" s="50"/>
      <c r="F200" s="50"/>
      <c r="G200" s="50"/>
      <c r="H200" s="50"/>
      <c r="I200" s="50"/>
      <c r="J200" s="50"/>
      <c r="K200" s="91"/>
      <c r="L200" s="51"/>
      <c r="M200" s="52"/>
      <c r="N200" s="53"/>
      <c r="O200" s="54"/>
      <c r="P200" s="55">
        <f>B200</f>
        <v>17</v>
      </c>
      <c r="Q200" s="56"/>
      <c r="R200" s="54"/>
    </row>
    <row r="201" spans="1:22" ht="15.75" customHeight="1" x14ac:dyDescent="0.25">
      <c r="A201" s="49">
        <v>2201</v>
      </c>
      <c r="B201" s="50"/>
      <c r="C201" s="50">
        <v>15</v>
      </c>
      <c r="D201" s="50"/>
      <c r="E201" s="50"/>
      <c r="F201" s="50"/>
      <c r="G201" s="50"/>
      <c r="H201" s="50"/>
      <c r="I201" s="50"/>
      <c r="J201" s="50"/>
      <c r="K201" s="91"/>
      <c r="L201" s="57"/>
      <c r="M201" s="58"/>
      <c r="N201" s="59"/>
      <c r="O201" s="60">
        <f>IF(C201=0,"",C201/B200)</f>
        <v>0.88235294117647056</v>
      </c>
      <c r="P201" s="61">
        <v>15</v>
      </c>
      <c r="Q201" s="62">
        <f t="shared" ref="Q201:Q207" si="28">IF(P201=0,"",P201/P200)</f>
        <v>0.88235294117647056</v>
      </c>
      <c r="R201" s="62">
        <f t="shared" ref="R201:R207" si="29">IF(P201=0,"",100%-Q201)</f>
        <v>0.11764705882352944</v>
      </c>
    </row>
    <row r="202" spans="1:22" ht="15.75" customHeight="1" x14ac:dyDescent="0.25">
      <c r="A202" s="49">
        <v>2202</v>
      </c>
      <c r="B202" s="50"/>
      <c r="C202" s="50"/>
      <c r="D202" s="114">
        <v>12</v>
      </c>
      <c r="E202" s="50"/>
      <c r="F202" s="50"/>
      <c r="G202" s="50"/>
      <c r="H202" s="50"/>
      <c r="I202" s="50"/>
      <c r="J202" s="50"/>
      <c r="K202" s="91"/>
      <c r="L202" s="57"/>
      <c r="M202" s="58"/>
      <c r="N202" s="59"/>
      <c r="O202" s="60">
        <f>IF(D202=0,"",D202/C201)</f>
        <v>0.8</v>
      </c>
      <c r="P202" s="61">
        <v>12</v>
      </c>
      <c r="Q202" s="62">
        <f t="shared" si="28"/>
        <v>0.8</v>
      </c>
      <c r="R202" s="62">
        <f t="shared" si="29"/>
        <v>0.19999999999999996</v>
      </c>
      <c r="S202" s="63">
        <f>P202/P200</f>
        <v>0.70588235294117652</v>
      </c>
    </row>
    <row r="203" spans="1:22" ht="15.75" customHeight="1" x14ac:dyDescent="0.25">
      <c r="A203" s="49">
        <v>2301</v>
      </c>
      <c r="B203" s="50"/>
      <c r="C203" s="50"/>
      <c r="D203" s="50"/>
      <c r="E203" s="114">
        <v>11</v>
      </c>
      <c r="F203" s="50"/>
      <c r="G203" s="50"/>
      <c r="H203" s="50"/>
      <c r="I203" s="50"/>
      <c r="J203" s="50"/>
      <c r="K203" s="91"/>
      <c r="L203" s="57"/>
      <c r="M203" s="58"/>
      <c r="N203" s="59"/>
      <c r="O203" s="60">
        <f>IF(E203=0,"",E203/D202)</f>
        <v>0.91666666666666663</v>
      </c>
      <c r="P203" s="61">
        <v>11</v>
      </c>
      <c r="Q203" s="62">
        <f t="shared" si="28"/>
        <v>0.91666666666666663</v>
      </c>
      <c r="R203" s="62">
        <f t="shared" si="29"/>
        <v>8.333333333333337E-2</v>
      </c>
    </row>
    <row r="204" spans="1:22" ht="15.75" customHeight="1" x14ac:dyDescent="0.25">
      <c r="A204" s="49">
        <v>2302</v>
      </c>
      <c r="B204" s="50"/>
      <c r="C204" s="50"/>
      <c r="D204" s="50"/>
      <c r="E204" s="50"/>
      <c r="F204" s="114">
        <v>11</v>
      </c>
      <c r="G204" s="50"/>
      <c r="H204" s="50"/>
      <c r="I204" s="50"/>
      <c r="J204" s="50"/>
      <c r="K204" s="91"/>
      <c r="L204" s="57"/>
      <c r="M204" s="58"/>
      <c r="N204" s="59"/>
      <c r="O204" s="60">
        <f>IF(F204=0,"",F204/E203)</f>
        <v>1</v>
      </c>
      <c r="P204" s="61">
        <v>11</v>
      </c>
      <c r="Q204" s="62">
        <f t="shared" si="28"/>
        <v>1</v>
      </c>
      <c r="R204" s="62">
        <f t="shared" si="29"/>
        <v>0</v>
      </c>
    </row>
    <row r="205" spans="1:22" ht="15.75" customHeight="1" x14ac:dyDescent="0.25">
      <c r="A205" s="49">
        <v>2401</v>
      </c>
      <c r="B205" s="50"/>
      <c r="C205" s="50"/>
      <c r="D205" s="50"/>
      <c r="E205" s="50"/>
      <c r="F205" s="50"/>
      <c r="G205" s="114">
        <v>11</v>
      </c>
      <c r="H205" s="50"/>
      <c r="I205" s="50"/>
      <c r="J205" s="50"/>
      <c r="K205" s="91"/>
      <c r="L205" s="57"/>
      <c r="M205" s="58"/>
      <c r="N205" s="59"/>
      <c r="O205" s="60">
        <f>IF(G205=0,"",G205/F204)</f>
        <v>1</v>
      </c>
      <c r="P205" s="61">
        <v>11</v>
      </c>
      <c r="Q205" s="62">
        <f t="shared" si="28"/>
        <v>1</v>
      </c>
      <c r="R205" s="62">
        <f t="shared" si="29"/>
        <v>0</v>
      </c>
    </row>
    <row r="206" spans="1:22" ht="15.75" customHeight="1" x14ac:dyDescent="0.25">
      <c r="A206" s="49">
        <v>2402</v>
      </c>
      <c r="B206" s="50"/>
      <c r="C206" s="50"/>
      <c r="D206" s="50"/>
      <c r="E206" s="50"/>
      <c r="F206" s="50"/>
      <c r="G206" s="50"/>
      <c r="H206" s="114">
        <v>11</v>
      </c>
      <c r="I206" s="50"/>
      <c r="J206" s="50"/>
      <c r="K206" s="91"/>
      <c r="L206" s="57"/>
      <c r="M206" s="58"/>
      <c r="N206" s="59"/>
      <c r="O206" s="60">
        <f>IF(H206=0,"",H206/G205)</f>
        <v>1</v>
      </c>
      <c r="P206" s="61">
        <v>11</v>
      </c>
      <c r="Q206" s="62">
        <f t="shared" si="28"/>
        <v>1</v>
      </c>
      <c r="R206" s="62">
        <f t="shared" si="29"/>
        <v>0</v>
      </c>
    </row>
    <row r="207" spans="1:22" ht="15.75" customHeight="1" x14ac:dyDescent="0.25">
      <c r="A207" s="49">
        <v>2501</v>
      </c>
      <c r="B207" s="50"/>
      <c r="C207" s="50"/>
      <c r="D207" s="50"/>
      <c r="E207" s="50"/>
      <c r="F207" s="50"/>
      <c r="G207" s="50"/>
      <c r="H207" s="122">
        <v>11</v>
      </c>
      <c r="I207" s="168"/>
      <c r="J207" s="114"/>
      <c r="K207" s="91"/>
      <c r="L207" s="57"/>
      <c r="M207" s="58"/>
      <c r="N207" s="59"/>
      <c r="O207" s="60" t="str">
        <f>IF(I207=0,"",I207/H206)</f>
        <v/>
      </c>
      <c r="P207" s="61">
        <v>11</v>
      </c>
      <c r="Q207" s="62">
        <f t="shared" si="28"/>
        <v>1</v>
      </c>
      <c r="R207" s="62">
        <f t="shared" si="29"/>
        <v>0</v>
      </c>
    </row>
    <row r="208" spans="1:22" ht="15.75" customHeight="1" x14ac:dyDescent="0.25">
      <c r="A208" s="49">
        <v>2502</v>
      </c>
      <c r="B208" s="50"/>
      <c r="C208" s="50"/>
      <c r="D208" s="50"/>
      <c r="E208" s="50"/>
      <c r="F208" s="50"/>
      <c r="G208" s="50"/>
      <c r="H208" s="50"/>
      <c r="I208" s="50"/>
      <c r="J208" s="50"/>
      <c r="K208" s="91"/>
      <c r="L208" s="57"/>
      <c r="M208" s="58"/>
      <c r="N208" s="64"/>
      <c r="O208" s="65"/>
      <c r="P208" s="66"/>
      <c r="Q208" s="67"/>
      <c r="R208" s="65"/>
    </row>
    <row r="209" spans="1:19" ht="15.75" customHeight="1" x14ac:dyDescent="0.25">
      <c r="A209" s="49">
        <v>2601</v>
      </c>
      <c r="B209" s="50"/>
      <c r="C209" s="50"/>
      <c r="D209" s="50"/>
      <c r="E209" s="50"/>
      <c r="F209" s="50"/>
      <c r="G209" s="50"/>
      <c r="H209" s="50"/>
      <c r="I209" s="50"/>
      <c r="J209" s="50"/>
      <c r="K209" s="91"/>
      <c r="L209" s="57"/>
      <c r="M209" s="58"/>
      <c r="N209" s="64"/>
      <c r="O209" s="68"/>
      <c r="P209" s="66"/>
      <c r="Q209" s="69"/>
      <c r="R209" s="68"/>
    </row>
    <row r="210" spans="1:19" ht="15.75" customHeight="1" x14ac:dyDescent="0.25">
      <c r="A210" s="49">
        <v>2602</v>
      </c>
      <c r="B210" s="50"/>
      <c r="C210" s="50"/>
      <c r="D210" s="50"/>
      <c r="E210" s="50"/>
      <c r="F210" s="50"/>
      <c r="G210" s="50"/>
      <c r="H210" s="50"/>
      <c r="I210" s="50"/>
      <c r="J210" s="50"/>
      <c r="K210" s="91"/>
      <c r="L210" s="57"/>
      <c r="M210" s="58"/>
      <c r="N210" s="64"/>
      <c r="O210" s="68"/>
      <c r="P210" s="66"/>
      <c r="Q210" s="69"/>
      <c r="R210" s="68"/>
    </row>
    <row r="211" spans="1:19" ht="15.75" customHeight="1" x14ac:dyDescent="0.25">
      <c r="A211" s="49">
        <v>2701</v>
      </c>
      <c r="B211" s="50"/>
      <c r="C211" s="50"/>
      <c r="D211" s="50"/>
      <c r="E211" s="50"/>
      <c r="F211" s="50"/>
      <c r="G211" s="50"/>
      <c r="H211" s="50"/>
      <c r="I211" s="50"/>
      <c r="J211" s="50"/>
      <c r="K211" s="91"/>
      <c r="L211" s="57"/>
      <c r="M211" s="58"/>
      <c r="N211" s="64"/>
      <c r="O211" s="58"/>
      <c r="P211" s="64"/>
      <c r="Q211" s="106"/>
      <c r="R211" s="68"/>
    </row>
    <row r="212" spans="1:19" ht="15.75" customHeight="1" x14ac:dyDescent="0.25">
      <c r="A212" s="49">
        <v>2702</v>
      </c>
      <c r="B212" s="50"/>
      <c r="C212" s="50"/>
      <c r="D212" s="50"/>
      <c r="E212" s="50"/>
      <c r="F212" s="50"/>
      <c r="G212" s="50"/>
      <c r="H212" s="50"/>
      <c r="I212" s="50"/>
      <c r="J212" s="50"/>
      <c r="K212" s="91"/>
      <c r="L212" s="57"/>
      <c r="M212" s="58"/>
      <c r="N212" s="64"/>
      <c r="O212" s="137" t="s">
        <v>42</v>
      </c>
      <c r="P212" s="72"/>
      <c r="Q212" s="87">
        <f>K215</f>
        <v>0</v>
      </c>
      <c r="R212" s="139" t="s">
        <v>10</v>
      </c>
    </row>
    <row r="213" spans="1:19" ht="15.75" customHeight="1" x14ac:dyDescent="0.25">
      <c r="A213" s="49">
        <v>2801</v>
      </c>
      <c r="B213" s="50"/>
      <c r="C213" s="50"/>
      <c r="D213" s="50"/>
      <c r="E213" s="50"/>
      <c r="F213" s="50"/>
      <c r="G213" s="50"/>
      <c r="H213" s="50"/>
      <c r="I213" s="50"/>
      <c r="J213" s="50"/>
      <c r="K213" s="91"/>
      <c r="L213" s="57"/>
      <c r="M213" s="58"/>
      <c r="N213" s="64"/>
      <c r="O213" s="138" t="s">
        <v>43</v>
      </c>
      <c r="P213" s="76" t="str">
        <f>IF(P212/B200=0,"",P212/B200)</f>
        <v/>
      </c>
      <c r="Q213" s="89" t="e">
        <f>IF(P212/Q212=0,"0%",P212/Q212)</f>
        <v>#DIV/0!</v>
      </c>
      <c r="R213" s="140" t="s">
        <v>44</v>
      </c>
    </row>
    <row r="214" spans="1:19" ht="15.75" customHeight="1" x14ac:dyDescent="0.25">
      <c r="A214" s="49">
        <v>2802</v>
      </c>
      <c r="B214" s="142"/>
      <c r="C214" s="142"/>
      <c r="D214" s="142"/>
      <c r="E214" s="142"/>
      <c r="F214" s="142"/>
      <c r="G214" s="142"/>
      <c r="H214" s="142"/>
      <c r="I214" s="142"/>
      <c r="J214" s="142"/>
      <c r="K214" s="91"/>
      <c r="L214" s="79"/>
      <c r="M214" s="80"/>
      <c r="N214" s="81"/>
      <c r="O214" s="82"/>
      <c r="P214" s="83"/>
      <c r="Q214" s="83"/>
      <c r="R214" s="84"/>
    </row>
    <row r="215" spans="1:19" ht="18" customHeight="1" x14ac:dyDescent="0.25">
      <c r="A215" s="31"/>
      <c r="B215" s="182" t="s">
        <v>63</v>
      </c>
      <c r="C215" s="182"/>
      <c r="D215" s="182"/>
      <c r="E215" s="182"/>
      <c r="F215" s="182"/>
      <c r="G215" s="182"/>
      <c r="H215" s="182"/>
      <c r="I215" s="182"/>
      <c r="J215" s="182"/>
      <c r="K215" s="141">
        <f>SUM(K208:K211)</f>
        <v>0</v>
      </c>
      <c r="L215" s="86">
        <f>K208/B200</f>
        <v>0</v>
      </c>
      <c r="M215" s="86" t="str">
        <f>IF(K215=0,"",K215/B200)</f>
        <v/>
      </c>
      <c r="N215" s="86"/>
      <c r="O215" s="1"/>
      <c r="P215" s="25"/>
      <c r="Q215" s="26"/>
      <c r="R215" s="1"/>
    </row>
    <row r="216" spans="1:19" ht="12.75" customHeight="1" x14ac:dyDescent="0.2"/>
    <row r="217" spans="1:19" ht="12.75" customHeight="1" x14ac:dyDescent="0.2"/>
    <row r="218" spans="1:19" ht="26.25" customHeight="1" x14ac:dyDescent="0.4">
      <c r="A218" s="154"/>
      <c r="B218" s="184" t="s">
        <v>53</v>
      </c>
      <c r="C218" s="184"/>
      <c r="D218" s="184"/>
      <c r="E218" s="184"/>
      <c r="F218" s="184"/>
      <c r="G218" s="184"/>
      <c r="H218" s="184"/>
      <c r="I218" s="184"/>
      <c r="J218" s="184"/>
      <c r="K218" s="153" t="s">
        <v>79</v>
      </c>
      <c r="L218" s="25"/>
      <c r="M218" s="1"/>
      <c r="N218" s="1"/>
      <c r="O218" s="25"/>
      <c r="P218" s="1"/>
      <c r="Q218" s="25"/>
      <c r="R218" s="25"/>
    </row>
    <row r="219" spans="1:19" ht="20.25" customHeight="1" x14ac:dyDescent="0.2">
      <c r="A219" s="172" t="s">
        <v>9</v>
      </c>
      <c r="B219" s="173" t="s">
        <v>54</v>
      </c>
      <c r="C219" s="186"/>
      <c r="D219" s="186"/>
      <c r="E219" s="186"/>
      <c r="F219" s="186"/>
      <c r="G219" s="186"/>
      <c r="H219" s="186"/>
      <c r="I219" s="186"/>
      <c r="J219" s="187"/>
      <c r="K219" s="176" t="s">
        <v>10</v>
      </c>
      <c r="L219" s="171" t="s">
        <v>2</v>
      </c>
      <c r="M219" s="171" t="s">
        <v>3</v>
      </c>
      <c r="N219" s="178" t="s">
        <v>4</v>
      </c>
      <c r="O219" s="171" t="s">
        <v>5</v>
      </c>
      <c r="P219" s="169" t="s">
        <v>6</v>
      </c>
      <c r="Q219" s="169" t="s">
        <v>7</v>
      </c>
      <c r="R219" s="171" t="s">
        <v>8</v>
      </c>
    </row>
    <row r="220" spans="1:19" ht="15.75" customHeight="1" x14ac:dyDescent="0.25">
      <c r="A220" s="170"/>
      <c r="B220" s="49" t="s">
        <v>55</v>
      </c>
      <c r="C220" s="49" t="s">
        <v>56</v>
      </c>
      <c r="D220" s="49" t="s">
        <v>57</v>
      </c>
      <c r="E220" s="49" t="s">
        <v>58</v>
      </c>
      <c r="F220" s="49" t="s">
        <v>59</v>
      </c>
      <c r="G220" s="49" t="s">
        <v>60</v>
      </c>
      <c r="H220" s="49" t="s">
        <v>61</v>
      </c>
      <c r="I220" s="49" t="s">
        <v>62</v>
      </c>
      <c r="J220" s="49" t="s">
        <v>83</v>
      </c>
      <c r="K220" s="177"/>
      <c r="L220" s="170"/>
      <c r="M220" s="170"/>
      <c r="N220" s="170"/>
      <c r="O220" s="170"/>
      <c r="P220" s="170"/>
      <c r="Q220" s="170"/>
      <c r="R220" s="170"/>
    </row>
    <row r="221" spans="1:19" ht="15.75" customHeight="1" x14ac:dyDescent="0.25">
      <c r="A221" s="49">
        <v>2201</v>
      </c>
      <c r="B221" s="50">
        <v>39</v>
      </c>
      <c r="C221" s="50"/>
      <c r="D221" s="50"/>
      <c r="E221" s="50"/>
      <c r="F221" s="50"/>
      <c r="G221" s="50"/>
      <c r="H221" s="50"/>
      <c r="I221" s="50"/>
      <c r="J221" s="50"/>
      <c r="K221" s="91"/>
      <c r="L221" s="51"/>
      <c r="M221" s="52"/>
      <c r="N221" s="53"/>
      <c r="O221" s="54"/>
      <c r="P221" s="55">
        <f>B221</f>
        <v>39</v>
      </c>
      <c r="Q221" s="56"/>
      <c r="R221" s="54"/>
    </row>
    <row r="222" spans="1:19" ht="15.75" customHeight="1" x14ac:dyDescent="0.25">
      <c r="A222" s="49">
        <v>2202</v>
      </c>
      <c r="B222" s="50"/>
      <c r="C222" s="50">
        <v>38</v>
      </c>
      <c r="D222" s="50"/>
      <c r="E222" s="50"/>
      <c r="F222" s="50"/>
      <c r="G222" s="50"/>
      <c r="H222" s="50"/>
      <c r="I222" s="50"/>
      <c r="J222" s="50"/>
      <c r="K222" s="91"/>
      <c r="L222" s="57"/>
      <c r="M222" s="58"/>
      <c r="N222" s="59"/>
      <c r="O222" s="60">
        <f>IF(C222=0,"",C222/B221)</f>
        <v>0.97435897435897434</v>
      </c>
      <c r="P222" s="61">
        <v>38</v>
      </c>
      <c r="Q222" s="62">
        <f t="shared" ref="Q222:Q228" si="30">IF(P222=0,"",P222/P221)</f>
        <v>0.97435897435897434</v>
      </c>
      <c r="R222" s="62">
        <f t="shared" ref="R222:R228" si="31">IF(P222=0,"",100%-Q222)</f>
        <v>2.5641025641025661E-2</v>
      </c>
    </row>
    <row r="223" spans="1:19" ht="15.75" customHeight="1" x14ac:dyDescent="0.25">
      <c r="A223" s="49">
        <v>2301</v>
      </c>
      <c r="B223" s="50"/>
      <c r="C223" s="50"/>
      <c r="D223" s="114">
        <v>37</v>
      </c>
      <c r="E223" s="50"/>
      <c r="F223" s="50"/>
      <c r="G223" s="50"/>
      <c r="H223" s="50"/>
      <c r="I223" s="50"/>
      <c r="J223" s="50"/>
      <c r="K223" s="91"/>
      <c r="L223" s="57"/>
      <c r="M223" s="58"/>
      <c r="N223" s="59"/>
      <c r="O223" s="60">
        <f>IF(D223=0,"",D223/C222)</f>
        <v>0.97368421052631582</v>
      </c>
      <c r="P223" s="61">
        <v>38</v>
      </c>
      <c r="Q223" s="62">
        <f t="shared" si="30"/>
        <v>1</v>
      </c>
      <c r="R223" s="62">
        <f t="shared" si="31"/>
        <v>0</v>
      </c>
      <c r="S223" s="63">
        <f>P223/P221</f>
        <v>0.97435897435897434</v>
      </c>
    </row>
    <row r="224" spans="1:19" ht="15.75" customHeight="1" x14ac:dyDescent="0.25">
      <c r="A224" s="49">
        <v>2302</v>
      </c>
      <c r="B224" s="50"/>
      <c r="C224" s="50"/>
      <c r="D224" s="50"/>
      <c r="E224" s="114">
        <v>25</v>
      </c>
      <c r="F224" s="50"/>
      <c r="G224" s="50"/>
      <c r="H224" s="50"/>
      <c r="I224" s="50"/>
      <c r="J224" s="50"/>
      <c r="K224" s="91"/>
      <c r="L224" s="57"/>
      <c r="M224" s="58"/>
      <c r="N224" s="59"/>
      <c r="O224" s="60">
        <f>IF(E224=0,"",E224/D223)</f>
        <v>0.67567567567567566</v>
      </c>
      <c r="P224" s="61">
        <v>30</v>
      </c>
      <c r="Q224" s="62">
        <f t="shared" si="30"/>
        <v>0.78947368421052633</v>
      </c>
      <c r="R224" s="62">
        <f t="shared" si="31"/>
        <v>0.21052631578947367</v>
      </c>
    </row>
    <row r="225" spans="1:18" ht="15.75" customHeight="1" x14ac:dyDescent="0.25">
      <c r="A225" s="49">
        <v>2401</v>
      </c>
      <c r="B225" s="50"/>
      <c r="C225" s="50"/>
      <c r="D225" s="50"/>
      <c r="E225" s="50"/>
      <c r="F225" s="114">
        <v>25</v>
      </c>
      <c r="G225" s="50"/>
      <c r="H225" s="50"/>
      <c r="I225" s="50"/>
      <c r="J225" s="50"/>
      <c r="K225" s="91"/>
      <c r="L225" s="57"/>
      <c r="M225" s="58"/>
      <c r="N225" s="59"/>
      <c r="O225" s="60">
        <f>IF(F225=0,"",F225/E224)</f>
        <v>1</v>
      </c>
      <c r="P225" s="61">
        <v>30</v>
      </c>
      <c r="Q225" s="62">
        <f t="shared" si="30"/>
        <v>1</v>
      </c>
      <c r="R225" s="62">
        <f t="shared" si="31"/>
        <v>0</v>
      </c>
    </row>
    <row r="226" spans="1:18" ht="15.75" customHeight="1" x14ac:dyDescent="0.25">
      <c r="A226" s="49">
        <v>2402</v>
      </c>
      <c r="B226" s="50"/>
      <c r="C226" s="50"/>
      <c r="D226" s="50"/>
      <c r="E226" s="50"/>
      <c r="F226" s="50"/>
      <c r="G226" s="114">
        <v>12</v>
      </c>
      <c r="H226" s="50"/>
      <c r="I226" s="50"/>
      <c r="J226" s="50"/>
      <c r="K226" s="91"/>
      <c r="L226" s="57"/>
      <c r="M226" s="58"/>
      <c r="N226" s="59"/>
      <c r="O226" s="60">
        <f>IF(G226=0,"",G226/F225)</f>
        <v>0.48</v>
      </c>
      <c r="P226" s="61">
        <v>28</v>
      </c>
      <c r="Q226" s="62">
        <f t="shared" si="30"/>
        <v>0.93333333333333335</v>
      </c>
      <c r="R226" s="62">
        <f t="shared" si="31"/>
        <v>6.6666666666666652E-2</v>
      </c>
    </row>
    <row r="227" spans="1:18" ht="15.75" customHeight="1" x14ac:dyDescent="0.25">
      <c r="A227" s="49">
        <v>2501</v>
      </c>
      <c r="B227" s="50"/>
      <c r="C227" s="50"/>
      <c r="D227" s="50"/>
      <c r="E227" s="50"/>
      <c r="F227" s="50"/>
      <c r="G227" s="50"/>
      <c r="H227" s="114">
        <v>10</v>
      </c>
      <c r="I227" s="50"/>
      <c r="J227" s="50"/>
      <c r="K227" s="91"/>
      <c r="L227" s="57"/>
      <c r="M227" s="58"/>
      <c r="N227" s="59"/>
      <c r="O227" s="60">
        <f>IF(H227=0,"",H227/G226)</f>
        <v>0.83333333333333337</v>
      </c>
      <c r="P227" s="61">
        <v>28</v>
      </c>
      <c r="Q227" s="62">
        <f t="shared" si="30"/>
        <v>1</v>
      </c>
      <c r="R227" s="62">
        <f t="shared" si="31"/>
        <v>0</v>
      </c>
    </row>
    <row r="228" spans="1:18" ht="15.75" customHeight="1" x14ac:dyDescent="0.25">
      <c r="A228" s="49">
        <v>2502</v>
      </c>
      <c r="B228" s="50"/>
      <c r="C228" s="50"/>
      <c r="D228" s="50"/>
      <c r="E228" s="50"/>
      <c r="F228" s="50"/>
      <c r="G228" s="50"/>
      <c r="H228" s="50"/>
      <c r="I228" s="114"/>
      <c r="J228" s="114"/>
      <c r="K228" s="91"/>
      <c r="L228" s="57"/>
      <c r="M228" s="58"/>
      <c r="N228" s="59"/>
      <c r="O228" s="127" t="str">
        <f>IF(I228=0,"",I228/H227)</f>
        <v/>
      </c>
      <c r="P228" s="61"/>
      <c r="Q228" s="62" t="str">
        <f t="shared" si="30"/>
        <v/>
      </c>
      <c r="R228" s="62" t="str">
        <f t="shared" si="31"/>
        <v/>
      </c>
    </row>
    <row r="229" spans="1:18" ht="15.75" customHeight="1" x14ac:dyDescent="0.25">
      <c r="A229" s="49">
        <v>2601</v>
      </c>
      <c r="B229" s="50"/>
      <c r="C229" s="50"/>
      <c r="D229" s="50"/>
      <c r="E229" s="50"/>
      <c r="F229" s="50"/>
      <c r="G229" s="50"/>
      <c r="H229" s="50"/>
      <c r="I229" s="50"/>
      <c r="J229" s="50"/>
      <c r="K229" s="91"/>
      <c r="L229" s="57"/>
      <c r="M229" s="58"/>
      <c r="N229" s="64"/>
      <c r="O229" s="128" t="str">
        <f>IF(I229=0,"",I229/H228)</f>
        <v/>
      </c>
      <c r="P229" s="66"/>
      <c r="Q229" s="62" t="str">
        <f t="shared" ref="Q229" si="32">IF(P229=0,"",P229/P228)</f>
        <v/>
      </c>
      <c r="R229" s="62" t="str">
        <f t="shared" ref="R229" si="33">IF(P229=0,"",100%-Q229)</f>
        <v/>
      </c>
    </row>
    <row r="230" spans="1:18" ht="15.75" customHeight="1" x14ac:dyDescent="0.25">
      <c r="A230" s="49">
        <v>2602</v>
      </c>
      <c r="B230" s="50"/>
      <c r="C230" s="50"/>
      <c r="D230" s="50"/>
      <c r="E230" s="50"/>
      <c r="F230" s="50"/>
      <c r="G230" s="50"/>
      <c r="H230" s="50"/>
      <c r="I230" s="50"/>
      <c r="J230" s="50"/>
      <c r="K230" s="91"/>
      <c r="L230" s="57"/>
      <c r="M230" s="58"/>
      <c r="N230" s="64"/>
      <c r="O230" s="68"/>
      <c r="P230" s="66"/>
      <c r="Q230" s="69"/>
      <c r="R230" s="68"/>
    </row>
    <row r="231" spans="1:18" ht="15.75" customHeight="1" x14ac:dyDescent="0.25">
      <c r="A231" s="49">
        <v>2701</v>
      </c>
      <c r="B231" s="50"/>
      <c r="C231" s="50"/>
      <c r="D231" s="50"/>
      <c r="E231" s="50"/>
      <c r="F231" s="50"/>
      <c r="G231" s="50"/>
      <c r="H231" s="50"/>
      <c r="I231" s="50"/>
      <c r="J231" s="50"/>
      <c r="K231" s="91"/>
      <c r="L231" s="57"/>
      <c r="M231" s="58"/>
      <c r="N231" s="64"/>
      <c r="O231" s="68"/>
      <c r="P231" s="66"/>
      <c r="Q231" s="69"/>
      <c r="R231" s="68"/>
    </row>
    <row r="232" spans="1:18" ht="15.75" customHeight="1" x14ac:dyDescent="0.25">
      <c r="A232" s="49">
        <v>2702</v>
      </c>
      <c r="B232" s="50"/>
      <c r="C232" s="50"/>
      <c r="D232" s="50"/>
      <c r="E232" s="50"/>
      <c r="F232" s="50"/>
      <c r="G232" s="50"/>
      <c r="H232" s="50"/>
      <c r="I232" s="50"/>
      <c r="J232" s="50"/>
      <c r="K232" s="91"/>
      <c r="L232" s="57"/>
      <c r="M232" s="58"/>
      <c r="N232" s="64"/>
      <c r="O232" s="58"/>
      <c r="P232" s="64"/>
      <c r="Q232" s="106"/>
      <c r="R232" s="68"/>
    </row>
    <row r="233" spans="1:18" ht="15.75" customHeight="1" x14ac:dyDescent="0.25">
      <c r="A233" s="49">
        <v>2801</v>
      </c>
      <c r="B233" s="50"/>
      <c r="C233" s="50"/>
      <c r="D233" s="50"/>
      <c r="E233" s="50"/>
      <c r="F233" s="50"/>
      <c r="G233" s="50"/>
      <c r="H233" s="50"/>
      <c r="I233" s="50"/>
      <c r="J233" s="50"/>
      <c r="K233" s="91"/>
      <c r="L233" s="57"/>
      <c r="M233" s="58"/>
      <c r="N233" s="64"/>
      <c r="O233" s="137" t="s">
        <v>42</v>
      </c>
      <c r="P233" s="72"/>
      <c r="Q233" s="87">
        <f>K236</f>
        <v>0</v>
      </c>
      <c r="R233" s="139" t="s">
        <v>10</v>
      </c>
    </row>
    <row r="234" spans="1:18" ht="15.75" customHeight="1" x14ac:dyDescent="0.25">
      <c r="A234" s="49">
        <v>2802</v>
      </c>
      <c r="B234" s="50"/>
      <c r="C234" s="50"/>
      <c r="D234" s="50"/>
      <c r="E234" s="50"/>
      <c r="F234" s="50"/>
      <c r="G234" s="50"/>
      <c r="H234" s="50"/>
      <c r="I234" s="50"/>
      <c r="J234" s="50"/>
      <c r="K234" s="91"/>
      <c r="L234" s="57"/>
      <c r="M234" s="58"/>
      <c r="N234" s="64"/>
      <c r="O234" s="138" t="s">
        <v>43</v>
      </c>
      <c r="P234" s="76" t="str">
        <f>IF(P233/B221=0,"",P233/B221)</f>
        <v/>
      </c>
      <c r="Q234" s="89" t="e">
        <f>IF(P233/Q233=0,"0%",P233/Q233)</f>
        <v>#DIV/0!</v>
      </c>
      <c r="R234" s="140" t="s">
        <v>44</v>
      </c>
    </row>
    <row r="235" spans="1:18" ht="15.75" customHeight="1" x14ac:dyDescent="0.25">
      <c r="A235" s="49">
        <v>2901</v>
      </c>
      <c r="B235" s="142"/>
      <c r="C235" s="142"/>
      <c r="D235" s="142"/>
      <c r="E235" s="142"/>
      <c r="F235" s="142"/>
      <c r="G235" s="142"/>
      <c r="H235" s="142"/>
      <c r="I235" s="142"/>
      <c r="J235" s="142"/>
      <c r="K235" s="91"/>
      <c r="L235" s="79"/>
      <c r="M235" s="80"/>
      <c r="N235" s="81"/>
      <c r="O235" s="82"/>
      <c r="P235" s="83"/>
      <c r="Q235" s="83"/>
      <c r="R235" s="84"/>
    </row>
    <row r="236" spans="1:18" ht="18" customHeight="1" x14ac:dyDescent="0.25">
      <c r="A236" s="31"/>
      <c r="B236" s="182" t="s">
        <v>63</v>
      </c>
      <c r="C236" s="182"/>
      <c r="D236" s="182"/>
      <c r="E236" s="182"/>
      <c r="F236" s="182"/>
      <c r="G236" s="182"/>
      <c r="H236" s="182"/>
      <c r="I236" s="182"/>
      <c r="J236" s="182"/>
      <c r="K236" s="141">
        <f>SUM(K229:K232)</f>
        <v>0</v>
      </c>
      <c r="L236" s="86">
        <f>K229/B221</f>
        <v>0</v>
      </c>
      <c r="M236" s="86" t="str">
        <f>IF(K236=0,"",K236/B221)</f>
        <v/>
      </c>
      <c r="N236" s="86"/>
      <c r="O236" s="1"/>
      <c r="P236" s="25"/>
      <c r="Q236" s="26"/>
      <c r="R236" s="1"/>
    </row>
    <row r="237" spans="1:18" ht="12.75" customHeight="1" x14ac:dyDescent="0.2"/>
    <row r="238" spans="1:18" ht="12.75" customHeight="1" x14ac:dyDescent="0.2"/>
    <row r="239" spans="1:18" ht="26.25" x14ac:dyDescent="0.4">
      <c r="A239" s="154"/>
      <c r="B239" s="184" t="s">
        <v>53</v>
      </c>
      <c r="C239" s="184"/>
      <c r="D239" s="184"/>
      <c r="E239" s="184"/>
      <c r="F239" s="184"/>
      <c r="G239" s="184"/>
      <c r="H239" s="184"/>
      <c r="I239" s="184"/>
      <c r="J239" s="184"/>
      <c r="K239" s="153" t="s">
        <v>80</v>
      </c>
      <c r="L239" s="25"/>
      <c r="M239" s="1"/>
      <c r="N239" s="1"/>
      <c r="O239" s="25"/>
      <c r="P239" s="1"/>
      <c r="Q239" s="25"/>
      <c r="R239" s="25"/>
    </row>
    <row r="240" spans="1:18" ht="20.25" x14ac:dyDescent="0.2">
      <c r="A240" s="172" t="s">
        <v>9</v>
      </c>
      <c r="B240" s="173" t="s">
        <v>54</v>
      </c>
      <c r="C240" s="186"/>
      <c r="D240" s="186"/>
      <c r="E240" s="186"/>
      <c r="F240" s="186"/>
      <c r="G240" s="186"/>
      <c r="H240" s="186"/>
      <c r="I240" s="186"/>
      <c r="J240" s="187"/>
      <c r="K240" s="176" t="s">
        <v>10</v>
      </c>
      <c r="L240" s="171" t="s">
        <v>2</v>
      </c>
      <c r="M240" s="171" t="s">
        <v>3</v>
      </c>
      <c r="N240" s="178" t="s">
        <v>4</v>
      </c>
      <c r="O240" s="171" t="s">
        <v>5</v>
      </c>
      <c r="P240" s="169" t="s">
        <v>6</v>
      </c>
      <c r="Q240" s="169" t="s">
        <v>7</v>
      </c>
      <c r="R240" s="171" t="s">
        <v>8</v>
      </c>
    </row>
    <row r="241" spans="1:19" ht="15.75" x14ac:dyDescent="0.25">
      <c r="A241" s="170"/>
      <c r="B241" s="49" t="s">
        <v>55</v>
      </c>
      <c r="C241" s="49" t="s">
        <v>56</v>
      </c>
      <c r="D241" s="49" t="s">
        <v>57</v>
      </c>
      <c r="E241" s="49" t="s">
        <v>58</v>
      </c>
      <c r="F241" s="49" t="s">
        <v>59</v>
      </c>
      <c r="G241" s="49" t="s">
        <v>60</v>
      </c>
      <c r="H241" s="49" t="s">
        <v>61</v>
      </c>
      <c r="I241" s="49" t="s">
        <v>62</v>
      </c>
      <c r="J241" s="49" t="s">
        <v>83</v>
      </c>
      <c r="K241" s="177"/>
      <c r="L241" s="170"/>
      <c r="M241" s="170"/>
      <c r="N241" s="170"/>
      <c r="O241" s="170"/>
      <c r="P241" s="170"/>
      <c r="Q241" s="170"/>
      <c r="R241" s="170"/>
    </row>
    <row r="242" spans="1:19" ht="15.75" x14ac:dyDescent="0.25">
      <c r="A242" s="49">
        <v>2202</v>
      </c>
      <c r="B242" s="50">
        <v>23</v>
      </c>
      <c r="C242" s="50"/>
      <c r="D242" s="50"/>
      <c r="E242" s="50"/>
      <c r="F242" s="50"/>
      <c r="G242" s="50"/>
      <c r="H242" s="50"/>
      <c r="I242" s="50"/>
      <c r="J242" s="50"/>
      <c r="K242" s="91"/>
      <c r="L242" s="51"/>
      <c r="M242" s="52"/>
      <c r="N242" s="53"/>
      <c r="O242" s="54"/>
      <c r="P242" s="55">
        <f>B242</f>
        <v>23</v>
      </c>
      <c r="Q242" s="56"/>
      <c r="R242" s="54"/>
    </row>
    <row r="243" spans="1:19" ht="15.75" x14ac:dyDescent="0.25">
      <c r="A243" s="49">
        <v>2301</v>
      </c>
      <c r="B243" s="50"/>
      <c r="C243" s="50">
        <v>21</v>
      </c>
      <c r="D243" s="50"/>
      <c r="E243" s="50"/>
      <c r="F243" s="50"/>
      <c r="G243" s="50"/>
      <c r="H243" s="50"/>
      <c r="I243" s="50"/>
      <c r="J243" s="50"/>
      <c r="K243" s="91"/>
      <c r="L243" s="57"/>
      <c r="M243" s="58"/>
      <c r="N243" s="59"/>
      <c r="O243" s="60">
        <f>IF(C243=0,"",C243/B242)</f>
        <v>0.91304347826086951</v>
      </c>
      <c r="P243" s="61">
        <v>21</v>
      </c>
      <c r="Q243" s="62">
        <f t="shared" ref="Q243:Q249" si="34">IF(P243=0,"",P243/P242)</f>
        <v>0.91304347826086951</v>
      </c>
      <c r="R243" s="62">
        <f t="shared" ref="R243:R249" si="35">IF(P243=0,"",100%-Q243)</f>
        <v>8.6956521739130488E-2</v>
      </c>
    </row>
    <row r="244" spans="1:19" ht="15.75" x14ac:dyDescent="0.25">
      <c r="A244" s="49">
        <v>2302</v>
      </c>
      <c r="B244" s="50"/>
      <c r="C244" s="50"/>
      <c r="D244" s="114">
        <v>8</v>
      </c>
      <c r="E244" s="50"/>
      <c r="F244" s="50"/>
      <c r="G244" s="50"/>
      <c r="H244" s="50"/>
      <c r="I244" s="50"/>
      <c r="J244" s="50"/>
      <c r="K244" s="91"/>
      <c r="L244" s="57"/>
      <c r="M244" s="58"/>
      <c r="N244" s="59"/>
      <c r="O244" s="60">
        <f>IF(D244=0,"",D244/C243)</f>
        <v>0.38095238095238093</v>
      </c>
      <c r="P244" s="61">
        <v>15</v>
      </c>
      <c r="Q244" s="62">
        <f t="shared" si="34"/>
        <v>0.7142857142857143</v>
      </c>
      <c r="R244" s="62">
        <f t="shared" si="35"/>
        <v>0.2857142857142857</v>
      </c>
      <c r="S244" s="63">
        <f>P244/P242</f>
        <v>0.65217391304347827</v>
      </c>
    </row>
    <row r="245" spans="1:19" ht="15.75" x14ac:dyDescent="0.25">
      <c r="A245" s="49">
        <v>2401</v>
      </c>
      <c r="B245" s="50"/>
      <c r="C245" s="50"/>
      <c r="D245" s="50"/>
      <c r="E245" s="114">
        <v>8</v>
      </c>
      <c r="F245" s="50"/>
      <c r="G245" s="50"/>
      <c r="H245" s="50"/>
      <c r="I245" s="50"/>
      <c r="J245" s="50"/>
      <c r="K245" s="91"/>
      <c r="L245" s="57"/>
      <c r="M245" s="58"/>
      <c r="N245" s="59"/>
      <c r="O245" s="60">
        <f>IF(E245=0,"",E245/D244)</f>
        <v>1</v>
      </c>
      <c r="P245" s="61">
        <v>15</v>
      </c>
      <c r="Q245" s="62">
        <f t="shared" si="34"/>
        <v>1</v>
      </c>
      <c r="R245" s="62">
        <f t="shared" si="35"/>
        <v>0</v>
      </c>
    </row>
    <row r="246" spans="1:19" ht="15.75" x14ac:dyDescent="0.25">
      <c r="A246" s="49">
        <v>2402</v>
      </c>
      <c r="B246" s="50"/>
      <c r="C246" s="50"/>
      <c r="D246" s="50"/>
      <c r="E246" s="50"/>
      <c r="F246" s="114">
        <v>6</v>
      </c>
      <c r="G246" s="50"/>
      <c r="H246" s="50"/>
      <c r="I246" s="50"/>
      <c r="J246" s="50"/>
      <c r="K246" s="91"/>
      <c r="L246" s="57"/>
      <c r="M246" s="58"/>
      <c r="N246" s="59"/>
      <c r="O246" s="60">
        <f>IF(F246=0,"",F246/E245)</f>
        <v>0.75</v>
      </c>
      <c r="P246" s="61">
        <v>14</v>
      </c>
      <c r="Q246" s="62">
        <f t="shared" si="34"/>
        <v>0.93333333333333335</v>
      </c>
      <c r="R246" s="62">
        <f t="shared" si="35"/>
        <v>6.6666666666666652E-2</v>
      </c>
    </row>
    <row r="247" spans="1:19" ht="15.75" x14ac:dyDescent="0.25">
      <c r="A247" s="49">
        <v>2501</v>
      </c>
      <c r="B247" s="50"/>
      <c r="C247" s="50"/>
      <c r="D247" s="50"/>
      <c r="E247" s="50"/>
      <c r="F247" s="50"/>
      <c r="G247" s="114">
        <v>5</v>
      </c>
      <c r="H247" s="50"/>
      <c r="I247" s="50"/>
      <c r="J247" s="50"/>
      <c r="K247" s="91"/>
      <c r="L247" s="57"/>
      <c r="M247" s="58"/>
      <c r="N247" s="59"/>
      <c r="O247" s="60">
        <f>IF(G247=0,"",G247/F246)</f>
        <v>0.83333333333333337</v>
      </c>
      <c r="P247" s="61">
        <v>14</v>
      </c>
      <c r="Q247" s="62">
        <f t="shared" si="34"/>
        <v>1</v>
      </c>
      <c r="R247" s="62">
        <f t="shared" si="35"/>
        <v>0</v>
      </c>
    </row>
    <row r="248" spans="1:19" ht="15.75" x14ac:dyDescent="0.25">
      <c r="A248" s="49">
        <v>2502</v>
      </c>
      <c r="B248" s="50"/>
      <c r="C248" s="50"/>
      <c r="D248" s="50"/>
      <c r="E248" s="50"/>
      <c r="F248" s="50"/>
      <c r="G248" s="50"/>
      <c r="H248" s="114"/>
      <c r="I248" s="50"/>
      <c r="J248" s="50"/>
      <c r="K248" s="91"/>
      <c r="L248" s="57"/>
      <c r="M248" s="58"/>
      <c r="N248" s="59"/>
      <c r="O248" s="60" t="str">
        <f>IF(H248=0,"",H248/G247)</f>
        <v/>
      </c>
      <c r="P248" s="61"/>
      <c r="Q248" s="62" t="str">
        <f t="shared" si="34"/>
        <v/>
      </c>
      <c r="R248" s="62" t="str">
        <f t="shared" si="35"/>
        <v/>
      </c>
    </row>
    <row r="249" spans="1:19" ht="15.75" x14ac:dyDescent="0.25">
      <c r="A249" s="49">
        <v>2601</v>
      </c>
      <c r="B249" s="50"/>
      <c r="C249" s="50"/>
      <c r="D249" s="50"/>
      <c r="E249" s="50"/>
      <c r="F249" s="50"/>
      <c r="G249" s="50"/>
      <c r="H249" s="50"/>
      <c r="I249" s="114"/>
      <c r="J249" s="114"/>
      <c r="K249" s="91"/>
      <c r="L249" s="57"/>
      <c r="M249" s="58"/>
      <c r="N249" s="59"/>
      <c r="O249" s="127" t="str">
        <f>IF(I249=0,"",I249/H248)</f>
        <v/>
      </c>
      <c r="P249" s="61"/>
      <c r="Q249" s="62" t="str">
        <f t="shared" si="34"/>
        <v/>
      </c>
      <c r="R249" s="62" t="str">
        <f t="shared" si="35"/>
        <v/>
      </c>
    </row>
    <row r="250" spans="1:19" ht="15.75" x14ac:dyDescent="0.25">
      <c r="A250" s="49">
        <v>2602</v>
      </c>
      <c r="B250" s="50"/>
      <c r="C250" s="50"/>
      <c r="D250" s="50"/>
      <c r="E250" s="50"/>
      <c r="F250" s="50"/>
      <c r="G250" s="50"/>
      <c r="H250" s="50"/>
      <c r="I250" s="50"/>
      <c r="J250" s="50"/>
      <c r="K250" s="91"/>
      <c r="L250" s="57"/>
      <c r="M250" s="58"/>
      <c r="N250" s="64"/>
      <c r="O250" s="128" t="str">
        <f>IF(I250=0,"",I250/H249)</f>
        <v/>
      </c>
      <c r="P250" s="66"/>
      <c r="Q250" s="62" t="str">
        <f t="shared" ref="Q250" si="36">IF(P250=0,"",P250/P249)</f>
        <v/>
      </c>
      <c r="R250" s="62" t="str">
        <f t="shared" ref="R250" si="37">IF(P250=0,"",100%-Q250)</f>
        <v/>
      </c>
    </row>
    <row r="251" spans="1:19" ht="15.75" x14ac:dyDescent="0.25">
      <c r="A251" s="49">
        <v>2701</v>
      </c>
      <c r="B251" s="50"/>
      <c r="C251" s="50"/>
      <c r="D251" s="50"/>
      <c r="E251" s="50"/>
      <c r="F251" s="50"/>
      <c r="G251" s="50"/>
      <c r="H251" s="50"/>
      <c r="I251" s="50"/>
      <c r="J251" s="50"/>
      <c r="K251" s="91"/>
      <c r="L251" s="57"/>
      <c r="M251" s="58"/>
      <c r="N251" s="64"/>
      <c r="O251" s="68"/>
      <c r="P251" s="66"/>
      <c r="Q251" s="69"/>
      <c r="R251" s="68"/>
    </row>
    <row r="252" spans="1:19" ht="15.75" x14ac:dyDescent="0.25">
      <c r="A252" s="49">
        <v>2702</v>
      </c>
      <c r="B252" s="50"/>
      <c r="C252" s="50"/>
      <c r="D252" s="50"/>
      <c r="E252" s="50"/>
      <c r="F252" s="50"/>
      <c r="G252" s="50"/>
      <c r="H252" s="50"/>
      <c r="I252" s="50"/>
      <c r="J252" s="50"/>
      <c r="K252" s="91"/>
      <c r="L252" s="57"/>
      <c r="M252" s="58"/>
      <c r="N252" s="64"/>
      <c r="O252" s="68"/>
      <c r="P252" s="66"/>
      <c r="Q252" s="69"/>
      <c r="R252" s="68"/>
    </row>
    <row r="253" spans="1:19" ht="15.75" x14ac:dyDescent="0.25">
      <c r="A253" s="49">
        <v>2801</v>
      </c>
      <c r="B253" s="50"/>
      <c r="C253" s="50"/>
      <c r="D253" s="50"/>
      <c r="E253" s="50"/>
      <c r="F253" s="50"/>
      <c r="G253" s="50"/>
      <c r="H253" s="50"/>
      <c r="I253" s="50"/>
      <c r="J253" s="50"/>
      <c r="K253" s="91"/>
      <c r="L253" s="57"/>
      <c r="M253" s="58"/>
      <c r="N253" s="64"/>
      <c r="O253" s="58"/>
      <c r="P253" s="64"/>
      <c r="Q253" s="106"/>
      <c r="R253" s="68"/>
    </row>
    <row r="254" spans="1:19" ht="15.75" x14ac:dyDescent="0.25">
      <c r="A254" s="49">
        <v>2802</v>
      </c>
      <c r="B254" s="50"/>
      <c r="C254" s="50"/>
      <c r="D254" s="50"/>
      <c r="E254" s="50"/>
      <c r="F254" s="50"/>
      <c r="G254" s="50"/>
      <c r="H254" s="50"/>
      <c r="I254" s="50"/>
      <c r="J254" s="50"/>
      <c r="K254" s="91"/>
      <c r="L254" s="57"/>
      <c r="M254" s="58"/>
      <c r="N254" s="64"/>
      <c r="O254" s="137" t="s">
        <v>42</v>
      </c>
      <c r="P254" s="72"/>
      <c r="Q254" s="87">
        <f>K257</f>
        <v>0</v>
      </c>
      <c r="R254" s="139" t="s">
        <v>10</v>
      </c>
    </row>
    <row r="255" spans="1:19" ht="15.75" x14ac:dyDescent="0.25">
      <c r="A255" s="49">
        <v>2901</v>
      </c>
      <c r="B255" s="50"/>
      <c r="C255" s="50"/>
      <c r="D255" s="50"/>
      <c r="E255" s="50"/>
      <c r="F255" s="50"/>
      <c r="G255" s="50"/>
      <c r="H255" s="50"/>
      <c r="I255" s="50"/>
      <c r="J255" s="50"/>
      <c r="K255" s="91"/>
      <c r="L255" s="57"/>
      <c r="M255" s="58"/>
      <c r="N255" s="64"/>
      <c r="O255" s="138" t="s">
        <v>43</v>
      </c>
      <c r="P255" s="76" t="str">
        <f>IF(P254/B242=0,"",P254/B242)</f>
        <v/>
      </c>
      <c r="Q255" s="89" t="e">
        <f>IF(P254/Q254=0,"0%",P254/Q254)</f>
        <v>#DIV/0!</v>
      </c>
      <c r="R255" s="140" t="s">
        <v>44</v>
      </c>
    </row>
    <row r="256" spans="1:19" ht="15.75" x14ac:dyDescent="0.25">
      <c r="A256" s="49">
        <v>2902</v>
      </c>
      <c r="B256" s="142"/>
      <c r="C256" s="142"/>
      <c r="D256" s="142"/>
      <c r="E256" s="142"/>
      <c r="F256" s="142"/>
      <c r="G256" s="142"/>
      <c r="H256" s="142"/>
      <c r="I256" s="142"/>
      <c r="J256" s="142"/>
      <c r="K256" s="91"/>
      <c r="L256" s="79"/>
      <c r="M256" s="80"/>
      <c r="N256" s="81"/>
      <c r="O256" s="82"/>
      <c r="P256" s="83"/>
      <c r="Q256" s="83"/>
      <c r="R256" s="84"/>
    </row>
    <row r="257" spans="1:19" ht="18" customHeight="1" x14ac:dyDescent="0.25">
      <c r="A257" s="31"/>
      <c r="B257" s="182" t="s">
        <v>63</v>
      </c>
      <c r="C257" s="182"/>
      <c r="D257" s="182"/>
      <c r="E257" s="182"/>
      <c r="F257" s="182"/>
      <c r="G257" s="182"/>
      <c r="H257" s="182"/>
      <c r="I257" s="182"/>
      <c r="J257" s="182"/>
      <c r="K257" s="141">
        <f>SUM(K250:K253)</f>
        <v>0</v>
      </c>
      <c r="L257" s="86">
        <f>K250/B242</f>
        <v>0</v>
      </c>
      <c r="M257" s="86" t="str">
        <f>IF(K257=0,"",K257/B242)</f>
        <v/>
      </c>
      <c r="N257" s="86"/>
      <c r="O257" s="1"/>
      <c r="P257" s="25"/>
      <c r="Q257" s="26"/>
      <c r="R257" s="1"/>
    </row>
    <row r="258" spans="1:19" ht="12.75" customHeight="1" x14ac:dyDescent="0.2"/>
    <row r="259" spans="1:19" ht="12.75" customHeight="1" x14ac:dyDescent="0.2"/>
    <row r="260" spans="1:19" ht="26.25" x14ac:dyDescent="0.4">
      <c r="A260" s="154"/>
      <c r="B260" s="184" t="s">
        <v>53</v>
      </c>
      <c r="C260" s="184"/>
      <c r="D260" s="184"/>
      <c r="E260" s="184"/>
      <c r="F260" s="184"/>
      <c r="G260" s="184"/>
      <c r="H260" s="184"/>
      <c r="I260" s="184"/>
      <c r="J260" s="184"/>
      <c r="K260" s="153" t="s">
        <v>104</v>
      </c>
      <c r="L260" s="25"/>
      <c r="M260" s="1"/>
      <c r="N260" s="1"/>
      <c r="O260" s="25"/>
      <c r="P260" s="1"/>
      <c r="Q260" s="25"/>
      <c r="R260" s="25"/>
    </row>
    <row r="261" spans="1:19" ht="20.25" x14ac:dyDescent="0.2">
      <c r="A261" s="172" t="s">
        <v>9</v>
      </c>
      <c r="B261" s="173" t="s">
        <v>54</v>
      </c>
      <c r="C261" s="186"/>
      <c r="D261" s="186"/>
      <c r="E261" s="186"/>
      <c r="F261" s="186"/>
      <c r="G261" s="186"/>
      <c r="H261" s="186"/>
      <c r="I261" s="186"/>
      <c r="J261" s="187"/>
      <c r="K261" s="176" t="s">
        <v>10</v>
      </c>
      <c r="L261" s="171" t="s">
        <v>2</v>
      </c>
      <c r="M261" s="171" t="s">
        <v>3</v>
      </c>
      <c r="N261" s="178" t="s">
        <v>4</v>
      </c>
      <c r="O261" s="171" t="s">
        <v>5</v>
      </c>
      <c r="P261" s="169" t="s">
        <v>6</v>
      </c>
      <c r="Q261" s="169" t="s">
        <v>7</v>
      </c>
      <c r="R261" s="171" t="s">
        <v>8</v>
      </c>
    </row>
    <row r="262" spans="1:19" ht="15.75" x14ac:dyDescent="0.25">
      <c r="A262" s="170"/>
      <c r="B262" s="49" t="s">
        <v>55</v>
      </c>
      <c r="C262" s="49" t="s">
        <v>56</v>
      </c>
      <c r="D262" s="49" t="s">
        <v>57</v>
      </c>
      <c r="E262" s="49" t="s">
        <v>58</v>
      </c>
      <c r="F262" s="49" t="s">
        <v>59</v>
      </c>
      <c r="G262" s="49" t="s">
        <v>60</v>
      </c>
      <c r="H262" s="49" t="s">
        <v>61</v>
      </c>
      <c r="I262" s="49" t="s">
        <v>62</v>
      </c>
      <c r="J262" s="49" t="s">
        <v>83</v>
      </c>
      <c r="K262" s="177"/>
      <c r="L262" s="170"/>
      <c r="M262" s="170"/>
      <c r="N262" s="170"/>
      <c r="O262" s="170"/>
      <c r="P262" s="170"/>
      <c r="Q262" s="170"/>
      <c r="R262" s="170"/>
    </row>
    <row r="263" spans="1:19" ht="15.75" x14ac:dyDescent="0.25">
      <c r="A263" s="49">
        <v>2301</v>
      </c>
      <c r="B263" s="50">
        <v>29</v>
      </c>
      <c r="C263" s="50"/>
      <c r="D263" s="50"/>
      <c r="E263" s="50"/>
      <c r="F263" s="50"/>
      <c r="G263" s="50"/>
      <c r="H263" s="50"/>
      <c r="I263" s="50"/>
      <c r="J263" s="50"/>
      <c r="K263" s="91"/>
      <c r="L263" s="51"/>
      <c r="M263" s="52"/>
      <c r="N263" s="53"/>
      <c r="O263" s="54"/>
      <c r="P263" s="55">
        <f>B263</f>
        <v>29</v>
      </c>
      <c r="Q263" s="56"/>
      <c r="R263" s="54"/>
    </row>
    <row r="264" spans="1:19" ht="15.75" x14ac:dyDescent="0.25">
      <c r="A264" s="49">
        <v>2302</v>
      </c>
      <c r="B264" s="50"/>
      <c r="C264" s="50">
        <v>24</v>
      </c>
      <c r="D264" s="50"/>
      <c r="E264" s="50"/>
      <c r="F264" s="50"/>
      <c r="G264" s="50"/>
      <c r="H264" s="50"/>
      <c r="I264" s="50"/>
      <c r="J264" s="50"/>
      <c r="K264" s="91"/>
      <c r="L264" s="57"/>
      <c r="M264" s="58"/>
      <c r="N264" s="59"/>
      <c r="O264" s="60">
        <f>IF(C264=0,"",C264/B263)</f>
        <v>0.82758620689655171</v>
      </c>
      <c r="P264" s="61">
        <v>24</v>
      </c>
      <c r="Q264" s="62">
        <f t="shared" ref="Q264:Q270" si="38">IF(P264=0,"",P264/P263)</f>
        <v>0.82758620689655171</v>
      </c>
      <c r="R264" s="62">
        <f t="shared" ref="R264:R270" si="39">IF(P264=0,"",100%-Q264)</f>
        <v>0.17241379310344829</v>
      </c>
    </row>
    <row r="265" spans="1:19" ht="15.75" x14ac:dyDescent="0.25">
      <c r="A265" s="49">
        <v>2401</v>
      </c>
      <c r="B265" s="50"/>
      <c r="C265" s="50"/>
      <c r="D265" s="114">
        <v>24</v>
      </c>
      <c r="E265" s="50"/>
      <c r="F265" s="50"/>
      <c r="G265" s="50"/>
      <c r="H265" s="50"/>
      <c r="I265" s="50"/>
      <c r="J265" s="50"/>
      <c r="K265" s="91"/>
      <c r="L265" s="57"/>
      <c r="M265" s="58"/>
      <c r="N265" s="59"/>
      <c r="O265" s="60">
        <f>IF(D265=0,"",D265/C264)</f>
        <v>1</v>
      </c>
      <c r="P265" s="61">
        <v>24</v>
      </c>
      <c r="Q265" s="62">
        <f t="shared" si="38"/>
        <v>1</v>
      </c>
      <c r="R265" s="62">
        <f t="shared" si="39"/>
        <v>0</v>
      </c>
      <c r="S265" s="63">
        <f>P265/P263</f>
        <v>0.82758620689655171</v>
      </c>
    </row>
    <row r="266" spans="1:19" ht="15.75" x14ac:dyDescent="0.25">
      <c r="A266" s="49">
        <v>2402</v>
      </c>
      <c r="B266" s="50"/>
      <c r="C266" s="50"/>
      <c r="D266" s="50"/>
      <c r="E266" s="114">
        <v>20</v>
      </c>
      <c r="F266" s="50"/>
      <c r="G266" s="50"/>
      <c r="H266" s="50"/>
      <c r="I266" s="50"/>
      <c r="J266" s="50"/>
      <c r="K266" s="91"/>
      <c r="L266" s="57"/>
      <c r="M266" s="58"/>
      <c r="N266" s="59"/>
      <c r="O266" s="60">
        <f>IF(E266=0,"",E266/D265)</f>
        <v>0.83333333333333337</v>
      </c>
      <c r="P266" s="61">
        <v>24</v>
      </c>
      <c r="Q266" s="62">
        <f t="shared" si="38"/>
        <v>1</v>
      </c>
      <c r="R266" s="62">
        <f t="shared" si="39"/>
        <v>0</v>
      </c>
    </row>
    <row r="267" spans="1:19" ht="15.75" x14ac:dyDescent="0.25">
      <c r="A267" s="49">
        <v>2501</v>
      </c>
      <c r="B267" s="50"/>
      <c r="C267" s="50"/>
      <c r="D267" s="50"/>
      <c r="E267" s="50"/>
      <c r="F267" s="122">
        <v>1</v>
      </c>
      <c r="G267" s="50"/>
      <c r="H267" s="50"/>
      <c r="I267" s="50"/>
      <c r="J267" s="50"/>
      <c r="K267" s="91"/>
      <c r="L267" s="57"/>
      <c r="M267" s="58"/>
      <c r="N267" s="59"/>
      <c r="O267" s="131">
        <f>IF(F267=0,"",F267/E266)</f>
        <v>0.05</v>
      </c>
      <c r="P267" s="61">
        <v>22</v>
      </c>
      <c r="Q267" s="62">
        <f t="shared" si="38"/>
        <v>0.91666666666666663</v>
      </c>
      <c r="R267" s="62">
        <f t="shared" si="39"/>
        <v>8.333333333333337E-2</v>
      </c>
    </row>
    <row r="268" spans="1:19" ht="15.75" x14ac:dyDescent="0.25">
      <c r="A268" s="49">
        <v>2502</v>
      </c>
      <c r="B268" s="50"/>
      <c r="C268" s="50"/>
      <c r="D268" s="50"/>
      <c r="E268" s="50"/>
      <c r="F268" s="50"/>
      <c r="G268" s="114"/>
      <c r="H268" s="50"/>
      <c r="I268" s="50"/>
      <c r="J268" s="50"/>
      <c r="K268" s="91"/>
      <c r="L268" s="57"/>
      <c r="M268" s="58"/>
      <c r="N268" s="59"/>
      <c r="O268" s="60" t="str">
        <f>IF(G268=0,"",G268/F267)</f>
        <v/>
      </c>
      <c r="P268" s="61"/>
      <c r="Q268" s="62" t="str">
        <f t="shared" si="38"/>
        <v/>
      </c>
      <c r="R268" s="62" t="str">
        <f t="shared" si="39"/>
        <v/>
      </c>
    </row>
    <row r="269" spans="1:19" ht="15.75" x14ac:dyDescent="0.25">
      <c r="A269" s="49">
        <v>2601</v>
      </c>
      <c r="B269" s="50"/>
      <c r="C269" s="50"/>
      <c r="D269" s="50"/>
      <c r="E269" s="50"/>
      <c r="F269" s="50"/>
      <c r="G269" s="50"/>
      <c r="H269" s="114"/>
      <c r="I269" s="50"/>
      <c r="J269" s="50"/>
      <c r="K269" s="91"/>
      <c r="L269" s="57"/>
      <c r="M269" s="58"/>
      <c r="N269" s="59"/>
      <c r="O269" s="60" t="str">
        <f>IF(H269=0,"",H269/G268)</f>
        <v/>
      </c>
      <c r="P269" s="61"/>
      <c r="Q269" s="62" t="str">
        <f t="shared" si="38"/>
        <v/>
      </c>
      <c r="R269" s="62" t="str">
        <f t="shared" si="39"/>
        <v/>
      </c>
    </row>
    <row r="270" spans="1:19" ht="15.75" x14ac:dyDescent="0.25">
      <c r="A270" s="49">
        <v>2602</v>
      </c>
      <c r="B270" s="50"/>
      <c r="C270" s="50"/>
      <c r="D270" s="50"/>
      <c r="E270" s="50"/>
      <c r="F270" s="50"/>
      <c r="G270" s="50"/>
      <c r="H270" s="50"/>
      <c r="I270" s="114"/>
      <c r="J270" s="114"/>
      <c r="K270" s="91"/>
      <c r="L270" s="57"/>
      <c r="M270" s="58"/>
      <c r="N270" s="59"/>
      <c r="O270" s="127" t="str">
        <f>IF(I270=0,"",I270/H269)</f>
        <v/>
      </c>
      <c r="P270" s="61"/>
      <c r="Q270" s="62" t="str">
        <f t="shared" si="38"/>
        <v/>
      </c>
      <c r="R270" s="62" t="str">
        <f t="shared" si="39"/>
        <v/>
      </c>
    </row>
    <row r="271" spans="1:19" ht="15.75" x14ac:dyDescent="0.25">
      <c r="A271" s="49">
        <v>2701</v>
      </c>
      <c r="B271" s="50"/>
      <c r="C271" s="50"/>
      <c r="D271" s="50"/>
      <c r="E271" s="50"/>
      <c r="F271" s="50"/>
      <c r="G271" s="50"/>
      <c r="H271" s="50"/>
      <c r="I271" s="50"/>
      <c r="J271" s="50"/>
      <c r="K271" s="91"/>
      <c r="L271" s="57"/>
      <c r="M271" s="58"/>
      <c r="N271" s="64"/>
      <c r="O271" s="128" t="str">
        <f>IF(I271=0,"",I271/H270)</f>
        <v/>
      </c>
      <c r="P271" s="66"/>
      <c r="Q271" s="62" t="str">
        <f t="shared" ref="Q271" si="40">IF(P271=0,"",P271/P270)</f>
        <v/>
      </c>
      <c r="R271" s="62" t="str">
        <f t="shared" ref="R271" si="41">IF(P271=0,"",100%-Q271)</f>
        <v/>
      </c>
    </row>
    <row r="272" spans="1:19" ht="15.75" x14ac:dyDescent="0.25">
      <c r="A272" s="49">
        <v>2702</v>
      </c>
      <c r="B272" s="50"/>
      <c r="C272" s="50"/>
      <c r="D272" s="50"/>
      <c r="E272" s="50"/>
      <c r="F272" s="50"/>
      <c r="G272" s="50"/>
      <c r="H272" s="50"/>
      <c r="I272" s="50"/>
      <c r="J272" s="50"/>
      <c r="K272" s="91"/>
      <c r="L272" s="57"/>
      <c r="M272" s="58"/>
      <c r="N272" s="64"/>
      <c r="O272" s="68"/>
      <c r="P272" s="66"/>
      <c r="Q272" s="69"/>
      <c r="R272" s="68"/>
    </row>
    <row r="273" spans="1:19" ht="15.75" x14ac:dyDescent="0.25">
      <c r="A273" s="49">
        <v>2801</v>
      </c>
      <c r="B273" s="50"/>
      <c r="C273" s="50"/>
      <c r="D273" s="50"/>
      <c r="E273" s="50"/>
      <c r="F273" s="50"/>
      <c r="G273" s="50"/>
      <c r="H273" s="50"/>
      <c r="I273" s="50"/>
      <c r="J273" s="50"/>
      <c r="K273" s="91"/>
      <c r="L273" s="57"/>
      <c r="M273" s="58"/>
      <c r="N273" s="64"/>
      <c r="O273" s="68"/>
      <c r="P273" s="66"/>
      <c r="Q273" s="69"/>
      <c r="R273" s="68"/>
    </row>
    <row r="274" spans="1:19" ht="15.75" x14ac:dyDescent="0.25">
      <c r="A274" s="49">
        <v>2802</v>
      </c>
      <c r="B274" s="50"/>
      <c r="C274" s="50"/>
      <c r="D274" s="50"/>
      <c r="E274" s="50"/>
      <c r="F274" s="50"/>
      <c r="G274" s="50"/>
      <c r="H274" s="50"/>
      <c r="I274" s="50"/>
      <c r="J274" s="50"/>
      <c r="K274" s="91"/>
      <c r="L274" s="57"/>
      <c r="M274" s="58"/>
      <c r="N274" s="64"/>
      <c r="O274" s="1"/>
      <c r="P274" s="25"/>
      <c r="Q274" s="26"/>
      <c r="R274" s="70"/>
    </row>
    <row r="275" spans="1:19" ht="15.75" x14ac:dyDescent="0.25">
      <c r="A275" s="49">
        <v>2901</v>
      </c>
      <c r="B275" s="50"/>
      <c r="C275" s="50"/>
      <c r="D275" s="50"/>
      <c r="E275" s="50"/>
      <c r="F275" s="50"/>
      <c r="G275" s="50"/>
      <c r="H275" s="50"/>
      <c r="I275" s="50"/>
      <c r="J275" s="50"/>
      <c r="K275" s="91"/>
      <c r="L275" s="57"/>
      <c r="M275" s="58"/>
      <c r="N275" s="64"/>
      <c r="O275" s="137" t="s">
        <v>42</v>
      </c>
      <c r="P275" s="72"/>
      <c r="Q275" s="87">
        <f>K278</f>
        <v>0</v>
      </c>
      <c r="R275" s="139" t="s">
        <v>10</v>
      </c>
    </row>
    <row r="276" spans="1:19" ht="15.75" x14ac:dyDescent="0.25">
      <c r="A276" s="49">
        <v>2902</v>
      </c>
      <c r="B276" s="50"/>
      <c r="C276" s="50"/>
      <c r="D276" s="50"/>
      <c r="E276" s="50"/>
      <c r="F276" s="50"/>
      <c r="G276" s="50"/>
      <c r="H276" s="50"/>
      <c r="I276" s="50"/>
      <c r="J276" s="50"/>
      <c r="K276" s="91"/>
      <c r="L276" s="57"/>
      <c r="M276" s="58"/>
      <c r="N276" s="64"/>
      <c r="O276" s="138" t="s">
        <v>43</v>
      </c>
      <c r="P276" s="76" t="str">
        <f>IF(P275/B263=0,"",P275/B263)</f>
        <v/>
      </c>
      <c r="Q276" s="89" t="e">
        <f>IF(P275/Q275=0,"0%",P275/Q275)</f>
        <v>#DIV/0!</v>
      </c>
      <c r="R276" s="140" t="s">
        <v>44</v>
      </c>
    </row>
    <row r="277" spans="1:19" ht="15.75" x14ac:dyDescent="0.25">
      <c r="A277" s="49">
        <v>3001</v>
      </c>
      <c r="B277" s="142"/>
      <c r="C277" s="142"/>
      <c r="D277" s="142"/>
      <c r="E277" s="142"/>
      <c r="F277" s="142"/>
      <c r="G277" s="142"/>
      <c r="H277" s="142"/>
      <c r="I277" s="142"/>
      <c r="J277" s="142"/>
      <c r="K277" s="91"/>
      <c r="L277" s="79"/>
      <c r="M277" s="80"/>
      <c r="N277" s="81"/>
      <c r="O277" s="82"/>
      <c r="P277" s="83"/>
      <c r="Q277" s="83"/>
      <c r="R277" s="84"/>
    </row>
    <row r="278" spans="1:19" ht="18" customHeight="1" x14ac:dyDescent="0.25">
      <c r="A278" s="31"/>
      <c r="B278" s="182" t="s">
        <v>63</v>
      </c>
      <c r="C278" s="182"/>
      <c r="D278" s="182"/>
      <c r="E278" s="182"/>
      <c r="F278" s="182"/>
      <c r="G278" s="182"/>
      <c r="H278" s="182"/>
      <c r="I278" s="182"/>
      <c r="J278" s="182"/>
      <c r="K278" s="141">
        <f>SUM(K271:K274)</f>
        <v>0</v>
      </c>
      <c r="L278" s="86">
        <f>K271/B263</f>
        <v>0</v>
      </c>
      <c r="M278" s="86" t="str">
        <f>IF(K278=0,"",K278/B263)</f>
        <v/>
      </c>
      <c r="N278" s="86"/>
      <c r="O278" s="1"/>
      <c r="P278" s="25"/>
      <c r="Q278" s="26"/>
      <c r="R278" s="1"/>
    </row>
    <row r="279" spans="1:19" ht="12.75" customHeight="1" x14ac:dyDescent="0.2"/>
    <row r="280" spans="1:19" ht="12.75" customHeight="1" x14ac:dyDescent="0.2"/>
    <row r="281" spans="1:19" ht="26.25" x14ac:dyDescent="0.4">
      <c r="A281" s="154"/>
      <c r="B281" s="184" t="s">
        <v>53</v>
      </c>
      <c r="C281" s="184"/>
      <c r="D281" s="184"/>
      <c r="E281" s="184"/>
      <c r="F281" s="184"/>
      <c r="G281" s="184"/>
      <c r="H281" s="184"/>
      <c r="I281" s="184"/>
      <c r="J281" s="184"/>
      <c r="K281" s="153" t="s">
        <v>105</v>
      </c>
      <c r="L281" s="25"/>
      <c r="M281" s="1"/>
      <c r="N281" s="1"/>
      <c r="O281" s="25"/>
      <c r="P281" s="1"/>
      <c r="Q281" s="25"/>
      <c r="R281" s="25"/>
    </row>
    <row r="282" spans="1:19" ht="20.25" x14ac:dyDescent="0.2">
      <c r="A282" s="172" t="s">
        <v>9</v>
      </c>
      <c r="B282" s="173" t="s">
        <v>54</v>
      </c>
      <c r="C282" s="186"/>
      <c r="D282" s="186"/>
      <c r="E282" s="186"/>
      <c r="F282" s="186"/>
      <c r="G282" s="186"/>
      <c r="H282" s="186"/>
      <c r="I282" s="186"/>
      <c r="J282" s="187"/>
      <c r="K282" s="176" t="s">
        <v>10</v>
      </c>
      <c r="L282" s="171" t="s">
        <v>2</v>
      </c>
      <c r="M282" s="171" t="s">
        <v>3</v>
      </c>
      <c r="N282" s="178" t="s">
        <v>4</v>
      </c>
      <c r="O282" s="171" t="s">
        <v>5</v>
      </c>
      <c r="P282" s="169" t="s">
        <v>6</v>
      </c>
      <c r="Q282" s="169" t="s">
        <v>7</v>
      </c>
      <c r="R282" s="171" t="s">
        <v>8</v>
      </c>
    </row>
    <row r="283" spans="1:19" ht="15.75" x14ac:dyDescent="0.25">
      <c r="A283" s="170"/>
      <c r="B283" s="49" t="s">
        <v>55</v>
      </c>
      <c r="C283" s="49" t="s">
        <v>56</v>
      </c>
      <c r="D283" s="49" t="s">
        <v>57</v>
      </c>
      <c r="E283" s="49" t="s">
        <v>58</v>
      </c>
      <c r="F283" s="49" t="s">
        <v>59</v>
      </c>
      <c r="G283" s="49" t="s">
        <v>60</v>
      </c>
      <c r="H283" s="49" t="s">
        <v>61</v>
      </c>
      <c r="I283" s="49" t="s">
        <v>62</v>
      </c>
      <c r="J283" s="49" t="s">
        <v>83</v>
      </c>
      <c r="K283" s="177"/>
      <c r="L283" s="170"/>
      <c r="M283" s="170"/>
      <c r="N283" s="170"/>
      <c r="O283" s="170"/>
      <c r="P283" s="170"/>
      <c r="Q283" s="170"/>
      <c r="R283" s="170"/>
    </row>
    <row r="284" spans="1:19" ht="15.75" x14ac:dyDescent="0.25">
      <c r="A284" s="49">
        <v>2302</v>
      </c>
      <c r="B284" s="50">
        <v>16</v>
      </c>
      <c r="C284" s="50"/>
      <c r="D284" s="50"/>
      <c r="E284" s="50"/>
      <c r="F284" s="50"/>
      <c r="G284" s="50"/>
      <c r="H284" s="50"/>
      <c r="I284" s="50"/>
      <c r="J284" s="50"/>
      <c r="K284" s="91"/>
      <c r="L284" s="51"/>
      <c r="M284" s="52"/>
      <c r="N284" s="53"/>
      <c r="O284" s="54"/>
      <c r="P284" s="55">
        <f>B284</f>
        <v>16</v>
      </c>
      <c r="Q284" s="56"/>
      <c r="R284" s="54"/>
    </row>
    <row r="285" spans="1:19" ht="15.75" x14ac:dyDescent="0.25">
      <c r="A285" s="49">
        <v>2401</v>
      </c>
      <c r="B285" s="50"/>
      <c r="C285" s="50">
        <v>15</v>
      </c>
      <c r="D285" s="50"/>
      <c r="E285" s="50"/>
      <c r="F285" s="50"/>
      <c r="G285" s="50"/>
      <c r="H285" s="50"/>
      <c r="I285" s="50"/>
      <c r="J285" s="50"/>
      <c r="K285" s="91"/>
      <c r="L285" s="57"/>
      <c r="M285" s="58"/>
      <c r="N285" s="59"/>
      <c r="O285" s="60">
        <f>IF(C285=0,"",C285/B284)</f>
        <v>0.9375</v>
      </c>
      <c r="P285" s="61">
        <v>16</v>
      </c>
      <c r="Q285" s="62">
        <f t="shared" ref="Q285:Q291" si="42">IF(P285=0,"",P285/P284)</f>
        <v>1</v>
      </c>
      <c r="R285" s="62">
        <f t="shared" ref="R285:R291" si="43">IF(P285=0,"",100%-Q285)</f>
        <v>0</v>
      </c>
    </row>
    <row r="286" spans="1:19" ht="15.75" x14ac:dyDescent="0.25">
      <c r="A286" s="49">
        <v>2402</v>
      </c>
      <c r="B286" s="50"/>
      <c r="C286" s="50"/>
      <c r="D286" s="114">
        <v>15</v>
      </c>
      <c r="E286" s="50"/>
      <c r="F286" s="50"/>
      <c r="G286" s="50"/>
      <c r="H286" s="50"/>
      <c r="I286" s="50"/>
      <c r="J286" s="50"/>
      <c r="K286" s="91"/>
      <c r="L286" s="57"/>
      <c r="M286" s="58"/>
      <c r="N286" s="59"/>
      <c r="O286" s="60">
        <f>IF(D286=0,"",D286/C285)</f>
        <v>1</v>
      </c>
      <c r="P286" s="61">
        <v>15</v>
      </c>
      <c r="Q286" s="62">
        <f t="shared" si="42"/>
        <v>0.9375</v>
      </c>
      <c r="R286" s="62">
        <f t="shared" si="43"/>
        <v>6.25E-2</v>
      </c>
      <c r="S286" s="63">
        <f>P286/P284</f>
        <v>0.9375</v>
      </c>
    </row>
    <row r="287" spans="1:19" ht="15.75" x14ac:dyDescent="0.25">
      <c r="A287" s="49">
        <v>2501</v>
      </c>
      <c r="B287" s="50"/>
      <c r="C287" s="50"/>
      <c r="D287" s="50"/>
      <c r="E287" s="122">
        <v>1</v>
      </c>
      <c r="F287" s="50"/>
      <c r="G287" s="50"/>
      <c r="H287" s="50"/>
      <c r="I287" s="50"/>
      <c r="J287" s="50"/>
      <c r="K287" s="91"/>
      <c r="L287" s="57"/>
      <c r="M287" s="58"/>
      <c r="N287" s="59"/>
      <c r="O287" s="131">
        <f>IF(E287=0,"",E287/D286)</f>
        <v>6.6666666666666666E-2</v>
      </c>
      <c r="P287" s="61">
        <v>15</v>
      </c>
      <c r="Q287" s="62">
        <f t="shared" si="42"/>
        <v>1</v>
      </c>
      <c r="R287" s="62">
        <f t="shared" si="43"/>
        <v>0</v>
      </c>
    </row>
    <row r="288" spans="1:19" ht="15.75" x14ac:dyDescent="0.25">
      <c r="A288" s="49">
        <v>2502</v>
      </c>
      <c r="B288" s="50"/>
      <c r="C288" s="50"/>
      <c r="D288" s="50"/>
      <c r="E288" s="50"/>
      <c r="F288" s="114"/>
      <c r="G288" s="50"/>
      <c r="H288" s="50"/>
      <c r="I288" s="50"/>
      <c r="J288" s="50"/>
      <c r="K288" s="91"/>
      <c r="L288" s="57"/>
      <c r="M288" s="58"/>
      <c r="N288" s="59"/>
      <c r="O288" s="60" t="str">
        <f>IF(F288=0,"",F288/E287)</f>
        <v/>
      </c>
      <c r="P288" s="61"/>
      <c r="Q288" s="62" t="str">
        <f t="shared" si="42"/>
        <v/>
      </c>
      <c r="R288" s="62" t="str">
        <f t="shared" si="43"/>
        <v/>
      </c>
    </row>
    <row r="289" spans="1:18" ht="15.75" x14ac:dyDescent="0.25">
      <c r="A289" s="49">
        <v>2601</v>
      </c>
      <c r="B289" s="50"/>
      <c r="C289" s="50"/>
      <c r="D289" s="50"/>
      <c r="E289" s="50"/>
      <c r="F289" s="50"/>
      <c r="G289" s="114"/>
      <c r="H289" s="50"/>
      <c r="I289" s="50"/>
      <c r="J289" s="50"/>
      <c r="K289" s="91"/>
      <c r="L289" s="57"/>
      <c r="M289" s="58"/>
      <c r="N289" s="59"/>
      <c r="O289" s="60" t="str">
        <f>IF(G289=0,"",G289/F288)</f>
        <v/>
      </c>
      <c r="P289" s="61"/>
      <c r="Q289" s="62" t="str">
        <f t="shared" si="42"/>
        <v/>
      </c>
      <c r="R289" s="62" t="str">
        <f t="shared" si="43"/>
        <v/>
      </c>
    </row>
    <row r="290" spans="1:18" ht="15.75" x14ac:dyDescent="0.25">
      <c r="A290" s="49">
        <v>2602</v>
      </c>
      <c r="B290" s="50"/>
      <c r="C290" s="50"/>
      <c r="D290" s="50"/>
      <c r="E290" s="50"/>
      <c r="F290" s="50"/>
      <c r="G290" s="50"/>
      <c r="H290" s="114"/>
      <c r="I290" s="50"/>
      <c r="J290" s="50"/>
      <c r="K290" s="91"/>
      <c r="L290" s="57"/>
      <c r="M290" s="58"/>
      <c r="N290" s="59"/>
      <c r="O290" s="60" t="str">
        <f>IF(H290=0,"",H290/G289)</f>
        <v/>
      </c>
      <c r="P290" s="61"/>
      <c r="Q290" s="62" t="str">
        <f t="shared" si="42"/>
        <v/>
      </c>
      <c r="R290" s="62" t="str">
        <f t="shared" si="43"/>
        <v/>
      </c>
    </row>
    <row r="291" spans="1:18" ht="15.75" x14ac:dyDescent="0.25">
      <c r="A291" s="49">
        <v>2701</v>
      </c>
      <c r="B291" s="50"/>
      <c r="C291" s="50"/>
      <c r="D291" s="50"/>
      <c r="E291" s="50"/>
      <c r="F291" s="50"/>
      <c r="G291" s="50"/>
      <c r="H291" s="50"/>
      <c r="I291" s="114"/>
      <c r="J291" s="114"/>
      <c r="K291" s="91"/>
      <c r="L291" s="57"/>
      <c r="M291" s="58"/>
      <c r="N291" s="59"/>
      <c r="O291" s="127" t="str">
        <f>IF(I291=0,"",I291/H290)</f>
        <v/>
      </c>
      <c r="P291" s="61"/>
      <c r="Q291" s="62" t="str">
        <f t="shared" si="42"/>
        <v/>
      </c>
      <c r="R291" s="62" t="str">
        <f t="shared" si="43"/>
        <v/>
      </c>
    </row>
    <row r="292" spans="1:18" ht="15.75" x14ac:dyDescent="0.25">
      <c r="A292" s="49">
        <v>2702</v>
      </c>
      <c r="B292" s="50"/>
      <c r="C292" s="50"/>
      <c r="D292" s="50"/>
      <c r="E292" s="50"/>
      <c r="F292" s="50"/>
      <c r="G292" s="50"/>
      <c r="H292" s="50"/>
      <c r="I292" s="50"/>
      <c r="J292" s="50"/>
      <c r="K292" s="91"/>
      <c r="L292" s="57"/>
      <c r="M292" s="58"/>
      <c r="N292" s="64"/>
      <c r="O292" s="128" t="str">
        <f>IF(I292=0,"",I292/H291)</f>
        <v/>
      </c>
      <c r="P292" s="66"/>
      <c r="Q292" s="62" t="str">
        <f t="shared" ref="Q292" si="44">IF(P292=0,"",P292/P291)</f>
        <v/>
      </c>
      <c r="R292" s="62" t="str">
        <f t="shared" ref="R292" si="45">IF(P292=0,"",100%-Q292)</f>
        <v/>
      </c>
    </row>
    <row r="293" spans="1:18" ht="15.75" x14ac:dyDescent="0.25">
      <c r="A293" s="49">
        <v>2801</v>
      </c>
      <c r="B293" s="50"/>
      <c r="C293" s="50"/>
      <c r="D293" s="50"/>
      <c r="E293" s="50"/>
      <c r="F293" s="50"/>
      <c r="G293" s="50"/>
      <c r="H293" s="50"/>
      <c r="I293" s="50"/>
      <c r="J293" s="50"/>
      <c r="K293" s="91"/>
      <c r="L293" s="57"/>
      <c r="M293" s="58"/>
      <c r="N293" s="64"/>
      <c r="O293" s="68"/>
      <c r="P293" s="66"/>
      <c r="Q293" s="69"/>
      <c r="R293" s="68"/>
    </row>
    <row r="294" spans="1:18" ht="15.75" x14ac:dyDescent="0.25">
      <c r="A294" s="49">
        <v>2802</v>
      </c>
      <c r="B294" s="50"/>
      <c r="C294" s="50"/>
      <c r="D294" s="50"/>
      <c r="E294" s="50"/>
      <c r="F294" s="50"/>
      <c r="G294" s="50"/>
      <c r="H294" s="50"/>
      <c r="I294" s="50"/>
      <c r="J294" s="50"/>
      <c r="K294" s="91"/>
      <c r="L294" s="57"/>
      <c r="M294" s="58"/>
      <c r="N294" s="64"/>
      <c r="O294" s="68"/>
      <c r="P294" s="66"/>
      <c r="Q294" s="69"/>
      <c r="R294" s="68"/>
    </row>
    <row r="295" spans="1:18" ht="15.75" x14ac:dyDescent="0.25">
      <c r="A295" s="49">
        <v>2901</v>
      </c>
      <c r="B295" s="50"/>
      <c r="C295" s="50"/>
      <c r="D295" s="50"/>
      <c r="E295" s="50"/>
      <c r="F295" s="50"/>
      <c r="G295" s="50"/>
      <c r="H295" s="50"/>
      <c r="I295" s="50"/>
      <c r="J295" s="50"/>
      <c r="K295" s="91"/>
      <c r="L295" s="57"/>
      <c r="M295" s="58"/>
      <c r="N295" s="64"/>
      <c r="O295" s="58"/>
      <c r="P295" s="64"/>
      <c r="Q295" s="106"/>
      <c r="R295" s="68"/>
    </row>
    <row r="296" spans="1:18" ht="15.75" x14ac:dyDescent="0.25">
      <c r="A296" s="49">
        <v>2902</v>
      </c>
      <c r="B296" s="50"/>
      <c r="C296" s="50"/>
      <c r="D296" s="50"/>
      <c r="E296" s="50"/>
      <c r="F296" s="50"/>
      <c r="G296" s="50"/>
      <c r="H296" s="50"/>
      <c r="I296" s="50"/>
      <c r="J296" s="50"/>
      <c r="K296" s="91"/>
      <c r="L296" s="57"/>
      <c r="M296" s="58"/>
      <c r="N296" s="64"/>
      <c r="O296" s="137" t="s">
        <v>42</v>
      </c>
      <c r="P296" s="72"/>
      <c r="Q296" s="87">
        <f>K299</f>
        <v>0</v>
      </c>
      <c r="R296" s="139" t="s">
        <v>10</v>
      </c>
    </row>
    <row r="297" spans="1:18" ht="15.75" x14ac:dyDescent="0.25">
      <c r="A297" s="49">
        <v>3001</v>
      </c>
      <c r="B297" s="50"/>
      <c r="C297" s="50"/>
      <c r="D297" s="50"/>
      <c r="E297" s="50"/>
      <c r="F297" s="50"/>
      <c r="G297" s="50"/>
      <c r="H297" s="50"/>
      <c r="I297" s="50"/>
      <c r="J297" s="50"/>
      <c r="K297" s="91"/>
      <c r="L297" s="57"/>
      <c r="M297" s="58"/>
      <c r="N297" s="64"/>
      <c r="O297" s="138" t="s">
        <v>43</v>
      </c>
      <c r="P297" s="76" t="str">
        <f>IF(P296/B284=0,"",P296/B284)</f>
        <v/>
      </c>
      <c r="Q297" s="89" t="e">
        <f>IF(P296/Q296=0,"0%",P296/Q296)</f>
        <v>#DIV/0!</v>
      </c>
      <c r="R297" s="140" t="s">
        <v>44</v>
      </c>
    </row>
    <row r="298" spans="1:18" ht="15.75" x14ac:dyDescent="0.25">
      <c r="A298" s="49">
        <v>3002</v>
      </c>
      <c r="B298" s="142"/>
      <c r="C298" s="142"/>
      <c r="D298" s="142"/>
      <c r="E298" s="142"/>
      <c r="F298" s="142"/>
      <c r="G298" s="142"/>
      <c r="H298" s="142"/>
      <c r="I298" s="142"/>
      <c r="J298" s="142"/>
      <c r="K298" s="91"/>
      <c r="L298" s="79"/>
      <c r="M298" s="80"/>
      <c r="N298" s="81"/>
      <c r="O298" s="82"/>
      <c r="P298" s="83"/>
      <c r="Q298" s="83"/>
      <c r="R298" s="84"/>
    </row>
    <row r="299" spans="1:18" ht="18" customHeight="1" x14ac:dyDescent="0.25">
      <c r="A299" s="31"/>
      <c r="B299" s="182" t="s">
        <v>63</v>
      </c>
      <c r="C299" s="182"/>
      <c r="D299" s="182"/>
      <c r="E299" s="182"/>
      <c r="F299" s="182"/>
      <c r="G299" s="182"/>
      <c r="H299" s="182"/>
      <c r="I299" s="182"/>
      <c r="J299" s="182"/>
      <c r="K299" s="141">
        <f>SUM(K292:K295)</f>
        <v>0</v>
      </c>
      <c r="L299" s="86">
        <f>K292/B284</f>
        <v>0</v>
      </c>
      <c r="M299" s="86" t="str">
        <f>IF(K299=0,"",K299/B284)</f>
        <v/>
      </c>
      <c r="N299" s="86"/>
      <c r="O299" s="1"/>
      <c r="P299" s="25"/>
      <c r="Q299" s="26"/>
      <c r="R299" s="1"/>
    </row>
    <row r="300" spans="1:18" ht="12.75" customHeight="1" x14ac:dyDescent="0.2"/>
    <row r="301" spans="1:18" ht="12.75" customHeight="1" x14ac:dyDescent="0.2"/>
    <row r="302" spans="1:18" ht="26.25" x14ac:dyDescent="0.4">
      <c r="A302" s="154"/>
      <c r="B302" s="184" t="s">
        <v>53</v>
      </c>
      <c r="C302" s="184"/>
      <c r="D302" s="184"/>
      <c r="E302" s="184"/>
      <c r="F302" s="184"/>
      <c r="G302" s="184"/>
      <c r="H302" s="184"/>
      <c r="I302" s="184"/>
      <c r="J302" s="184"/>
      <c r="K302" s="153" t="s">
        <v>106</v>
      </c>
      <c r="L302" s="25"/>
      <c r="M302" s="1"/>
      <c r="N302" s="1"/>
      <c r="O302" s="25"/>
      <c r="P302" s="1"/>
      <c r="Q302" s="25"/>
      <c r="R302" s="25"/>
    </row>
    <row r="303" spans="1:18" ht="20.25" x14ac:dyDescent="0.2">
      <c r="A303" s="172" t="s">
        <v>9</v>
      </c>
      <c r="B303" s="173" t="s">
        <v>54</v>
      </c>
      <c r="C303" s="186"/>
      <c r="D303" s="186"/>
      <c r="E303" s="186"/>
      <c r="F303" s="186"/>
      <c r="G303" s="186"/>
      <c r="H303" s="186"/>
      <c r="I303" s="186"/>
      <c r="J303" s="187"/>
      <c r="K303" s="176" t="s">
        <v>10</v>
      </c>
      <c r="L303" s="171" t="s">
        <v>2</v>
      </c>
      <c r="M303" s="171" t="s">
        <v>3</v>
      </c>
      <c r="N303" s="178" t="s">
        <v>4</v>
      </c>
      <c r="O303" s="171" t="s">
        <v>5</v>
      </c>
      <c r="P303" s="169" t="s">
        <v>6</v>
      </c>
      <c r="Q303" s="169" t="s">
        <v>7</v>
      </c>
      <c r="R303" s="171" t="s">
        <v>8</v>
      </c>
    </row>
    <row r="304" spans="1:18" ht="15.75" x14ac:dyDescent="0.25">
      <c r="A304" s="170"/>
      <c r="B304" s="49" t="s">
        <v>55</v>
      </c>
      <c r="C304" s="49" t="s">
        <v>56</v>
      </c>
      <c r="D304" s="49" t="s">
        <v>57</v>
      </c>
      <c r="E304" s="49" t="s">
        <v>58</v>
      </c>
      <c r="F304" s="49" t="s">
        <v>59</v>
      </c>
      <c r="G304" s="49" t="s">
        <v>60</v>
      </c>
      <c r="H304" s="49" t="s">
        <v>61</v>
      </c>
      <c r="I304" s="49" t="s">
        <v>62</v>
      </c>
      <c r="J304" s="49" t="s">
        <v>83</v>
      </c>
      <c r="K304" s="177"/>
      <c r="L304" s="170"/>
      <c r="M304" s="170"/>
      <c r="N304" s="170"/>
      <c r="O304" s="170"/>
      <c r="P304" s="170"/>
      <c r="Q304" s="170"/>
      <c r="R304" s="170"/>
    </row>
    <row r="305" spans="1:19" ht="15.75" x14ac:dyDescent="0.25">
      <c r="A305" s="49">
        <v>2401</v>
      </c>
      <c r="B305" s="50">
        <v>16</v>
      </c>
      <c r="C305" s="50"/>
      <c r="D305" s="50"/>
      <c r="E305" s="50"/>
      <c r="F305" s="50"/>
      <c r="G305" s="50"/>
      <c r="H305" s="50"/>
      <c r="I305" s="50"/>
      <c r="J305" s="50"/>
      <c r="K305" s="91"/>
      <c r="L305" s="51"/>
      <c r="M305" s="52"/>
      <c r="N305" s="53"/>
      <c r="O305" s="54"/>
      <c r="P305" s="55">
        <f>B305</f>
        <v>16</v>
      </c>
      <c r="Q305" s="56"/>
      <c r="R305" s="54"/>
    </row>
    <row r="306" spans="1:19" ht="15.75" x14ac:dyDescent="0.25">
      <c r="A306" s="49">
        <v>2402</v>
      </c>
      <c r="B306" s="50"/>
      <c r="C306" s="50">
        <v>14</v>
      </c>
      <c r="D306" s="50"/>
      <c r="E306" s="50"/>
      <c r="F306" s="50"/>
      <c r="G306" s="50"/>
      <c r="H306" s="50"/>
      <c r="I306" s="50"/>
      <c r="J306" s="50"/>
      <c r="K306" s="91"/>
      <c r="L306" s="57"/>
      <c r="M306" s="58"/>
      <c r="N306" s="59"/>
      <c r="O306" s="60">
        <f>IF(C306=0,"",C306/B305)</f>
        <v>0.875</v>
      </c>
      <c r="P306" s="61">
        <v>14</v>
      </c>
      <c r="Q306" s="62">
        <f t="shared" ref="Q306:Q312" si="46">IF(P306=0,"",P306/P305)</f>
        <v>0.875</v>
      </c>
      <c r="R306" s="62">
        <f t="shared" ref="R306:R312" si="47">IF(P306=0,"",100%-Q306)</f>
        <v>0.125</v>
      </c>
    </row>
    <row r="307" spans="1:19" ht="15.75" x14ac:dyDescent="0.25">
      <c r="A307" s="49">
        <v>2501</v>
      </c>
      <c r="B307" s="50"/>
      <c r="C307" s="50"/>
      <c r="D307" s="114">
        <v>13</v>
      </c>
      <c r="E307" s="50"/>
      <c r="F307" s="50"/>
      <c r="G307" s="50"/>
      <c r="H307" s="50"/>
      <c r="I307" s="50"/>
      <c r="J307" s="50"/>
      <c r="K307" s="91"/>
      <c r="L307" s="57"/>
      <c r="M307" s="58"/>
      <c r="N307" s="59"/>
      <c r="O307" s="60">
        <f>IF(D307=0,"",D307/C306)</f>
        <v>0.9285714285714286</v>
      </c>
      <c r="P307" s="61">
        <v>14</v>
      </c>
      <c r="Q307" s="62">
        <f t="shared" si="46"/>
        <v>1</v>
      </c>
      <c r="R307" s="62">
        <f t="shared" si="47"/>
        <v>0</v>
      </c>
      <c r="S307" s="63">
        <f>P307/P305</f>
        <v>0.875</v>
      </c>
    </row>
    <row r="308" spans="1:19" ht="15.75" x14ac:dyDescent="0.25">
      <c r="A308" s="49">
        <v>2502</v>
      </c>
      <c r="B308" s="50"/>
      <c r="C308" s="50"/>
      <c r="D308" s="50"/>
      <c r="E308" s="114"/>
      <c r="F308" s="50"/>
      <c r="G308" s="50"/>
      <c r="H308" s="50"/>
      <c r="I308" s="50"/>
      <c r="J308" s="50"/>
      <c r="K308" s="91"/>
      <c r="L308" s="57"/>
      <c r="M308" s="58"/>
      <c r="N308" s="59"/>
      <c r="O308" s="60" t="str">
        <f>IF(E308=0,"",E308/D307)</f>
        <v/>
      </c>
      <c r="P308" s="61"/>
      <c r="Q308" s="62" t="str">
        <f t="shared" si="46"/>
        <v/>
      </c>
      <c r="R308" s="62" t="str">
        <f t="shared" si="47"/>
        <v/>
      </c>
    </row>
    <row r="309" spans="1:19" ht="15.75" x14ac:dyDescent="0.25">
      <c r="A309" s="49">
        <v>2601</v>
      </c>
      <c r="B309" s="50"/>
      <c r="C309" s="50"/>
      <c r="D309" s="50"/>
      <c r="E309" s="50"/>
      <c r="F309" s="114"/>
      <c r="G309" s="50"/>
      <c r="H309" s="50"/>
      <c r="I309" s="50"/>
      <c r="J309" s="50"/>
      <c r="K309" s="91"/>
      <c r="L309" s="57"/>
      <c r="M309" s="58"/>
      <c r="N309" s="59"/>
      <c r="O309" s="60" t="str">
        <f>IF(F309=0,"",F309/E308)</f>
        <v/>
      </c>
      <c r="P309" s="61"/>
      <c r="Q309" s="62" t="str">
        <f t="shared" si="46"/>
        <v/>
      </c>
      <c r="R309" s="62" t="str">
        <f t="shared" si="47"/>
        <v/>
      </c>
    </row>
    <row r="310" spans="1:19" ht="15.75" x14ac:dyDescent="0.25">
      <c r="A310" s="49">
        <v>2602</v>
      </c>
      <c r="B310" s="50"/>
      <c r="C310" s="50"/>
      <c r="D310" s="50"/>
      <c r="E310" s="50"/>
      <c r="F310" s="50"/>
      <c r="G310" s="114"/>
      <c r="H310" s="50"/>
      <c r="I310" s="50"/>
      <c r="J310" s="50"/>
      <c r="K310" s="91"/>
      <c r="L310" s="57"/>
      <c r="M310" s="58"/>
      <c r="N310" s="59"/>
      <c r="O310" s="60" t="str">
        <f>IF(G310=0,"",G310/F309)</f>
        <v/>
      </c>
      <c r="P310" s="61"/>
      <c r="Q310" s="62" t="str">
        <f t="shared" si="46"/>
        <v/>
      </c>
      <c r="R310" s="62" t="str">
        <f t="shared" si="47"/>
        <v/>
      </c>
    </row>
    <row r="311" spans="1:19" ht="15.75" x14ac:dyDescent="0.25">
      <c r="A311" s="49">
        <v>2701</v>
      </c>
      <c r="B311" s="50"/>
      <c r="C311" s="50"/>
      <c r="D311" s="50"/>
      <c r="E311" s="50"/>
      <c r="F311" s="50"/>
      <c r="G311" s="50"/>
      <c r="H311" s="114"/>
      <c r="I311" s="50"/>
      <c r="J311" s="50"/>
      <c r="K311" s="91"/>
      <c r="L311" s="57"/>
      <c r="M311" s="58"/>
      <c r="N311" s="59"/>
      <c r="O311" s="60" t="str">
        <f>IF(H311=0,"",H311/G310)</f>
        <v/>
      </c>
      <c r="P311" s="61"/>
      <c r="Q311" s="62" t="str">
        <f t="shared" si="46"/>
        <v/>
      </c>
      <c r="R311" s="62" t="str">
        <f t="shared" si="47"/>
        <v/>
      </c>
    </row>
    <row r="312" spans="1:19" ht="15.75" x14ac:dyDescent="0.25">
      <c r="A312" s="49">
        <v>2702</v>
      </c>
      <c r="B312" s="50"/>
      <c r="C312" s="50"/>
      <c r="D312" s="50"/>
      <c r="E312" s="50"/>
      <c r="F312" s="50"/>
      <c r="G312" s="50"/>
      <c r="H312" s="50"/>
      <c r="I312" s="114"/>
      <c r="J312" s="114"/>
      <c r="K312" s="91"/>
      <c r="L312" s="57"/>
      <c r="M312" s="58"/>
      <c r="N312" s="59"/>
      <c r="O312" s="127" t="str">
        <f>IF(I312=0,"",I312/H311)</f>
        <v/>
      </c>
      <c r="P312" s="61"/>
      <c r="Q312" s="62" t="str">
        <f t="shared" si="46"/>
        <v/>
      </c>
      <c r="R312" s="62" t="str">
        <f t="shared" si="47"/>
        <v/>
      </c>
    </row>
    <row r="313" spans="1:19" ht="15.75" x14ac:dyDescent="0.25">
      <c r="A313" s="49">
        <v>2801</v>
      </c>
      <c r="B313" s="50"/>
      <c r="C313" s="50"/>
      <c r="D313" s="50"/>
      <c r="E313" s="50"/>
      <c r="F313" s="50"/>
      <c r="G313" s="50"/>
      <c r="H313" s="50"/>
      <c r="I313" s="50"/>
      <c r="J313" s="50"/>
      <c r="K313" s="91"/>
      <c r="L313" s="57"/>
      <c r="M313" s="58"/>
      <c r="N313" s="64"/>
      <c r="O313" s="128" t="str">
        <f>IF(I313=0,"",I313/H312)</f>
        <v/>
      </c>
      <c r="P313" s="66"/>
      <c r="Q313" s="62" t="str">
        <f t="shared" ref="Q313" si="48">IF(P313=0,"",P313/P312)</f>
        <v/>
      </c>
      <c r="R313" s="62" t="str">
        <f t="shared" ref="R313" si="49">IF(P313=0,"",100%-Q313)</f>
        <v/>
      </c>
    </row>
    <row r="314" spans="1:19" ht="15.75" x14ac:dyDescent="0.25">
      <c r="A314" s="49">
        <v>2802</v>
      </c>
      <c r="B314" s="50"/>
      <c r="C314" s="50"/>
      <c r="D314" s="50"/>
      <c r="E314" s="50"/>
      <c r="F314" s="50"/>
      <c r="G314" s="50"/>
      <c r="H314" s="50"/>
      <c r="I314" s="50"/>
      <c r="J314" s="50"/>
      <c r="K314" s="91"/>
      <c r="L314" s="57"/>
      <c r="M314" s="58"/>
      <c r="N314" s="64"/>
      <c r="O314" s="68"/>
      <c r="P314" s="66"/>
      <c r="Q314" s="69"/>
      <c r="R314" s="68"/>
    </row>
    <row r="315" spans="1:19" ht="15.75" x14ac:dyDescent="0.25">
      <c r="A315" s="49">
        <v>2901</v>
      </c>
      <c r="B315" s="50"/>
      <c r="C315" s="50"/>
      <c r="D315" s="50"/>
      <c r="E315" s="50"/>
      <c r="F315" s="50"/>
      <c r="G315" s="50"/>
      <c r="H315" s="50"/>
      <c r="I315" s="50"/>
      <c r="J315" s="50"/>
      <c r="K315" s="91"/>
      <c r="L315" s="57"/>
      <c r="M315" s="58"/>
      <c r="N315" s="64"/>
      <c r="O315" s="68"/>
      <c r="P315" s="66"/>
      <c r="Q315" s="69"/>
      <c r="R315" s="68"/>
    </row>
    <row r="316" spans="1:19" ht="15.75" x14ac:dyDescent="0.25">
      <c r="A316" s="49">
        <v>2902</v>
      </c>
      <c r="B316" s="50"/>
      <c r="C316" s="50"/>
      <c r="D316" s="50"/>
      <c r="E316" s="50"/>
      <c r="F316" s="50"/>
      <c r="G316" s="50"/>
      <c r="H316" s="50"/>
      <c r="I316" s="50"/>
      <c r="J316" s="50"/>
      <c r="K316" s="91"/>
      <c r="L316" s="57"/>
      <c r="M316" s="58"/>
      <c r="N316" s="64"/>
      <c r="O316" s="1"/>
      <c r="P316" s="25"/>
      <c r="Q316" s="26"/>
      <c r="R316" s="70"/>
    </row>
    <row r="317" spans="1:19" ht="15.75" x14ac:dyDescent="0.25">
      <c r="A317" s="49">
        <v>3001</v>
      </c>
      <c r="B317" s="50"/>
      <c r="C317" s="50"/>
      <c r="D317" s="50"/>
      <c r="E317" s="50"/>
      <c r="F317" s="50"/>
      <c r="G317" s="50"/>
      <c r="H317" s="50"/>
      <c r="I317" s="50"/>
      <c r="J317" s="50"/>
      <c r="K317" s="91"/>
      <c r="L317" s="57"/>
      <c r="M317" s="58"/>
      <c r="N317" s="64"/>
      <c r="O317" s="137" t="s">
        <v>42</v>
      </c>
      <c r="P317" s="72"/>
      <c r="Q317" s="87">
        <f>K320</f>
        <v>0</v>
      </c>
      <c r="R317" s="139" t="s">
        <v>10</v>
      </c>
    </row>
    <row r="318" spans="1:19" ht="15.75" x14ac:dyDescent="0.25">
      <c r="A318" s="49">
        <v>3002</v>
      </c>
      <c r="B318" s="50"/>
      <c r="C318" s="50"/>
      <c r="D318" s="50"/>
      <c r="E318" s="50"/>
      <c r="F318" s="50"/>
      <c r="G318" s="50"/>
      <c r="H318" s="50"/>
      <c r="I318" s="50"/>
      <c r="J318" s="50"/>
      <c r="K318" s="91"/>
      <c r="L318" s="57"/>
      <c r="M318" s="58"/>
      <c r="N318" s="64"/>
      <c r="O318" s="138" t="s">
        <v>43</v>
      </c>
      <c r="P318" s="76" t="str">
        <f>IF(P317/B305=0,"",P317/B305)</f>
        <v/>
      </c>
      <c r="Q318" s="89" t="e">
        <f>IF(P317/Q317=0,"0%",P317/Q317)</f>
        <v>#DIV/0!</v>
      </c>
      <c r="R318" s="140" t="s">
        <v>44</v>
      </c>
    </row>
    <row r="319" spans="1:19" ht="15.75" x14ac:dyDescent="0.25">
      <c r="A319" s="49">
        <v>3101</v>
      </c>
      <c r="B319" s="142"/>
      <c r="C319" s="142"/>
      <c r="D319" s="142"/>
      <c r="E319" s="142"/>
      <c r="F319" s="142"/>
      <c r="G319" s="142"/>
      <c r="H319" s="142"/>
      <c r="I319" s="142"/>
      <c r="J319" s="142"/>
      <c r="K319" s="91"/>
      <c r="L319" s="79"/>
      <c r="M319" s="80"/>
      <c r="N319" s="81"/>
      <c r="O319" s="82"/>
      <c r="P319" s="83"/>
      <c r="Q319" s="83"/>
      <c r="R319" s="84"/>
    </row>
    <row r="320" spans="1:19" ht="18" customHeight="1" x14ac:dyDescent="0.25">
      <c r="A320" s="31"/>
      <c r="B320" s="182" t="s">
        <v>63</v>
      </c>
      <c r="C320" s="182"/>
      <c r="D320" s="182"/>
      <c r="E320" s="182"/>
      <c r="F320" s="182"/>
      <c r="G320" s="182"/>
      <c r="H320" s="182"/>
      <c r="I320" s="182"/>
      <c r="J320" s="182"/>
      <c r="K320" s="141">
        <f>SUM(K313:K316)</f>
        <v>0</v>
      </c>
      <c r="L320" s="86">
        <f>K313/B305</f>
        <v>0</v>
      </c>
      <c r="M320" s="86" t="str">
        <f>IF(K320=0,"",K320/B305)</f>
        <v/>
      </c>
      <c r="N320" s="86"/>
      <c r="O320" s="1"/>
      <c r="P320" s="25"/>
      <c r="Q320" s="26"/>
      <c r="R320" s="1"/>
    </row>
    <row r="321" spans="1:19" ht="12.75" customHeight="1" x14ac:dyDescent="0.2"/>
    <row r="322" spans="1:19" ht="12.75" customHeight="1" x14ac:dyDescent="0.2"/>
    <row r="323" spans="1:19" ht="26.25" x14ac:dyDescent="0.4">
      <c r="A323" s="154"/>
      <c r="B323" s="184" t="s">
        <v>53</v>
      </c>
      <c r="C323" s="184"/>
      <c r="D323" s="184"/>
      <c r="E323" s="184"/>
      <c r="F323" s="184"/>
      <c r="G323" s="184"/>
      <c r="H323" s="184"/>
      <c r="I323" s="184"/>
      <c r="J323" s="184"/>
      <c r="K323" s="153" t="s">
        <v>108</v>
      </c>
      <c r="L323" s="25"/>
      <c r="M323" s="1"/>
      <c r="N323" s="1"/>
      <c r="O323" s="25"/>
      <c r="P323" s="1"/>
      <c r="Q323" s="25"/>
      <c r="R323" s="25"/>
    </row>
    <row r="324" spans="1:19" ht="20.25" x14ac:dyDescent="0.2">
      <c r="A324" s="172" t="s">
        <v>9</v>
      </c>
      <c r="B324" s="173" t="s">
        <v>54</v>
      </c>
      <c r="C324" s="186"/>
      <c r="D324" s="186"/>
      <c r="E324" s="186"/>
      <c r="F324" s="186"/>
      <c r="G324" s="186"/>
      <c r="H324" s="186"/>
      <c r="I324" s="186"/>
      <c r="J324" s="187"/>
      <c r="K324" s="176" t="s">
        <v>10</v>
      </c>
      <c r="L324" s="171" t="s">
        <v>2</v>
      </c>
      <c r="M324" s="171" t="s">
        <v>3</v>
      </c>
      <c r="N324" s="178" t="s">
        <v>4</v>
      </c>
      <c r="O324" s="171" t="s">
        <v>5</v>
      </c>
      <c r="P324" s="169" t="s">
        <v>6</v>
      </c>
      <c r="Q324" s="169" t="s">
        <v>7</v>
      </c>
      <c r="R324" s="171" t="s">
        <v>8</v>
      </c>
    </row>
    <row r="325" spans="1:19" ht="15.75" x14ac:dyDescent="0.25">
      <c r="A325" s="170"/>
      <c r="B325" s="49" t="s">
        <v>55</v>
      </c>
      <c r="C325" s="49" t="s">
        <v>56</v>
      </c>
      <c r="D325" s="49" t="s">
        <v>57</v>
      </c>
      <c r="E325" s="49" t="s">
        <v>58</v>
      </c>
      <c r="F325" s="49" t="s">
        <v>59</v>
      </c>
      <c r="G325" s="49" t="s">
        <v>60</v>
      </c>
      <c r="H325" s="49" t="s">
        <v>61</v>
      </c>
      <c r="I325" s="49" t="s">
        <v>62</v>
      </c>
      <c r="J325" s="49" t="s">
        <v>83</v>
      </c>
      <c r="K325" s="177"/>
      <c r="L325" s="170"/>
      <c r="M325" s="170"/>
      <c r="N325" s="170"/>
      <c r="O325" s="170"/>
      <c r="P325" s="170"/>
      <c r="Q325" s="170"/>
      <c r="R325" s="170"/>
    </row>
    <row r="326" spans="1:19" ht="15.75" x14ac:dyDescent="0.25">
      <c r="A326" s="49">
        <v>2501</v>
      </c>
      <c r="B326" s="50">
        <v>23</v>
      </c>
      <c r="C326" s="50"/>
      <c r="D326" s="50"/>
      <c r="E326" s="50"/>
      <c r="F326" s="50"/>
      <c r="G326" s="50"/>
      <c r="H326" s="50"/>
      <c r="I326" s="50"/>
      <c r="J326" s="50"/>
      <c r="K326" s="91"/>
      <c r="L326" s="51"/>
      <c r="M326" s="52"/>
      <c r="N326" s="53"/>
      <c r="O326" s="54"/>
      <c r="P326" s="55">
        <f>B326</f>
        <v>23</v>
      </c>
      <c r="Q326" s="56"/>
      <c r="R326" s="54"/>
    </row>
    <row r="327" spans="1:19" ht="15.75" x14ac:dyDescent="0.25">
      <c r="A327" s="49">
        <v>2502</v>
      </c>
      <c r="B327" s="50"/>
      <c r="C327" s="50"/>
      <c r="D327" s="50"/>
      <c r="E327" s="50"/>
      <c r="F327" s="50"/>
      <c r="G327" s="50"/>
      <c r="H327" s="50"/>
      <c r="I327" s="50"/>
      <c r="J327" s="50"/>
      <c r="K327" s="91"/>
      <c r="L327" s="57"/>
      <c r="M327" s="58"/>
      <c r="N327" s="59"/>
      <c r="O327" s="60" t="str">
        <f>IF(C327=0,"",C327/B326)</f>
        <v/>
      </c>
      <c r="P327" s="61"/>
      <c r="Q327" s="62" t="str">
        <f t="shared" ref="Q327:Q333" si="50">IF(P327=0,"",P327/P326)</f>
        <v/>
      </c>
      <c r="R327" s="62" t="str">
        <f t="shared" ref="R327:R333" si="51">IF(P327=0,"",100%-Q327)</f>
        <v/>
      </c>
    </row>
    <row r="328" spans="1:19" ht="15.75" x14ac:dyDescent="0.25">
      <c r="A328" s="49">
        <v>2601</v>
      </c>
      <c r="B328" s="50"/>
      <c r="C328" s="50"/>
      <c r="D328" s="114"/>
      <c r="E328" s="50"/>
      <c r="F328" s="50"/>
      <c r="G328" s="50"/>
      <c r="H328" s="50"/>
      <c r="I328" s="50"/>
      <c r="J328" s="50"/>
      <c r="K328" s="91"/>
      <c r="L328" s="57"/>
      <c r="M328" s="58"/>
      <c r="N328" s="59"/>
      <c r="O328" s="60" t="str">
        <f>IF(D328=0,"",D328/C327)</f>
        <v/>
      </c>
      <c r="P328" s="61"/>
      <c r="Q328" s="62" t="str">
        <f t="shared" si="50"/>
        <v/>
      </c>
      <c r="R328" s="62" t="str">
        <f t="shared" si="51"/>
        <v/>
      </c>
      <c r="S328" s="63">
        <f>P328/P326</f>
        <v>0</v>
      </c>
    </row>
    <row r="329" spans="1:19" ht="15.75" x14ac:dyDescent="0.25">
      <c r="A329" s="49">
        <v>2602</v>
      </c>
      <c r="B329" s="50"/>
      <c r="C329" s="50"/>
      <c r="D329" s="50"/>
      <c r="E329" s="114"/>
      <c r="F329" s="50"/>
      <c r="G329" s="50"/>
      <c r="H329" s="50"/>
      <c r="I329" s="50"/>
      <c r="J329" s="50"/>
      <c r="K329" s="91"/>
      <c r="L329" s="57"/>
      <c r="M329" s="58"/>
      <c r="N329" s="59"/>
      <c r="O329" s="60" t="str">
        <f>IF(E329=0,"",E329/D328)</f>
        <v/>
      </c>
      <c r="P329" s="61"/>
      <c r="Q329" s="62" t="str">
        <f t="shared" si="50"/>
        <v/>
      </c>
      <c r="R329" s="62" t="str">
        <f t="shared" si="51"/>
        <v/>
      </c>
    </row>
    <row r="330" spans="1:19" ht="15.75" x14ac:dyDescent="0.25">
      <c r="A330" s="49">
        <v>2701</v>
      </c>
      <c r="B330" s="50"/>
      <c r="C330" s="50"/>
      <c r="D330" s="50"/>
      <c r="E330" s="50"/>
      <c r="F330" s="114"/>
      <c r="G330" s="50"/>
      <c r="H330" s="50"/>
      <c r="I330" s="50"/>
      <c r="J330" s="50"/>
      <c r="K330" s="91"/>
      <c r="L330" s="57"/>
      <c r="M330" s="58"/>
      <c r="N330" s="59"/>
      <c r="O330" s="60" t="str">
        <f>IF(F330=0,"",F330/E329)</f>
        <v/>
      </c>
      <c r="P330" s="61"/>
      <c r="Q330" s="62" t="str">
        <f t="shared" si="50"/>
        <v/>
      </c>
      <c r="R330" s="62" t="str">
        <f t="shared" si="51"/>
        <v/>
      </c>
    </row>
    <row r="331" spans="1:19" ht="15.75" x14ac:dyDescent="0.25">
      <c r="A331" s="49">
        <v>2702</v>
      </c>
      <c r="B331" s="50"/>
      <c r="C331" s="50"/>
      <c r="D331" s="50"/>
      <c r="E331" s="50"/>
      <c r="F331" s="50"/>
      <c r="G331" s="114"/>
      <c r="H331" s="50"/>
      <c r="I331" s="50"/>
      <c r="J331" s="50"/>
      <c r="K331" s="91"/>
      <c r="L331" s="57"/>
      <c r="M331" s="58"/>
      <c r="N331" s="59"/>
      <c r="O331" s="60" t="str">
        <f>IF(G331=0,"",G331/F330)</f>
        <v/>
      </c>
      <c r="P331" s="61"/>
      <c r="Q331" s="62" t="str">
        <f t="shared" si="50"/>
        <v/>
      </c>
      <c r="R331" s="62" t="str">
        <f t="shared" si="51"/>
        <v/>
      </c>
    </row>
    <row r="332" spans="1:19" ht="15.75" x14ac:dyDescent="0.25">
      <c r="A332" s="49">
        <v>2801</v>
      </c>
      <c r="B332" s="50"/>
      <c r="C332" s="50"/>
      <c r="D332" s="50"/>
      <c r="E332" s="50"/>
      <c r="F332" s="50"/>
      <c r="G332" s="50"/>
      <c r="H332" s="114"/>
      <c r="I332" s="50"/>
      <c r="J332" s="50"/>
      <c r="K332" s="91"/>
      <c r="L332" s="57"/>
      <c r="M332" s="58"/>
      <c r="N332" s="59"/>
      <c r="O332" s="60" t="str">
        <f>IF(H332=0,"",H332/G331)</f>
        <v/>
      </c>
      <c r="P332" s="61"/>
      <c r="Q332" s="62" t="str">
        <f t="shared" si="50"/>
        <v/>
      </c>
      <c r="R332" s="62" t="str">
        <f t="shared" si="51"/>
        <v/>
      </c>
    </row>
    <row r="333" spans="1:19" ht="15.75" x14ac:dyDescent="0.25">
      <c r="A333" s="49">
        <v>2802</v>
      </c>
      <c r="B333" s="50"/>
      <c r="C333" s="50"/>
      <c r="D333" s="50"/>
      <c r="E333" s="50"/>
      <c r="F333" s="50"/>
      <c r="G333" s="50"/>
      <c r="H333" s="50"/>
      <c r="I333" s="114"/>
      <c r="J333" s="114"/>
      <c r="K333" s="91"/>
      <c r="L333" s="57"/>
      <c r="M333" s="58"/>
      <c r="N333" s="59"/>
      <c r="O333" s="127" t="str">
        <f>IF(I333=0,"",I333/H332)</f>
        <v/>
      </c>
      <c r="P333" s="61"/>
      <c r="Q333" s="62" t="str">
        <f t="shared" si="50"/>
        <v/>
      </c>
      <c r="R333" s="62" t="str">
        <f t="shared" si="51"/>
        <v/>
      </c>
    </row>
    <row r="334" spans="1:19" ht="15.75" x14ac:dyDescent="0.25">
      <c r="A334" s="49">
        <v>2901</v>
      </c>
      <c r="B334" s="50"/>
      <c r="C334" s="50"/>
      <c r="D334" s="50"/>
      <c r="E334" s="50"/>
      <c r="F334" s="50"/>
      <c r="G334" s="50"/>
      <c r="H334" s="50"/>
      <c r="I334" s="50"/>
      <c r="J334" s="50"/>
      <c r="K334" s="91"/>
      <c r="L334" s="57"/>
      <c r="M334" s="58"/>
      <c r="N334" s="64"/>
      <c r="O334" s="128" t="str">
        <f>IF(I334=0,"",I334/H333)</f>
        <v/>
      </c>
      <c r="P334" s="66"/>
      <c r="Q334" s="62" t="str">
        <f t="shared" ref="Q334" si="52">IF(P334=0,"",P334/P333)</f>
        <v/>
      </c>
      <c r="R334" s="62" t="str">
        <f t="shared" ref="R334" si="53">IF(P334=0,"",100%-Q334)</f>
        <v/>
      </c>
    </row>
    <row r="335" spans="1:19" ht="15.75" x14ac:dyDescent="0.25">
      <c r="A335" s="49">
        <v>2902</v>
      </c>
      <c r="B335" s="50"/>
      <c r="C335" s="50"/>
      <c r="D335" s="50"/>
      <c r="E335" s="50"/>
      <c r="F335" s="50"/>
      <c r="G335" s="50"/>
      <c r="H335" s="50"/>
      <c r="I335" s="50"/>
      <c r="J335" s="50"/>
      <c r="K335" s="91"/>
      <c r="L335" s="57"/>
      <c r="M335" s="58"/>
      <c r="N335" s="64"/>
      <c r="O335" s="68"/>
      <c r="P335" s="66"/>
      <c r="Q335" s="69"/>
      <c r="R335" s="68"/>
    </row>
    <row r="336" spans="1:19" ht="15.75" x14ac:dyDescent="0.25">
      <c r="A336" s="49">
        <v>3001</v>
      </c>
      <c r="B336" s="50"/>
      <c r="C336" s="50"/>
      <c r="D336" s="50"/>
      <c r="E336" s="50"/>
      <c r="F336" s="50"/>
      <c r="G336" s="50"/>
      <c r="H336" s="50"/>
      <c r="I336" s="50"/>
      <c r="J336" s="50"/>
      <c r="K336" s="91"/>
      <c r="L336" s="57"/>
      <c r="M336" s="58"/>
      <c r="N336" s="64"/>
      <c r="O336" s="68"/>
      <c r="P336" s="66"/>
      <c r="Q336" s="69"/>
      <c r="R336" s="68"/>
    </row>
    <row r="337" spans="1:18" ht="15.75" x14ac:dyDescent="0.25">
      <c r="A337" s="49">
        <v>3002</v>
      </c>
      <c r="B337" s="50"/>
      <c r="C337" s="50"/>
      <c r="D337" s="50"/>
      <c r="E337" s="50"/>
      <c r="F337" s="50"/>
      <c r="G337" s="50"/>
      <c r="H337" s="50"/>
      <c r="I337" s="50"/>
      <c r="J337" s="50"/>
      <c r="K337" s="91"/>
      <c r="L337" s="57"/>
      <c r="M337" s="58"/>
      <c r="N337" s="64"/>
      <c r="O337" s="1"/>
      <c r="P337" s="25"/>
      <c r="Q337" s="26"/>
      <c r="R337" s="70"/>
    </row>
    <row r="338" spans="1:18" ht="15.75" x14ac:dyDescent="0.25">
      <c r="A338" s="49">
        <v>3101</v>
      </c>
      <c r="B338" s="50"/>
      <c r="C338" s="50"/>
      <c r="D338" s="50"/>
      <c r="E338" s="50"/>
      <c r="F338" s="50"/>
      <c r="G338" s="50"/>
      <c r="H338" s="50"/>
      <c r="I338" s="50"/>
      <c r="J338" s="50"/>
      <c r="K338" s="91"/>
      <c r="L338" s="57"/>
      <c r="M338" s="58"/>
      <c r="N338" s="64"/>
      <c r="O338" s="137" t="s">
        <v>42</v>
      </c>
      <c r="P338" s="72"/>
      <c r="Q338" s="87">
        <f>K341</f>
        <v>0</v>
      </c>
      <c r="R338" s="139" t="s">
        <v>10</v>
      </c>
    </row>
    <row r="339" spans="1:18" ht="15.75" x14ac:dyDescent="0.25">
      <c r="A339" s="49">
        <v>3201</v>
      </c>
      <c r="B339" s="50"/>
      <c r="C339" s="50"/>
      <c r="D339" s="50"/>
      <c r="E339" s="50"/>
      <c r="F339" s="50"/>
      <c r="G339" s="50"/>
      <c r="H339" s="50"/>
      <c r="I339" s="50"/>
      <c r="J339" s="50"/>
      <c r="K339" s="91"/>
      <c r="L339" s="57"/>
      <c r="M339" s="58"/>
      <c r="N339" s="64"/>
      <c r="O339" s="138" t="s">
        <v>43</v>
      </c>
      <c r="P339" s="76" t="str">
        <f>IF(P338/B326=0,"",P338/B326)</f>
        <v/>
      </c>
      <c r="Q339" s="89" t="e">
        <f>IF(P338/Q338=0,"0%",P338/Q338)</f>
        <v>#DIV/0!</v>
      </c>
      <c r="R339" s="140" t="s">
        <v>44</v>
      </c>
    </row>
    <row r="340" spans="1:18" ht="15.75" x14ac:dyDescent="0.25">
      <c r="A340" s="49">
        <v>3202</v>
      </c>
      <c r="B340" s="142"/>
      <c r="C340" s="142"/>
      <c r="D340" s="142"/>
      <c r="E340" s="142"/>
      <c r="F340" s="142"/>
      <c r="G340" s="142"/>
      <c r="H340" s="142"/>
      <c r="I340" s="142"/>
      <c r="J340" s="142"/>
      <c r="K340" s="91"/>
      <c r="L340" s="79"/>
      <c r="M340" s="80"/>
      <c r="N340" s="81"/>
      <c r="O340" s="82"/>
      <c r="P340" s="83"/>
      <c r="Q340" s="83"/>
      <c r="R340" s="84"/>
    </row>
    <row r="341" spans="1:18" ht="18" customHeight="1" x14ac:dyDescent="0.25">
      <c r="A341" s="31"/>
      <c r="B341" s="182" t="s">
        <v>63</v>
      </c>
      <c r="C341" s="182"/>
      <c r="D341" s="182"/>
      <c r="E341" s="182"/>
      <c r="F341" s="182"/>
      <c r="G341" s="182"/>
      <c r="H341" s="182"/>
      <c r="I341" s="182"/>
      <c r="J341" s="182"/>
      <c r="K341" s="141">
        <f>SUM(K334:K337)</f>
        <v>0</v>
      </c>
      <c r="L341" s="86">
        <f>K334/B326</f>
        <v>0</v>
      </c>
      <c r="M341" s="86" t="str">
        <f>IF(K341=0,"",K341/B326)</f>
        <v/>
      </c>
      <c r="N341" s="86"/>
      <c r="O341" s="1"/>
      <c r="P341" s="25"/>
      <c r="Q341" s="26"/>
      <c r="R341" s="1"/>
    </row>
    <row r="342" spans="1:18" ht="12.75" customHeight="1" x14ac:dyDescent="0.2"/>
    <row r="343" spans="1:18" ht="12.75" customHeight="1" x14ac:dyDescent="0.2"/>
    <row r="344" spans="1:18" ht="12.75" customHeight="1" x14ac:dyDescent="0.2"/>
    <row r="345" spans="1:18" ht="12.75" customHeight="1" x14ac:dyDescent="0.2"/>
    <row r="346" spans="1:18" ht="12.75" customHeight="1" x14ac:dyDescent="0.2"/>
    <row r="347" spans="1:18" ht="12.75" customHeight="1" x14ac:dyDescent="0.2"/>
    <row r="348" spans="1:18" ht="12.75" customHeight="1" x14ac:dyDescent="0.2"/>
    <row r="349" spans="1:18" ht="12.75" customHeight="1" x14ac:dyDescent="0.2"/>
    <row r="350" spans="1:18" ht="12.75" customHeight="1" x14ac:dyDescent="0.2"/>
    <row r="351" spans="1:18" ht="12.75" customHeight="1" x14ac:dyDescent="0.2"/>
    <row r="352" spans="1:18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</sheetData>
  <mergeCells count="192">
    <mergeCell ref="B341:J341"/>
    <mergeCell ref="B240:J240"/>
    <mergeCell ref="B257:J257"/>
    <mergeCell ref="B261:J261"/>
    <mergeCell ref="B278:J278"/>
    <mergeCell ref="B282:J282"/>
    <mergeCell ref="B299:J299"/>
    <mergeCell ref="B3:J3"/>
    <mergeCell ref="B26:J26"/>
    <mergeCell ref="B49:J49"/>
    <mergeCell ref="B71:J71"/>
    <mergeCell ref="B92:J92"/>
    <mergeCell ref="B113:J113"/>
    <mergeCell ref="B134:J134"/>
    <mergeCell ref="B155:J155"/>
    <mergeCell ref="B176:J176"/>
    <mergeCell ref="B89:J89"/>
    <mergeCell ref="B72:J72"/>
    <mergeCell ref="B93:J93"/>
    <mergeCell ref="B110:J110"/>
    <mergeCell ref="B114:J114"/>
    <mergeCell ref="B131:J131"/>
    <mergeCell ref="B46:J46"/>
    <mergeCell ref="B23:J23"/>
    <mergeCell ref="B68:J68"/>
    <mergeCell ref="B50:J50"/>
    <mergeCell ref="Q282:Q283"/>
    <mergeCell ref="R282:R283"/>
    <mergeCell ref="A282:A283"/>
    <mergeCell ref="K282:K283"/>
    <mergeCell ref="L282:L283"/>
    <mergeCell ref="M282:M283"/>
    <mergeCell ref="N282:N283"/>
    <mergeCell ref="O282:O283"/>
    <mergeCell ref="P282:P283"/>
    <mergeCell ref="R50:R51"/>
    <mergeCell ref="K240:K241"/>
    <mergeCell ref="L240:L241"/>
    <mergeCell ref="M240:M241"/>
    <mergeCell ref="N219:N220"/>
    <mergeCell ref="O219:O220"/>
    <mergeCell ref="N72:N73"/>
    <mergeCell ref="O72:O73"/>
    <mergeCell ref="A93:A94"/>
    <mergeCell ref="P219:P220"/>
    <mergeCell ref="A219:A220"/>
    <mergeCell ref="K219:K220"/>
    <mergeCell ref="M93:M94"/>
    <mergeCell ref="A27:A28"/>
    <mergeCell ref="B27:J27"/>
    <mergeCell ref="K27:K28"/>
    <mergeCell ref="L27:L28"/>
    <mergeCell ref="M27:M28"/>
    <mergeCell ref="N50:N51"/>
    <mergeCell ref="O50:O51"/>
    <mergeCell ref="P50:P51"/>
    <mergeCell ref="Q50:Q51"/>
    <mergeCell ref="A50:A51"/>
    <mergeCell ref="K50:K51"/>
    <mergeCell ref="L50:L51"/>
    <mergeCell ref="M50:M51"/>
    <mergeCell ref="N4:N5"/>
    <mergeCell ref="O4:O5"/>
    <mergeCell ref="P4:P5"/>
    <mergeCell ref="Q4:Q5"/>
    <mergeCell ref="R4:R5"/>
    <mergeCell ref="A4:A5"/>
    <mergeCell ref="B4:J4"/>
    <mergeCell ref="K4:K5"/>
    <mergeCell ref="K303:K304"/>
    <mergeCell ref="L303:L304"/>
    <mergeCell ref="M303:M304"/>
    <mergeCell ref="N303:N304"/>
    <mergeCell ref="O303:O304"/>
    <mergeCell ref="P303:P304"/>
    <mergeCell ref="Q303:Q304"/>
    <mergeCell ref="R303:R304"/>
    <mergeCell ref="B303:J303"/>
    <mergeCell ref="L4:L5"/>
    <mergeCell ref="M4:M5"/>
    <mergeCell ref="N27:N28"/>
    <mergeCell ref="O27:O28"/>
    <mergeCell ref="P27:P28"/>
    <mergeCell ref="Q27:Q28"/>
    <mergeCell ref="R27:R28"/>
    <mergeCell ref="B173:J173"/>
    <mergeCell ref="B156:J156"/>
    <mergeCell ref="B177:J177"/>
    <mergeCell ref="B194:J194"/>
    <mergeCell ref="B219:J219"/>
    <mergeCell ref="P72:P73"/>
    <mergeCell ref="Q72:Q73"/>
    <mergeCell ref="R72:R73"/>
    <mergeCell ref="Q135:Q136"/>
    <mergeCell ref="R135:R136"/>
    <mergeCell ref="R156:R157"/>
    <mergeCell ref="Q177:Q178"/>
    <mergeCell ref="R177:R178"/>
    <mergeCell ref="R198:R199"/>
    <mergeCell ref="N114:N115"/>
    <mergeCell ref="O114:O115"/>
    <mergeCell ref="P114:P115"/>
    <mergeCell ref="N135:N136"/>
    <mergeCell ref="O135:O136"/>
    <mergeCell ref="P135:P136"/>
    <mergeCell ref="N177:N178"/>
    <mergeCell ref="O177:O178"/>
    <mergeCell ref="P177:P178"/>
    <mergeCell ref="B197:J197"/>
    <mergeCell ref="A72:A73"/>
    <mergeCell ref="K72:K73"/>
    <mergeCell ref="L72:L73"/>
    <mergeCell ref="M72:M73"/>
    <mergeCell ref="Q114:Q115"/>
    <mergeCell ref="R114:R115"/>
    <mergeCell ref="A114:A115"/>
    <mergeCell ref="K114:K115"/>
    <mergeCell ref="L114:L115"/>
    <mergeCell ref="M114:M115"/>
    <mergeCell ref="N93:N94"/>
    <mergeCell ref="O93:O94"/>
    <mergeCell ref="P93:P94"/>
    <mergeCell ref="Q93:Q94"/>
    <mergeCell ref="R93:R94"/>
    <mergeCell ref="K93:K94"/>
    <mergeCell ref="L93:L94"/>
    <mergeCell ref="A135:A136"/>
    <mergeCell ref="K135:K136"/>
    <mergeCell ref="L135:L136"/>
    <mergeCell ref="M135:M136"/>
    <mergeCell ref="B135:J135"/>
    <mergeCell ref="N156:N157"/>
    <mergeCell ref="O156:O157"/>
    <mergeCell ref="P156:P157"/>
    <mergeCell ref="Q156:Q157"/>
    <mergeCell ref="A156:A157"/>
    <mergeCell ref="K156:K157"/>
    <mergeCell ref="L156:L157"/>
    <mergeCell ref="M156:M157"/>
    <mergeCell ref="B152:J152"/>
    <mergeCell ref="A177:A178"/>
    <mergeCell ref="K177:K178"/>
    <mergeCell ref="L177:L178"/>
    <mergeCell ref="M177:M178"/>
    <mergeCell ref="P261:P262"/>
    <mergeCell ref="N198:N199"/>
    <mergeCell ref="O198:O199"/>
    <mergeCell ref="P198:P199"/>
    <mergeCell ref="Q198:Q199"/>
    <mergeCell ref="A198:A199"/>
    <mergeCell ref="K198:K199"/>
    <mergeCell ref="L198:L199"/>
    <mergeCell ref="M198:M199"/>
    <mergeCell ref="Q240:Q241"/>
    <mergeCell ref="A240:A241"/>
    <mergeCell ref="B218:J218"/>
    <mergeCell ref="B239:J239"/>
    <mergeCell ref="B260:J260"/>
    <mergeCell ref="B198:J198"/>
    <mergeCell ref="R240:R241"/>
    <mergeCell ref="Q219:Q220"/>
    <mergeCell ref="R219:R220"/>
    <mergeCell ref="L219:L220"/>
    <mergeCell ref="M219:M220"/>
    <mergeCell ref="B215:J215"/>
    <mergeCell ref="B236:J236"/>
    <mergeCell ref="P324:P325"/>
    <mergeCell ref="Q324:Q325"/>
    <mergeCell ref="R324:R325"/>
    <mergeCell ref="N240:N241"/>
    <mergeCell ref="O240:O241"/>
    <mergeCell ref="P240:P241"/>
    <mergeCell ref="B320:J320"/>
    <mergeCell ref="B281:J281"/>
    <mergeCell ref="B302:J302"/>
    <mergeCell ref="B323:J323"/>
    <mergeCell ref="A324:A325"/>
    <mergeCell ref="K324:K325"/>
    <mergeCell ref="L324:L325"/>
    <mergeCell ref="M324:M325"/>
    <mergeCell ref="N324:N325"/>
    <mergeCell ref="O324:O325"/>
    <mergeCell ref="B324:J324"/>
    <mergeCell ref="Q261:Q262"/>
    <mergeCell ref="R261:R262"/>
    <mergeCell ref="A261:A262"/>
    <mergeCell ref="K261:K262"/>
    <mergeCell ref="L261:L262"/>
    <mergeCell ref="M261:M262"/>
    <mergeCell ref="N261:N262"/>
    <mergeCell ref="O261:O262"/>
    <mergeCell ref="A303:A304"/>
  </mergeCells>
  <phoneticPr fontId="15" type="noConversion"/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</sheetPr>
  <dimension ref="A1:AE1000"/>
  <sheetViews>
    <sheetView topLeftCell="A497" workbookViewId="0">
      <selection activeCell="S511" sqref="S511"/>
    </sheetView>
  </sheetViews>
  <sheetFormatPr baseColWidth="10" defaultColWidth="12.5703125" defaultRowHeight="15" customHeight="1" x14ac:dyDescent="0.2"/>
  <cols>
    <col min="1" max="1" width="8.5703125" customWidth="1"/>
    <col min="2" max="9" width="7.140625" customWidth="1"/>
    <col min="10" max="10" width="15.7109375" style="155" customWidth="1"/>
    <col min="11" max="17" width="12.85546875" customWidth="1"/>
    <col min="18" max="31" width="10" customWidth="1"/>
  </cols>
  <sheetData>
    <row r="1" spans="1:31" ht="12.75" customHeight="1" x14ac:dyDescent="0.2"/>
    <row r="2" spans="1:31" ht="12.75" customHeight="1" x14ac:dyDescent="0.3">
      <c r="A2" s="4" t="s">
        <v>26</v>
      </c>
      <c r="F2" s="34" t="s">
        <v>86</v>
      </c>
      <c r="K2" s="1"/>
      <c r="L2" s="1"/>
      <c r="N2" s="1"/>
      <c r="O2" s="2"/>
      <c r="P2" s="2"/>
      <c r="Q2" s="1"/>
    </row>
    <row r="3" spans="1:31" ht="25.5" customHeight="1" x14ac:dyDescent="0.2">
      <c r="B3" s="6" t="s">
        <v>1</v>
      </c>
      <c r="C3" s="6"/>
      <c r="D3" s="6"/>
      <c r="E3" s="6"/>
      <c r="F3" s="6"/>
      <c r="G3" s="6"/>
      <c r="H3" s="6"/>
      <c r="I3" s="6"/>
      <c r="K3" s="7" t="s">
        <v>2</v>
      </c>
      <c r="L3" s="7" t="s">
        <v>3</v>
      </c>
      <c r="M3" s="8" t="s">
        <v>4</v>
      </c>
      <c r="N3" s="7" t="s">
        <v>5</v>
      </c>
      <c r="O3" s="9" t="s">
        <v>6</v>
      </c>
      <c r="P3" s="9" t="s">
        <v>7</v>
      </c>
      <c r="Q3" s="10" t="s">
        <v>8</v>
      </c>
    </row>
    <row r="4" spans="1:31" ht="12.75" customHeight="1" x14ac:dyDescent="0.2">
      <c r="A4" s="12" t="s">
        <v>9</v>
      </c>
      <c r="B4" s="13">
        <v>1</v>
      </c>
      <c r="C4" s="13">
        <v>2</v>
      </c>
      <c r="D4" s="13">
        <v>3</v>
      </c>
      <c r="E4" s="13">
        <v>4</v>
      </c>
      <c r="F4" s="13">
        <v>5</v>
      </c>
      <c r="G4" s="13">
        <v>6</v>
      </c>
      <c r="H4" s="13">
        <v>7</v>
      </c>
      <c r="I4" s="13">
        <v>8</v>
      </c>
      <c r="J4" s="156" t="s">
        <v>10</v>
      </c>
      <c r="K4" s="15"/>
      <c r="L4" s="16"/>
      <c r="M4" s="17"/>
      <c r="N4" s="18"/>
      <c r="O4" s="2"/>
      <c r="P4" s="2"/>
      <c r="Q4" s="1"/>
    </row>
    <row r="5" spans="1:31" ht="12.75" customHeight="1" x14ac:dyDescent="0.2">
      <c r="A5" s="20" t="s">
        <v>13</v>
      </c>
      <c r="B5" s="25">
        <v>27</v>
      </c>
      <c r="J5" s="157"/>
      <c r="K5" s="1"/>
      <c r="L5" s="1"/>
      <c r="N5" s="1"/>
      <c r="O5" s="21">
        <f>B5</f>
        <v>27</v>
      </c>
      <c r="P5" s="2"/>
      <c r="Q5" s="1"/>
    </row>
    <row r="6" spans="1:31" ht="12.75" customHeight="1" x14ac:dyDescent="0.2">
      <c r="A6" s="31" t="s">
        <v>14</v>
      </c>
      <c r="C6" s="25">
        <v>21</v>
      </c>
      <c r="J6" s="157"/>
      <c r="K6" s="1"/>
      <c r="L6" s="1"/>
      <c r="N6" s="1">
        <f>C6/B5</f>
        <v>0.77777777777777779</v>
      </c>
      <c r="O6" s="21">
        <v>21</v>
      </c>
      <c r="P6" s="26">
        <f t="shared" ref="P6:P12" si="0">O6/O5</f>
        <v>0.77777777777777779</v>
      </c>
      <c r="Q6" s="1">
        <f t="shared" ref="Q6:Q12" si="1">100%-P6</f>
        <v>0.22222222222222221</v>
      </c>
    </row>
    <row r="7" spans="1:31" ht="12.75" customHeight="1" x14ac:dyDescent="0.2">
      <c r="A7" s="20" t="s">
        <v>15</v>
      </c>
      <c r="D7" s="25">
        <v>20</v>
      </c>
      <c r="J7" s="157"/>
      <c r="K7" s="1"/>
      <c r="L7" s="1"/>
      <c r="N7" s="1">
        <f>D7/C6</f>
        <v>0.95238095238095233</v>
      </c>
      <c r="O7" s="21">
        <v>20</v>
      </c>
      <c r="P7" s="26">
        <f t="shared" si="0"/>
        <v>0.95238095238095233</v>
      </c>
      <c r="Q7" s="1">
        <f t="shared" si="1"/>
        <v>4.7619047619047672E-2</v>
      </c>
    </row>
    <row r="8" spans="1:31" ht="12.75" customHeight="1" x14ac:dyDescent="0.2">
      <c r="A8" s="20" t="s">
        <v>16</v>
      </c>
      <c r="E8" s="25">
        <v>20</v>
      </c>
      <c r="J8" s="157"/>
      <c r="K8" s="1"/>
      <c r="L8" s="1"/>
      <c r="N8" s="1">
        <f>E8/D7</f>
        <v>1</v>
      </c>
      <c r="O8" s="21">
        <v>20</v>
      </c>
      <c r="P8" s="26">
        <f t="shared" si="0"/>
        <v>1</v>
      </c>
      <c r="Q8" s="1">
        <f t="shared" si="1"/>
        <v>0</v>
      </c>
    </row>
    <row r="9" spans="1:31" ht="12.75" customHeight="1" x14ac:dyDescent="0.2">
      <c r="A9" s="20" t="s">
        <v>18</v>
      </c>
      <c r="F9" s="25">
        <v>20</v>
      </c>
      <c r="J9" s="157"/>
      <c r="K9" s="1"/>
      <c r="L9" s="1"/>
      <c r="N9" s="1">
        <f>F9/E8</f>
        <v>1</v>
      </c>
      <c r="O9" s="21">
        <v>20</v>
      </c>
      <c r="P9" s="26">
        <f t="shared" si="0"/>
        <v>1</v>
      </c>
      <c r="Q9" s="1">
        <f t="shared" si="1"/>
        <v>0</v>
      </c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 t="s">
        <v>31</v>
      </c>
    </row>
    <row r="10" spans="1:31" ht="12.75" customHeight="1" x14ac:dyDescent="0.2">
      <c r="A10" s="20" t="s">
        <v>19</v>
      </c>
      <c r="G10" s="25">
        <v>19</v>
      </c>
      <c r="J10" s="157"/>
      <c r="K10" s="1"/>
      <c r="L10" s="1"/>
      <c r="N10" s="1">
        <f>G10/F9</f>
        <v>0.95</v>
      </c>
      <c r="O10" s="21">
        <v>19</v>
      </c>
      <c r="P10" s="26">
        <f t="shared" si="0"/>
        <v>0.95</v>
      </c>
      <c r="Q10" s="1">
        <f t="shared" si="1"/>
        <v>5.0000000000000044E-2</v>
      </c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 t="e">
        <f>#REF!/#REF!</f>
        <v>#REF!</v>
      </c>
    </row>
    <row r="11" spans="1:31" ht="12.75" customHeight="1" x14ac:dyDescent="0.2">
      <c r="A11" s="20" t="s">
        <v>20</v>
      </c>
      <c r="H11" s="25">
        <v>18</v>
      </c>
      <c r="J11" s="157"/>
      <c r="K11" s="1"/>
      <c r="L11" s="1"/>
      <c r="N11" s="1">
        <f>H11/G10</f>
        <v>0.94736842105263153</v>
      </c>
      <c r="O11" s="21">
        <v>18</v>
      </c>
      <c r="P11" s="26">
        <f t="shared" si="0"/>
        <v>0.94736842105263153</v>
      </c>
      <c r="Q11" s="1">
        <f t="shared" si="1"/>
        <v>5.2631578947368474E-2</v>
      </c>
      <c r="S11" s="42"/>
      <c r="T11" s="42"/>
      <c r="U11" s="42"/>
    </row>
    <row r="12" spans="1:31" ht="12.75" customHeight="1" x14ac:dyDescent="0.2">
      <c r="A12" s="32" t="s">
        <v>21</v>
      </c>
      <c r="B12" s="28"/>
      <c r="C12" s="28"/>
      <c r="D12" s="28"/>
      <c r="E12" s="28"/>
      <c r="F12" s="28"/>
      <c r="G12" s="28"/>
      <c r="H12" s="28"/>
      <c r="I12" s="28">
        <v>16</v>
      </c>
      <c r="J12" s="157">
        <v>13</v>
      </c>
      <c r="K12" s="1"/>
      <c r="L12" s="1"/>
      <c r="N12" s="1">
        <f>I12/H11</f>
        <v>0.88888888888888884</v>
      </c>
      <c r="O12" s="21">
        <v>20</v>
      </c>
      <c r="P12" s="26">
        <f t="shared" si="0"/>
        <v>1.1111111111111112</v>
      </c>
      <c r="Q12" s="1">
        <f t="shared" si="1"/>
        <v>-0.11111111111111116</v>
      </c>
    </row>
    <row r="13" spans="1:31" ht="12.75" customHeight="1" x14ac:dyDescent="0.2">
      <c r="A13" s="20" t="s">
        <v>22</v>
      </c>
      <c r="I13" s="25">
        <v>3</v>
      </c>
      <c r="J13" s="158">
        <v>2</v>
      </c>
      <c r="K13" s="1"/>
      <c r="L13" s="1"/>
      <c r="N13" s="1"/>
      <c r="O13" s="21">
        <v>6</v>
      </c>
      <c r="P13" s="26"/>
      <c r="Q13" s="1"/>
    </row>
    <row r="14" spans="1:31" ht="12.75" customHeight="1" x14ac:dyDescent="0.2">
      <c r="A14" s="20" t="s">
        <v>23</v>
      </c>
      <c r="I14" s="25">
        <v>3</v>
      </c>
      <c r="J14" s="158">
        <v>2</v>
      </c>
      <c r="K14" s="1"/>
      <c r="L14" s="1"/>
      <c r="N14" s="1"/>
      <c r="O14" s="21">
        <v>4</v>
      </c>
      <c r="P14" s="26"/>
      <c r="Q14" s="1"/>
    </row>
    <row r="15" spans="1:31" ht="12.75" customHeight="1" x14ac:dyDescent="0.2">
      <c r="A15" s="20" t="s">
        <v>24</v>
      </c>
      <c r="I15" s="25">
        <v>2</v>
      </c>
      <c r="J15" s="158"/>
      <c r="K15" s="1"/>
      <c r="L15" s="1"/>
      <c r="N15" s="1"/>
      <c r="O15" s="21">
        <v>2</v>
      </c>
      <c r="P15" s="26"/>
      <c r="Q15" s="1"/>
    </row>
    <row r="16" spans="1:31" ht="12.75" customHeight="1" x14ac:dyDescent="0.2">
      <c r="A16" s="20" t="s">
        <v>28</v>
      </c>
      <c r="I16" s="25">
        <v>2</v>
      </c>
      <c r="J16" s="158">
        <v>2</v>
      </c>
      <c r="K16" s="1"/>
      <c r="L16" s="1"/>
      <c r="N16" s="1"/>
      <c r="O16" s="21">
        <v>2</v>
      </c>
      <c r="P16" s="26"/>
      <c r="Q16" s="1"/>
    </row>
    <row r="17" spans="1:17" ht="12.75" customHeight="1" x14ac:dyDescent="0.2">
      <c r="A17" s="31"/>
      <c r="J17" s="159">
        <f>SUM(J12:J16)</f>
        <v>19</v>
      </c>
      <c r="K17" s="1">
        <f>J12/B5</f>
        <v>0.48148148148148145</v>
      </c>
      <c r="L17" s="1">
        <f>J17/B5</f>
        <v>0.70370370370370372</v>
      </c>
      <c r="M17" s="1">
        <f>L17-K17</f>
        <v>0.22222222222222227</v>
      </c>
      <c r="N17" s="1"/>
      <c r="O17" s="2"/>
      <c r="P17" s="2"/>
      <c r="Q17" s="1"/>
    </row>
    <row r="18" spans="1:17" ht="12.75" customHeight="1" x14ac:dyDescent="0.2">
      <c r="A18" s="31"/>
      <c r="K18" s="1"/>
      <c r="L18" s="1"/>
      <c r="N18" s="1"/>
      <c r="O18" s="2"/>
      <c r="P18" s="2"/>
      <c r="Q18" s="1"/>
    </row>
    <row r="19" spans="1:17" ht="12.75" customHeight="1" x14ac:dyDescent="0.3">
      <c r="A19" s="4" t="s">
        <v>27</v>
      </c>
      <c r="F19" s="34" t="s">
        <v>87</v>
      </c>
      <c r="K19" s="1"/>
      <c r="L19" s="1"/>
      <c r="N19" s="1"/>
      <c r="O19" s="2"/>
      <c r="P19" s="2"/>
      <c r="Q19" s="1"/>
    </row>
    <row r="20" spans="1:17" ht="25.5" customHeight="1" x14ac:dyDescent="0.2">
      <c r="B20" s="6" t="s">
        <v>1</v>
      </c>
      <c r="C20" s="6"/>
      <c r="D20" s="6"/>
      <c r="E20" s="6"/>
      <c r="F20" s="6"/>
      <c r="G20" s="6"/>
      <c r="H20" s="6"/>
      <c r="I20" s="6"/>
      <c r="K20" s="7" t="s">
        <v>2</v>
      </c>
      <c r="L20" s="7" t="s">
        <v>3</v>
      </c>
      <c r="M20" s="8" t="s">
        <v>4</v>
      </c>
      <c r="N20" s="7" t="s">
        <v>5</v>
      </c>
      <c r="O20" s="9" t="s">
        <v>6</v>
      </c>
      <c r="P20" s="9" t="s">
        <v>7</v>
      </c>
      <c r="Q20" s="10" t="s">
        <v>8</v>
      </c>
    </row>
    <row r="21" spans="1:17" ht="12.75" customHeight="1" x14ac:dyDescent="0.2">
      <c r="A21" s="12" t="s">
        <v>9</v>
      </c>
      <c r="B21" s="13">
        <v>1</v>
      </c>
      <c r="C21" s="13">
        <v>2</v>
      </c>
      <c r="D21" s="13">
        <v>3</v>
      </c>
      <c r="E21" s="13">
        <v>4</v>
      </c>
      <c r="F21" s="13">
        <v>5</v>
      </c>
      <c r="G21" s="13">
        <v>6</v>
      </c>
      <c r="H21" s="13">
        <v>7</v>
      </c>
      <c r="I21" s="13">
        <v>8</v>
      </c>
      <c r="J21" s="156" t="s">
        <v>10</v>
      </c>
      <c r="K21" s="15"/>
      <c r="L21" s="16"/>
      <c r="M21" s="17"/>
      <c r="N21" s="18"/>
      <c r="O21" s="2"/>
      <c r="P21" s="2"/>
      <c r="Q21" s="1"/>
    </row>
    <row r="22" spans="1:17" ht="12.75" customHeight="1" x14ac:dyDescent="0.2">
      <c r="A22" s="20" t="s">
        <v>14</v>
      </c>
      <c r="B22" s="25">
        <v>10</v>
      </c>
      <c r="J22" s="157"/>
      <c r="K22" s="1"/>
      <c r="L22" s="1"/>
      <c r="N22" s="1"/>
      <c r="O22" s="21">
        <f>B22</f>
        <v>10</v>
      </c>
      <c r="P22" s="2"/>
      <c r="Q22" s="1"/>
    </row>
    <row r="23" spans="1:17" ht="12.75" customHeight="1" x14ac:dyDescent="0.2">
      <c r="A23" s="20" t="s">
        <v>15</v>
      </c>
      <c r="C23" s="25">
        <v>7</v>
      </c>
      <c r="J23" s="157"/>
      <c r="K23" s="1"/>
      <c r="L23" s="1"/>
      <c r="N23" s="1">
        <f>C23/B22</f>
        <v>0.7</v>
      </c>
      <c r="O23" s="21">
        <v>8</v>
      </c>
      <c r="P23" s="26">
        <f t="shared" ref="P23:P29" si="2">O23/O22</f>
        <v>0.8</v>
      </c>
      <c r="Q23" s="1">
        <f t="shared" ref="Q23:Q29" si="3">100%-P23</f>
        <v>0.19999999999999996</v>
      </c>
    </row>
    <row r="24" spans="1:17" ht="12.75" customHeight="1" x14ac:dyDescent="0.2">
      <c r="A24" s="20" t="s">
        <v>16</v>
      </c>
      <c r="D24" s="25">
        <v>7</v>
      </c>
      <c r="J24" s="157"/>
      <c r="K24" s="1"/>
      <c r="L24" s="1"/>
      <c r="N24" s="1">
        <f>D24/C23</f>
        <v>1</v>
      </c>
      <c r="O24" s="21">
        <v>7</v>
      </c>
      <c r="P24" s="26">
        <f t="shared" si="2"/>
        <v>0.875</v>
      </c>
      <c r="Q24" s="1">
        <f t="shared" si="3"/>
        <v>0.125</v>
      </c>
    </row>
    <row r="25" spans="1:17" ht="12.75" customHeight="1" x14ac:dyDescent="0.2">
      <c r="A25" s="20" t="s">
        <v>18</v>
      </c>
      <c r="E25" s="25">
        <v>5</v>
      </c>
      <c r="J25" s="157"/>
      <c r="K25" s="1"/>
      <c r="L25" s="1"/>
      <c r="N25" s="1">
        <f>E25/D24</f>
        <v>0.7142857142857143</v>
      </c>
      <c r="O25" s="21">
        <v>5</v>
      </c>
      <c r="P25" s="26">
        <f t="shared" si="2"/>
        <v>0.7142857142857143</v>
      </c>
      <c r="Q25" s="1">
        <f t="shared" si="3"/>
        <v>0.2857142857142857</v>
      </c>
    </row>
    <row r="26" spans="1:17" ht="12.75" customHeight="1" x14ac:dyDescent="0.2">
      <c r="A26" s="20" t="s">
        <v>19</v>
      </c>
      <c r="F26" s="25">
        <v>5</v>
      </c>
      <c r="J26" s="157"/>
      <c r="K26" s="1"/>
      <c r="L26" s="1"/>
      <c r="N26" s="1">
        <f>F26/E25</f>
        <v>1</v>
      </c>
      <c r="O26" s="21">
        <v>5</v>
      </c>
      <c r="P26" s="26">
        <f t="shared" si="2"/>
        <v>1</v>
      </c>
      <c r="Q26" s="1">
        <f t="shared" si="3"/>
        <v>0</v>
      </c>
    </row>
    <row r="27" spans="1:17" ht="12.75" customHeight="1" x14ac:dyDescent="0.2">
      <c r="A27" s="20" t="s">
        <v>20</v>
      </c>
      <c r="G27" s="25">
        <v>4</v>
      </c>
      <c r="J27" s="157"/>
      <c r="K27" s="1"/>
      <c r="L27" s="1"/>
      <c r="N27" s="1">
        <f>G27/F26</f>
        <v>0.8</v>
      </c>
      <c r="O27" s="21">
        <v>6</v>
      </c>
      <c r="P27" s="26">
        <f t="shared" si="2"/>
        <v>1.2</v>
      </c>
      <c r="Q27" s="1">
        <f t="shared" si="3"/>
        <v>-0.19999999999999996</v>
      </c>
    </row>
    <row r="28" spans="1:17" ht="12.75" customHeight="1" x14ac:dyDescent="0.2">
      <c r="A28" s="20" t="s">
        <v>21</v>
      </c>
      <c r="H28" s="25">
        <v>4</v>
      </c>
      <c r="J28" s="157"/>
      <c r="K28" s="1"/>
      <c r="L28" s="1"/>
      <c r="N28" s="1">
        <f>H28/G27</f>
        <v>1</v>
      </c>
      <c r="O28" s="21">
        <v>6</v>
      </c>
      <c r="P28" s="26">
        <f t="shared" si="2"/>
        <v>1</v>
      </c>
      <c r="Q28" s="1">
        <f t="shared" si="3"/>
        <v>0</v>
      </c>
    </row>
    <row r="29" spans="1:17" ht="12.75" customHeight="1" x14ac:dyDescent="0.2">
      <c r="A29" s="32" t="s">
        <v>22</v>
      </c>
      <c r="B29" s="28"/>
      <c r="C29" s="28"/>
      <c r="D29" s="28"/>
      <c r="E29" s="28"/>
      <c r="F29" s="28"/>
      <c r="G29" s="28"/>
      <c r="H29" s="28"/>
      <c r="I29" s="25">
        <v>4</v>
      </c>
      <c r="J29" s="157">
        <v>4</v>
      </c>
      <c r="K29" s="1"/>
      <c r="L29" s="1"/>
      <c r="N29" s="1">
        <f>I29/H28</f>
        <v>1</v>
      </c>
      <c r="O29" s="21">
        <v>6</v>
      </c>
      <c r="P29" s="26">
        <f t="shared" si="2"/>
        <v>1</v>
      </c>
      <c r="Q29" s="1">
        <f t="shared" si="3"/>
        <v>0</v>
      </c>
    </row>
    <row r="30" spans="1:17" ht="12.75" customHeight="1" x14ac:dyDescent="0.2">
      <c r="A30" s="20" t="s">
        <v>23</v>
      </c>
      <c r="I30" s="25">
        <v>2</v>
      </c>
      <c r="J30" s="158"/>
      <c r="K30" s="1"/>
      <c r="L30" s="1"/>
      <c r="N30" s="1"/>
      <c r="O30" s="21">
        <v>2</v>
      </c>
      <c r="P30" s="26"/>
      <c r="Q30" s="1"/>
    </row>
    <row r="31" spans="1:17" ht="12.75" customHeight="1" x14ac:dyDescent="0.2">
      <c r="A31" s="20" t="s">
        <v>24</v>
      </c>
      <c r="I31" s="25">
        <v>2</v>
      </c>
      <c r="J31" s="158">
        <v>1</v>
      </c>
      <c r="K31" s="1"/>
      <c r="L31" s="1"/>
      <c r="N31" s="1"/>
      <c r="O31" s="21">
        <v>2</v>
      </c>
      <c r="P31" s="26"/>
      <c r="Q31" s="1"/>
    </row>
    <row r="32" spans="1:17" ht="12.75" customHeight="1" x14ac:dyDescent="0.2">
      <c r="A32" s="20" t="s">
        <v>28</v>
      </c>
      <c r="I32" s="25">
        <v>1</v>
      </c>
      <c r="J32" s="158">
        <v>1</v>
      </c>
      <c r="K32" s="1"/>
      <c r="L32" s="1"/>
      <c r="N32" s="1"/>
      <c r="O32" s="21">
        <v>1</v>
      </c>
      <c r="P32" s="26"/>
      <c r="Q32" s="1"/>
    </row>
    <row r="33" spans="1:17" ht="12.75" customHeight="1" x14ac:dyDescent="0.2">
      <c r="A33" s="31"/>
      <c r="J33" s="159">
        <f>SUM(J29:J32)</f>
        <v>6</v>
      </c>
      <c r="K33" s="1">
        <f>J29/B22</f>
        <v>0.4</v>
      </c>
      <c r="L33" s="1">
        <f>J33/B22</f>
        <v>0.6</v>
      </c>
      <c r="M33" s="1">
        <f>L33-K33</f>
        <v>0.19999999999999996</v>
      </c>
      <c r="N33" s="1"/>
      <c r="O33" s="2"/>
      <c r="P33" s="2"/>
      <c r="Q33" s="1"/>
    </row>
    <row r="34" spans="1:17" ht="12.75" customHeight="1" x14ac:dyDescent="0.3">
      <c r="A34" s="4" t="s">
        <v>29</v>
      </c>
      <c r="F34" s="34" t="s">
        <v>88</v>
      </c>
      <c r="K34" s="1"/>
      <c r="L34" s="1"/>
      <c r="N34" s="1"/>
      <c r="O34" s="2"/>
      <c r="P34" s="2"/>
      <c r="Q34" s="1"/>
    </row>
    <row r="35" spans="1:17" ht="25.5" customHeight="1" x14ac:dyDescent="0.2">
      <c r="B35" s="6" t="s">
        <v>1</v>
      </c>
      <c r="C35" s="6"/>
      <c r="D35" s="6"/>
      <c r="E35" s="6"/>
      <c r="F35" s="6"/>
      <c r="G35" s="6"/>
      <c r="H35" s="6"/>
      <c r="I35" s="6"/>
      <c r="K35" s="7" t="s">
        <v>2</v>
      </c>
      <c r="L35" s="7" t="s">
        <v>3</v>
      </c>
      <c r="M35" s="8" t="s">
        <v>4</v>
      </c>
      <c r="N35" s="7" t="s">
        <v>5</v>
      </c>
      <c r="O35" s="9" t="s">
        <v>6</v>
      </c>
      <c r="P35" s="9" t="s">
        <v>7</v>
      </c>
      <c r="Q35" s="10" t="s">
        <v>8</v>
      </c>
    </row>
    <row r="36" spans="1:17" ht="12.75" customHeight="1" x14ac:dyDescent="0.2">
      <c r="A36" s="12" t="s">
        <v>9</v>
      </c>
      <c r="B36" s="13">
        <v>1</v>
      </c>
      <c r="C36" s="13">
        <v>2</v>
      </c>
      <c r="D36" s="13">
        <v>3</v>
      </c>
      <c r="E36" s="13">
        <v>4</v>
      </c>
      <c r="F36" s="13">
        <v>5</v>
      </c>
      <c r="G36" s="13">
        <v>6</v>
      </c>
      <c r="H36" s="13">
        <v>7</v>
      </c>
      <c r="I36" s="13">
        <v>8</v>
      </c>
      <c r="J36" s="156" t="s">
        <v>10</v>
      </c>
      <c r="K36" s="15"/>
      <c r="L36" s="16"/>
      <c r="M36" s="17"/>
      <c r="N36" s="18"/>
      <c r="O36" s="2"/>
      <c r="P36" s="2"/>
      <c r="Q36" s="1"/>
    </row>
    <row r="37" spans="1:17" ht="12.75" customHeight="1" x14ac:dyDescent="0.2">
      <c r="A37" s="20" t="s">
        <v>15</v>
      </c>
      <c r="B37" s="25">
        <v>6</v>
      </c>
      <c r="J37" s="158"/>
      <c r="K37" s="1"/>
      <c r="L37" s="1"/>
      <c r="N37" s="1"/>
      <c r="O37" s="21">
        <f>B37</f>
        <v>6</v>
      </c>
      <c r="P37" s="2"/>
      <c r="Q37" s="1"/>
    </row>
    <row r="38" spans="1:17" ht="12.75" customHeight="1" x14ac:dyDescent="0.2">
      <c r="A38" s="20" t="s">
        <v>16</v>
      </c>
      <c r="C38" s="25">
        <v>5</v>
      </c>
      <c r="J38" s="158"/>
      <c r="K38" s="1"/>
      <c r="L38" s="1"/>
      <c r="N38" s="1">
        <f>C38/B37</f>
        <v>0.83333333333333337</v>
      </c>
      <c r="O38" s="21">
        <v>5</v>
      </c>
      <c r="P38" s="26">
        <f t="shared" ref="P38:P44" si="4">O38/O37</f>
        <v>0.83333333333333337</v>
      </c>
      <c r="Q38" s="1">
        <f t="shared" ref="Q38:Q44" si="5">100%-P38</f>
        <v>0.16666666666666663</v>
      </c>
    </row>
    <row r="39" spans="1:17" ht="12.75" customHeight="1" x14ac:dyDescent="0.2">
      <c r="A39" s="20" t="s">
        <v>18</v>
      </c>
      <c r="D39" s="25">
        <v>5</v>
      </c>
      <c r="J39" s="158"/>
      <c r="K39" s="1"/>
      <c r="L39" s="1"/>
      <c r="N39" s="1">
        <f>D39/C38</f>
        <v>1</v>
      </c>
      <c r="O39" s="21">
        <v>5</v>
      </c>
      <c r="P39" s="26">
        <f t="shared" si="4"/>
        <v>1</v>
      </c>
      <c r="Q39" s="1">
        <f t="shared" si="5"/>
        <v>0</v>
      </c>
    </row>
    <row r="40" spans="1:17" ht="12.75" customHeight="1" x14ac:dyDescent="0.2">
      <c r="A40" s="20" t="s">
        <v>19</v>
      </c>
      <c r="E40" s="25">
        <v>5</v>
      </c>
      <c r="J40" s="158"/>
      <c r="K40" s="1"/>
      <c r="L40" s="1"/>
      <c r="N40" s="1">
        <f>E40/D39</f>
        <v>1</v>
      </c>
      <c r="O40" s="21">
        <v>5</v>
      </c>
      <c r="P40" s="26">
        <f t="shared" si="4"/>
        <v>1</v>
      </c>
      <c r="Q40" s="1">
        <f t="shared" si="5"/>
        <v>0</v>
      </c>
    </row>
    <row r="41" spans="1:17" ht="12.75" customHeight="1" x14ac:dyDescent="0.2">
      <c r="A41" s="20" t="s">
        <v>20</v>
      </c>
      <c r="F41" s="25">
        <v>5</v>
      </c>
      <c r="J41" s="158"/>
      <c r="K41" s="1"/>
      <c r="L41" s="1"/>
      <c r="N41" s="1">
        <f>F41/E40</f>
        <v>1</v>
      </c>
      <c r="O41" s="21">
        <v>5</v>
      </c>
      <c r="P41" s="26">
        <f t="shared" si="4"/>
        <v>1</v>
      </c>
      <c r="Q41" s="1">
        <f t="shared" si="5"/>
        <v>0</v>
      </c>
    </row>
    <row r="42" spans="1:17" ht="12.75" customHeight="1" x14ac:dyDescent="0.2">
      <c r="A42" s="20" t="s">
        <v>21</v>
      </c>
      <c r="G42" s="25">
        <v>5</v>
      </c>
      <c r="J42" s="158"/>
      <c r="K42" s="1"/>
      <c r="L42" s="1"/>
      <c r="N42" s="1">
        <f>G42/F41</f>
        <v>1</v>
      </c>
      <c r="O42" s="21">
        <v>5</v>
      </c>
      <c r="P42" s="26">
        <f t="shared" si="4"/>
        <v>1</v>
      </c>
      <c r="Q42" s="1">
        <f t="shared" si="5"/>
        <v>0</v>
      </c>
    </row>
    <row r="43" spans="1:17" ht="12.75" customHeight="1" x14ac:dyDescent="0.2">
      <c r="A43" s="20" t="s">
        <v>22</v>
      </c>
      <c r="H43" s="25">
        <v>5</v>
      </c>
      <c r="J43" s="158"/>
      <c r="K43" s="1"/>
      <c r="L43" s="1"/>
      <c r="N43" s="1">
        <f>H43/G42</f>
        <v>1</v>
      </c>
      <c r="O43" s="21">
        <v>5</v>
      </c>
      <c r="P43" s="26">
        <f t="shared" si="4"/>
        <v>1</v>
      </c>
      <c r="Q43" s="1">
        <f t="shared" si="5"/>
        <v>0</v>
      </c>
    </row>
    <row r="44" spans="1:17" ht="12.75" customHeight="1" x14ac:dyDescent="0.2">
      <c r="A44" s="32" t="s">
        <v>23</v>
      </c>
      <c r="B44" s="28"/>
      <c r="C44" s="28"/>
      <c r="D44" s="28"/>
      <c r="E44" s="28"/>
      <c r="F44" s="28"/>
      <c r="G44" s="28"/>
      <c r="H44" s="28"/>
      <c r="I44" s="28">
        <v>5</v>
      </c>
      <c r="J44" s="158">
        <v>3</v>
      </c>
      <c r="K44" s="1"/>
      <c r="L44" s="1"/>
      <c r="N44" s="1">
        <f>I44/H43</f>
        <v>1</v>
      </c>
      <c r="O44" s="21">
        <v>5</v>
      </c>
      <c r="P44" s="26">
        <f t="shared" si="4"/>
        <v>1</v>
      </c>
      <c r="Q44" s="1">
        <f t="shared" si="5"/>
        <v>0</v>
      </c>
    </row>
    <row r="45" spans="1:17" ht="12.75" customHeight="1" x14ac:dyDescent="0.2">
      <c r="A45" s="20" t="s">
        <v>24</v>
      </c>
      <c r="I45" s="25">
        <v>2</v>
      </c>
      <c r="J45" s="158">
        <v>2</v>
      </c>
      <c r="K45" s="1"/>
      <c r="L45" s="1"/>
      <c r="N45" s="1"/>
      <c r="O45" s="21">
        <v>2</v>
      </c>
      <c r="P45" s="26"/>
      <c r="Q45" s="1"/>
    </row>
    <row r="46" spans="1:17" ht="12.75" customHeight="1" x14ac:dyDescent="0.2">
      <c r="A46" s="20" t="s">
        <v>28</v>
      </c>
      <c r="J46" s="158"/>
      <c r="K46" s="1"/>
      <c r="L46" s="1"/>
      <c r="N46" s="1"/>
      <c r="O46" s="21"/>
      <c r="P46" s="26"/>
      <c r="Q46" s="1"/>
    </row>
    <row r="47" spans="1:17" ht="12.75" customHeight="1" x14ac:dyDescent="0.2">
      <c r="A47" s="31"/>
      <c r="J47" s="159">
        <f>SUM(J44:J45)</f>
        <v>5</v>
      </c>
      <c r="K47" s="1">
        <f>J44/B37</f>
        <v>0.5</v>
      </c>
      <c r="L47" s="1">
        <f>J47/B37</f>
        <v>0.83333333333333337</v>
      </c>
      <c r="M47" s="1">
        <f>L47-K47</f>
        <v>0.33333333333333337</v>
      </c>
      <c r="N47" s="1"/>
      <c r="O47" s="2"/>
      <c r="P47" s="2"/>
      <c r="Q47" s="1"/>
    </row>
    <row r="48" spans="1:17" ht="12.75" customHeight="1" x14ac:dyDescent="0.3">
      <c r="A48" s="4" t="s">
        <v>34</v>
      </c>
      <c r="F48" s="34" t="s">
        <v>89</v>
      </c>
      <c r="K48" s="1"/>
      <c r="L48" s="1"/>
      <c r="N48" s="1"/>
      <c r="O48" s="2"/>
      <c r="P48" s="2"/>
      <c r="Q48" s="1"/>
    </row>
    <row r="49" spans="1:17" ht="25.5" customHeight="1" x14ac:dyDescent="0.2">
      <c r="B49" s="6" t="s">
        <v>1</v>
      </c>
      <c r="C49" s="6"/>
      <c r="D49" s="6"/>
      <c r="E49" s="6"/>
      <c r="F49" s="6"/>
      <c r="G49" s="6"/>
      <c r="H49" s="6"/>
      <c r="I49" s="6"/>
      <c r="K49" s="7" t="s">
        <v>2</v>
      </c>
      <c r="L49" s="7" t="s">
        <v>3</v>
      </c>
      <c r="M49" s="8" t="s">
        <v>4</v>
      </c>
      <c r="N49" s="7" t="s">
        <v>5</v>
      </c>
      <c r="O49" s="9" t="s">
        <v>6</v>
      </c>
      <c r="P49" s="9" t="s">
        <v>7</v>
      </c>
      <c r="Q49" s="10" t="s">
        <v>8</v>
      </c>
    </row>
    <row r="50" spans="1:17" ht="12.75" customHeight="1" x14ac:dyDescent="0.2">
      <c r="A50" s="12" t="s">
        <v>9</v>
      </c>
      <c r="B50" s="13">
        <v>1</v>
      </c>
      <c r="C50" s="13">
        <v>2</v>
      </c>
      <c r="D50" s="13">
        <v>3</v>
      </c>
      <c r="E50" s="13">
        <v>4</v>
      </c>
      <c r="F50" s="13">
        <v>5</v>
      </c>
      <c r="G50" s="13">
        <v>6</v>
      </c>
      <c r="H50" s="13">
        <v>7</v>
      </c>
      <c r="I50" s="13">
        <v>8</v>
      </c>
      <c r="J50" s="156" t="s">
        <v>10</v>
      </c>
      <c r="K50" s="15"/>
      <c r="L50" s="16"/>
      <c r="M50" s="17"/>
      <c r="N50" s="18"/>
      <c r="O50" s="2"/>
      <c r="P50" s="2"/>
      <c r="Q50" s="1"/>
    </row>
    <row r="51" spans="1:17" ht="12.75" customHeight="1" x14ac:dyDescent="0.2">
      <c r="A51" s="20" t="s">
        <v>16</v>
      </c>
      <c r="B51" s="25">
        <v>13</v>
      </c>
      <c r="J51" s="158"/>
      <c r="K51" s="1"/>
      <c r="L51" s="1"/>
      <c r="N51" s="1"/>
      <c r="O51" s="21">
        <f>B51</f>
        <v>13</v>
      </c>
      <c r="P51" s="2"/>
      <c r="Q51" s="1"/>
    </row>
    <row r="52" spans="1:17" ht="12.75" customHeight="1" x14ac:dyDescent="0.2">
      <c r="A52" s="20" t="s">
        <v>18</v>
      </c>
      <c r="C52" s="25">
        <v>9</v>
      </c>
      <c r="J52" s="158"/>
      <c r="K52" s="1"/>
      <c r="L52" s="1"/>
      <c r="N52" s="1">
        <f>C52/B51</f>
        <v>0.69230769230769229</v>
      </c>
      <c r="O52" s="21">
        <v>9</v>
      </c>
      <c r="P52" s="26">
        <f t="shared" ref="P52:P58" si="6">O52/O51</f>
        <v>0.69230769230769229</v>
      </c>
      <c r="Q52" s="1">
        <f t="shared" ref="Q52:Q58" si="7">100%-P52</f>
        <v>0.30769230769230771</v>
      </c>
    </row>
    <row r="53" spans="1:17" ht="12.75" customHeight="1" x14ac:dyDescent="0.2">
      <c r="A53" s="20" t="s">
        <v>19</v>
      </c>
      <c r="D53" s="25">
        <v>7</v>
      </c>
      <c r="J53" s="158"/>
      <c r="K53" s="1"/>
      <c r="L53" s="1"/>
      <c r="N53" s="1">
        <f>D53/C52</f>
        <v>0.77777777777777779</v>
      </c>
      <c r="O53" s="21">
        <v>7</v>
      </c>
      <c r="P53" s="26">
        <f t="shared" si="6"/>
        <v>0.77777777777777779</v>
      </c>
      <c r="Q53" s="1">
        <f t="shared" si="7"/>
        <v>0.22222222222222221</v>
      </c>
    </row>
    <row r="54" spans="1:17" ht="12.75" customHeight="1" x14ac:dyDescent="0.2">
      <c r="A54" s="20" t="s">
        <v>20</v>
      </c>
      <c r="E54" s="25">
        <v>7</v>
      </c>
      <c r="J54" s="158"/>
      <c r="K54" s="1"/>
      <c r="L54" s="1"/>
      <c r="N54" s="1">
        <f>E54/D53</f>
        <v>1</v>
      </c>
      <c r="O54" s="21">
        <v>7</v>
      </c>
      <c r="P54" s="26">
        <f t="shared" si="6"/>
        <v>1</v>
      </c>
      <c r="Q54" s="1">
        <f t="shared" si="7"/>
        <v>0</v>
      </c>
    </row>
    <row r="55" spans="1:17" ht="12.75" customHeight="1" x14ac:dyDescent="0.2">
      <c r="A55" s="20" t="s">
        <v>21</v>
      </c>
      <c r="F55" s="25">
        <v>6</v>
      </c>
      <c r="J55" s="158"/>
      <c r="K55" s="1"/>
      <c r="L55" s="1"/>
      <c r="N55" s="1">
        <f>F55/E54</f>
        <v>0.8571428571428571</v>
      </c>
      <c r="O55" s="21">
        <v>7</v>
      </c>
      <c r="P55" s="26">
        <f t="shared" si="6"/>
        <v>1</v>
      </c>
      <c r="Q55" s="1">
        <f t="shared" si="7"/>
        <v>0</v>
      </c>
    </row>
    <row r="56" spans="1:17" ht="12.75" customHeight="1" x14ac:dyDescent="0.2">
      <c r="A56" s="20" t="s">
        <v>22</v>
      </c>
      <c r="G56" s="25">
        <v>5</v>
      </c>
      <c r="J56" s="158"/>
      <c r="K56" s="1"/>
      <c r="L56" s="1"/>
      <c r="N56" s="1">
        <f>G56/F55</f>
        <v>0.83333333333333337</v>
      </c>
      <c r="O56" s="21">
        <v>7</v>
      </c>
      <c r="P56" s="26">
        <f t="shared" si="6"/>
        <v>1</v>
      </c>
      <c r="Q56" s="1">
        <f t="shared" si="7"/>
        <v>0</v>
      </c>
    </row>
    <row r="57" spans="1:17" ht="12.75" customHeight="1" x14ac:dyDescent="0.2">
      <c r="A57" s="20" t="s">
        <v>23</v>
      </c>
      <c r="H57" s="25">
        <v>5</v>
      </c>
      <c r="J57" s="158"/>
      <c r="K57" s="1"/>
      <c r="L57" s="1"/>
      <c r="N57" s="1">
        <f>H57/G56</f>
        <v>1</v>
      </c>
      <c r="O57" s="21">
        <v>5</v>
      </c>
      <c r="P57" s="26">
        <f t="shared" si="6"/>
        <v>0.7142857142857143</v>
      </c>
      <c r="Q57" s="1">
        <f t="shared" si="7"/>
        <v>0.2857142857142857</v>
      </c>
    </row>
    <row r="58" spans="1:17" ht="12.75" customHeight="1" x14ac:dyDescent="0.2">
      <c r="A58" s="32" t="s">
        <v>24</v>
      </c>
      <c r="B58" s="28"/>
      <c r="C58" s="28"/>
      <c r="D58" s="28"/>
      <c r="E58" s="28"/>
      <c r="F58" s="28"/>
      <c r="G58" s="28"/>
      <c r="H58" s="28"/>
      <c r="I58" s="25">
        <v>2</v>
      </c>
      <c r="J58" s="158">
        <v>1</v>
      </c>
      <c r="K58" s="1"/>
      <c r="L58" s="1"/>
      <c r="N58" s="1">
        <f>I58/H57</f>
        <v>0.4</v>
      </c>
      <c r="O58" s="21">
        <v>6</v>
      </c>
      <c r="P58" s="26">
        <f t="shared" si="6"/>
        <v>1.2</v>
      </c>
      <c r="Q58" s="1">
        <f t="shared" si="7"/>
        <v>-0.19999999999999996</v>
      </c>
    </row>
    <row r="59" spans="1:17" ht="12.75" customHeight="1" x14ac:dyDescent="0.2">
      <c r="A59" s="20" t="s">
        <v>28</v>
      </c>
      <c r="I59" s="25">
        <v>2</v>
      </c>
      <c r="J59" s="158">
        <v>2</v>
      </c>
      <c r="K59" s="1"/>
      <c r="L59" s="1"/>
      <c r="N59" s="1"/>
      <c r="O59" s="21">
        <v>4</v>
      </c>
      <c r="P59" s="26"/>
      <c r="Q59" s="1"/>
    </row>
    <row r="60" spans="1:17" ht="12.75" customHeight="1" x14ac:dyDescent="0.2">
      <c r="A60" s="20" t="s">
        <v>30</v>
      </c>
      <c r="I60" s="25">
        <v>2</v>
      </c>
      <c r="J60" s="158"/>
      <c r="K60" s="1"/>
      <c r="L60" s="1"/>
      <c r="N60" s="1"/>
      <c r="O60" s="21">
        <v>3</v>
      </c>
      <c r="P60" s="26"/>
      <c r="Q60" s="1"/>
    </row>
    <row r="61" spans="1:17" ht="12.75" customHeight="1" x14ac:dyDescent="0.2">
      <c r="A61" s="31" t="s">
        <v>31</v>
      </c>
      <c r="I61" s="25">
        <v>1</v>
      </c>
      <c r="J61" s="158"/>
      <c r="K61" s="1"/>
      <c r="L61" s="1"/>
      <c r="N61" s="1"/>
      <c r="O61" s="21">
        <v>1</v>
      </c>
      <c r="P61" s="26"/>
      <c r="Q61" s="1"/>
    </row>
    <row r="62" spans="1:17" ht="12.75" customHeight="1" x14ac:dyDescent="0.2">
      <c r="A62" s="31" t="s">
        <v>32</v>
      </c>
      <c r="I62" s="25">
        <v>1</v>
      </c>
      <c r="J62" s="158"/>
      <c r="K62" s="1"/>
      <c r="L62" s="1"/>
      <c r="N62" s="1"/>
      <c r="O62" s="21">
        <v>1</v>
      </c>
      <c r="P62" s="26"/>
      <c r="Q62" s="1"/>
    </row>
    <row r="63" spans="1:17" ht="12.75" customHeight="1" x14ac:dyDescent="0.2">
      <c r="A63" s="31" t="s">
        <v>33</v>
      </c>
      <c r="I63" s="25">
        <v>1</v>
      </c>
      <c r="J63" s="158"/>
      <c r="K63" s="1"/>
      <c r="L63" s="1"/>
      <c r="N63" s="1"/>
      <c r="O63" s="21">
        <v>1</v>
      </c>
      <c r="P63" s="26"/>
      <c r="Q63" s="1"/>
    </row>
    <row r="64" spans="1:17" ht="12.75" customHeight="1" x14ac:dyDescent="0.2">
      <c r="A64" s="31" t="s">
        <v>38</v>
      </c>
      <c r="J64" s="158"/>
      <c r="K64" s="1"/>
      <c r="L64" s="1"/>
      <c r="N64" s="1"/>
      <c r="O64" s="21"/>
      <c r="P64" s="26"/>
      <c r="Q64" s="1"/>
    </row>
    <row r="65" spans="1:22" ht="12.75" customHeight="1" x14ac:dyDescent="0.2">
      <c r="A65" s="31"/>
      <c r="J65" s="159">
        <f>SUM(J58)</f>
        <v>1</v>
      </c>
      <c r="K65" s="1">
        <f>J58/B51</f>
        <v>7.6923076923076927E-2</v>
      </c>
      <c r="L65" s="1">
        <f>J65/B51</f>
        <v>7.6923076923076927E-2</v>
      </c>
      <c r="M65" s="1">
        <f>L65-K65</f>
        <v>0</v>
      </c>
      <c r="N65" s="1"/>
      <c r="O65" s="2"/>
      <c r="P65" s="2"/>
      <c r="Q65" s="1"/>
    </row>
    <row r="66" spans="1:22" ht="12.75" customHeight="1" x14ac:dyDescent="0.3">
      <c r="A66" s="4" t="s">
        <v>35</v>
      </c>
      <c r="F66" s="34" t="s">
        <v>90</v>
      </c>
      <c r="K66" s="1"/>
      <c r="L66" s="1"/>
      <c r="N66" s="1"/>
      <c r="O66" s="2"/>
      <c r="P66" s="2"/>
      <c r="Q66" s="1"/>
    </row>
    <row r="67" spans="1:22" ht="25.5" customHeight="1" x14ac:dyDescent="0.2">
      <c r="B67" s="6" t="s">
        <v>1</v>
      </c>
      <c r="C67" s="6"/>
      <c r="D67" s="6"/>
      <c r="E67" s="6"/>
      <c r="F67" s="6"/>
      <c r="G67" s="6"/>
      <c r="H67" s="6"/>
      <c r="I67" s="6"/>
      <c r="K67" s="7" t="s">
        <v>2</v>
      </c>
      <c r="L67" s="7" t="s">
        <v>3</v>
      </c>
      <c r="M67" s="8" t="s">
        <v>4</v>
      </c>
      <c r="N67" s="7" t="s">
        <v>5</v>
      </c>
      <c r="O67" s="9" t="s">
        <v>6</v>
      </c>
      <c r="P67" s="9" t="s">
        <v>7</v>
      </c>
      <c r="Q67" s="10" t="s">
        <v>8</v>
      </c>
    </row>
    <row r="68" spans="1:22" ht="12.75" customHeight="1" x14ac:dyDescent="0.2">
      <c r="A68" s="12" t="s">
        <v>9</v>
      </c>
      <c r="B68" s="13">
        <v>1</v>
      </c>
      <c r="C68" s="13">
        <v>2</v>
      </c>
      <c r="D68" s="13">
        <v>3</v>
      </c>
      <c r="E68" s="13">
        <v>4</v>
      </c>
      <c r="F68" s="13">
        <v>5</v>
      </c>
      <c r="G68" s="13">
        <v>6</v>
      </c>
      <c r="H68" s="13">
        <v>7</v>
      </c>
      <c r="I68" s="13">
        <v>8</v>
      </c>
      <c r="J68" s="156" t="s">
        <v>10</v>
      </c>
      <c r="K68" s="15"/>
      <c r="L68" s="16"/>
      <c r="M68" s="17"/>
      <c r="N68" s="18"/>
      <c r="O68" s="2"/>
      <c r="P68" s="2"/>
      <c r="Q68" s="1"/>
    </row>
    <row r="69" spans="1:22" ht="12.75" customHeight="1" x14ac:dyDescent="0.2">
      <c r="A69" s="20" t="s">
        <v>18</v>
      </c>
      <c r="B69" s="25">
        <v>10</v>
      </c>
      <c r="J69" s="158"/>
      <c r="K69" s="1"/>
      <c r="L69" s="1"/>
      <c r="N69" s="1"/>
      <c r="O69" s="21">
        <f>B69</f>
        <v>10</v>
      </c>
      <c r="P69" s="2"/>
      <c r="Q69" s="1"/>
    </row>
    <row r="70" spans="1:22" ht="12.75" customHeight="1" x14ac:dyDescent="0.2">
      <c r="A70" s="20" t="s">
        <v>19</v>
      </c>
      <c r="C70" s="25">
        <v>10</v>
      </c>
      <c r="J70" s="158"/>
      <c r="K70" s="1"/>
      <c r="L70" s="1"/>
      <c r="N70" s="1">
        <f>C70/B69</f>
        <v>1</v>
      </c>
      <c r="O70" s="21">
        <v>10</v>
      </c>
      <c r="P70" s="26">
        <f t="shared" ref="P70:P76" si="8">O70/O69</f>
        <v>1</v>
      </c>
      <c r="Q70" s="1">
        <f t="shared" ref="Q70:Q76" si="9">100%-P70</f>
        <v>0</v>
      </c>
    </row>
    <row r="71" spans="1:22" ht="12.75" customHeight="1" x14ac:dyDescent="0.2">
      <c r="A71" s="109" t="s">
        <v>20</v>
      </c>
      <c r="B71" s="96"/>
      <c r="C71" s="96"/>
      <c r="D71" s="96">
        <v>10</v>
      </c>
      <c r="E71" s="96"/>
      <c r="F71" s="96"/>
      <c r="G71" s="96"/>
      <c r="H71" s="96"/>
      <c r="I71" s="96"/>
      <c r="J71" s="164"/>
      <c r="K71" s="110"/>
      <c r="L71" s="110"/>
      <c r="M71" s="96"/>
      <c r="N71" s="110">
        <f>D71/C70</f>
        <v>1</v>
      </c>
      <c r="O71" s="111">
        <v>10</v>
      </c>
      <c r="P71" s="112">
        <f t="shared" si="8"/>
        <v>1</v>
      </c>
      <c r="Q71" s="110">
        <f t="shared" si="9"/>
        <v>0</v>
      </c>
      <c r="R71" s="96"/>
      <c r="S71" s="96"/>
      <c r="T71" s="96"/>
      <c r="U71" s="96"/>
      <c r="V71" s="96"/>
    </row>
    <row r="72" spans="1:22" ht="12.75" customHeight="1" x14ac:dyDescent="0.2">
      <c r="A72" s="20" t="s">
        <v>21</v>
      </c>
      <c r="E72" s="25">
        <v>9</v>
      </c>
      <c r="J72" s="158"/>
      <c r="K72" s="1"/>
      <c r="L72" s="1"/>
      <c r="N72" s="1">
        <f>E72/D71</f>
        <v>0.9</v>
      </c>
      <c r="O72" s="21">
        <v>9</v>
      </c>
      <c r="P72" s="26">
        <f t="shared" si="8"/>
        <v>0.9</v>
      </c>
      <c r="Q72" s="1">
        <f t="shared" si="9"/>
        <v>9.9999999999999978E-2</v>
      </c>
    </row>
    <row r="73" spans="1:22" ht="12.75" customHeight="1" x14ac:dyDescent="0.2">
      <c r="A73" s="20" t="s">
        <v>22</v>
      </c>
      <c r="F73" s="25">
        <v>8</v>
      </c>
      <c r="J73" s="158"/>
      <c r="K73" s="1"/>
      <c r="L73" s="1"/>
      <c r="N73" s="1">
        <f>F73/E72</f>
        <v>0.88888888888888884</v>
      </c>
      <c r="O73" s="21">
        <v>8</v>
      </c>
      <c r="P73" s="26">
        <f t="shared" si="8"/>
        <v>0.88888888888888884</v>
      </c>
      <c r="Q73" s="1">
        <f t="shared" si="9"/>
        <v>0.11111111111111116</v>
      </c>
    </row>
    <row r="74" spans="1:22" ht="12.75" customHeight="1" x14ac:dyDescent="0.2">
      <c r="A74" s="20" t="s">
        <v>23</v>
      </c>
      <c r="G74" s="25">
        <v>8</v>
      </c>
      <c r="J74" s="158"/>
      <c r="K74" s="1"/>
      <c r="L74" s="1"/>
      <c r="N74" s="1">
        <f>G74/F73</f>
        <v>1</v>
      </c>
      <c r="O74" s="21">
        <v>8</v>
      </c>
      <c r="P74" s="26">
        <f t="shared" si="8"/>
        <v>1</v>
      </c>
      <c r="Q74" s="1">
        <f t="shared" si="9"/>
        <v>0</v>
      </c>
    </row>
    <row r="75" spans="1:22" ht="12.75" customHeight="1" x14ac:dyDescent="0.2">
      <c r="A75" s="20" t="s">
        <v>24</v>
      </c>
      <c r="H75" s="25">
        <v>8</v>
      </c>
      <c r="J75" s="158"/>
      <c r="K75" s="1"/>
      <c r="L75" s="1"/>
      <c r="N75" s="1">
        <f>H75/G74</f>
        <v>1</v>
      </c>
      <c r="O75" s="21">
        <v>8</v>
      </c>
      <c r="P75" s="26">
        <f t="shared" si="8"/>
        <v>1</v>
      </c>
      <c r="Q75" s="1">
        <f t="shared" si="9"/>
        <v>0</v>
      </c>
    </row>
    <row r="76" spans="1:22" ht="12.75" customHeight="1" x14ac:dyDescent="0.2">
      <c r="A76" s="32" t="s">
        <v>28</v>
      </c>
      <c r="B76" s="28"/>
      <c r="C76" s="28"/>
      <c r="D76" s="28"/>
      <c r="E76" s="28"/>
      <c r="F76" s="28"/>
      <c r="G76" s="28"/>
      <c r="H76" s="28"/>
      <c r="I76" s="28">
        <v>8</v>
      </c>
      <c r="J76" s="158">
        <v>7</v>
      </c>
      <c r="K76" s="1"/>
      <c r="L76" s="1"/>
      <c r="N76" s="1">
        <f>I76/H75</f>
        <v>1</v>
      </c>
      <c r="O76" s="21">
        <v>8</v>
      </c>
      <c r="P76" s="26">
        <f t="shared" si="8"/>
        <v>1</v>
      </c>
      <c r="Q76" s="1">
        <f t="shared" si="9"/>
        <v>0</v>
      </c>
    </row>
    <row r="77" spans="1:22" ht="12.75" customHeight="1" x14ac:dyDescent="0.2">
      <c r="A77" s="20" t="s">
        <v>30</v>
      </c>
      <c r="I77" s="25">
        <v>1</v>
      </c>
      <c r="J77" s="158">
        <v>1</v>
      </c>
      <c r="K77" s="1"/>
      <c r="L77" s="1"/>
      <c r="N77" s="1"/>
      <c r="O77" s="21">
        <v>1</v>
      </c>
      <c r="P77" s="26"/>
      <c r="Q77" s="1"/>
    </row>
    <row r="78" spans="1:22" ht="12.75" customHeight="1" x14ac:dyDescent="0.2">
      <c r="A78" s="31" t="s">
        <v>31</v>
      </c>
      <c r="J78" s="158"/>
      <c r="K78" s="1"/>
      <c r="L78" s="1"/>
      <c r="N78" s="1"/>
      <c r="O78" s="21"/>
      <c r="P78" s="26"/>
      <c r="Q78" s="1"/>
    </row>
    <row r="79" spans="1:22" ht="12.75" customHeight="1" x14ac:dyDescent="0.2">
      <c r="A79" s="31"/>
      <c r="J79" s="158"/>
      <c r="K79" s="1"/>
      <c r="L79" s="1"/>
      <c r="N79" s="1"/>
      <c r="O79" s="21"/>
      <c r="P79" s="26"/>
      <c r="Q79" s="1"/>
    </row>
    <row r="80" spans="1:22" ht="12.75" customHeight="1" x14ac:dyDescent="0.2">
      <c r="J80" s="159">
        <f>SUM(J76:J77)</f>
        <v>8</v>
      </c>
      <c r="K80" s="3">
        <f>J76/B69</f>
        <v>0.7</v>
      </c>
      <c r="L80" s="3">
        <f>J80/B69</f>
        <v>0.8</v>
      </c>
      <c r="M80" s="3">
        <f>L80-K80</f>
        <v>0.10000000000000009</v>
      </c>
      <c r="R80" s="25" t="s">
        <v>91</v>
      </c>
    </row>
    <row r="81" spans="1:22" ht="12.75" customHeight="1" x14ac:dyDescent="0.3">
      <c r="A81" s="4" t="s">
        <v>36</v>
      </c>
      <c r="F81" s="34" t="s">
        <v>92</v>
      </c>
      <c r="K81" s="1"/>
      <c r="L81" s="1"/>
      <c r="N81" s="1"/>
      <c r="O81" s="2"/>
      <c r="P81" s="2"/>
      <c r="Q81" s="1"/>
    </row>
    <row r="82" spans="1:22" ht="25.5" customHeight="1" x14ac:dyDescent="0.2">
      <c r="B82" s="6" t="s">
        <v>1</v>
      </c>
      <c r="C82" s="6"/>
      <c r="D82" s="6"/>
      <c r="E82" s="6"/>
      <c r="F82" s="6"/>
      <c r="G82" s="6"/>
      <c r="H82" s="6"/>
      <c r="I82" s="6"/>
      <c r="K82" s="7" t="s">
        <v>2</v>
      </c>
      <c r="L82" s="7" t="s">
        <v>3</v>
      </c>
      <c r="M82" s="8" t="s">
        <v>4</v>
      </c>
      <c r="N82" s="7" t="s">
        <v>5</v>
      </c>
      <c r="O82" s="9" t="s">
        <v>6</v>
      </c>
      <c r="P82" s="9" t="s">
        <v>7</v>
      </c>
      <c r="Q82" s="10" t="s">
        <v>8</v>
      </c>
    </row>
    <row r="83" spans="1:22" ht="12.75" customHeight="1" x14ac:dyDescent="0.2">
      <c r="A83" s="12" t="s">
        <v>9</v>
      </c>
      <c r="B83" s="13">
        <v>1</v>
      </c>
      <c r="C83" s="13">
        <v>2</v>
      </c>
      <c r="D83" s="13">
        <v>3</v>
      </c>
      <c r="E83" s="13">
        <v>4</v>
      </c>
      <c r="F83" s="13">
        <v>5</v>
      </c>
      <c r="G83" s="13">
        <v>6</v>
      </c>
      <c r="H83" s="13">
        <v>7</v>
      </c>
      <c r="I83" s="13">
        <v>8</v>
      </c>
      <c r="J83" s="156" t="s">
        <v>10</v>
      </c>
      <c r="K83" s="15"/>
      <c r="L83" s="16"/>
      <c r="M83" s="17"/>
      <c r="N83" s="18"/>
      <c r="O83" s="2"/>
      <c r="P83" s="2"/>
      <c r="Q83" s="1"/>
    </row>
    <row r="84" spans="1:22" ht="12.75" customHeight="1" x14ac:dyDescent="0.2">
      <c r="A84" s="20" t="s">
        <v>19</v>
      </c>
      <c r="B84" s="25">
        <v>7</v>
      </c>
      <c r="J84" s="158"/>
      <c r="K84" s="1"/>
      <c r="L84" s="1"/>
      <c r="N84" s="1"/>
      <c r="O84" s="21">
        <f>B84</f>
        <v>7</v>
      </c>
      <c r="P84" s="2"/>
      <c r="Q84" s="1"/>
    </row>
    <row r="85" spans="1:22" ht="12.75" customHeight="1" x14ac:dyDescent="0.2">
      <c r="A85" s="20" t="s">
        <v>20</v>
      </c>
      <c r="C85" s="25">
        <v>5</v>
      </c>
      <c r="J85" s="158"/>
      <c r="K85" s="1"/>
      <c r="L85" s="1"/>
      <c r="N85" s="1">
        <f>C85/B84</f>
        <v>0.7142857142857143</v>
      </c>
      <c r="O85" s="21">
        <v>5</v>
      </c>
      <c r="P85" s="26">
        <f t="shared" ref="P85:P91" si="10">O85/O84</f>
        <v>0.7142857142857143</v>
      </c>
      <c r="Q85" s="1">
        <f t="shared" ref="Q85:Q91" si="11">100%-P85</f>
        <v>0.2857142857142857</v>
      </c>
    </row>
    <row r="86" spans="1:22" ht="12.75" customHeight="1" x14ac:dyDescent="0.2">
      <c r="A86" s="109" t="s">
        <v>21</v>
      </c>
      <c r="B86" s="96"/>
      <c r="C86" s="96"/>
      <c r="D86" s="96">
        <v>4</v>
      </c>
      <c r="E86" s="96"/>
      <c r="F86" s="96"/>
      <c r="G86" s="96"/>
      <c r="H86" s="96"/>
      <c r="I86" s="96"/>
      <c r="J86" s="164"/>
      <c r="K86" s="110"/>
      <c r="L86" s="110"/>
      <c r="M86" s="96"/>
      <c r="N86" s="110">
        <f>D86/C85</f>
        <v>0.8</v>
      </c>
      <c r="O86" s="111">
        <v>5</v>
      </c>
      <c r="P86" s="112">
        <f t="shared" si="10"/>
        <v>1</v>
      </c>
      <c r="Q86" s="110">
        <f t="shared" si="11"/>
        <v>0</v>
      </c>
      <c r="R86" s="96"/>
      <c r="S86" s="96"/>
      <c r="T86" s="96"/>
      <c r="U86" s="96"/>
      <c r="V86" s="96"/>
    </row>
    <row r="87" spans="1:22" ht="12.75" customHeight="1" x14ac:dyDescent="0.2">
      <c r="A87" s="20" t="s">
        <v>22</v>
      </c>
      <c r="E87" s="25">
        <v>4</v>
      </c>
      <c r="J87" s="158"/>
      <c r="N87" s="1">
        <f>E87/D86</f>
        <v>1</v>
      </c>
      <c r="O87" s="21">
        <v>4</v>
      </c>
      <c r="P87" s="26">
        <f t="shared" si="10"/>
        <v>0.8</v>
      </c>
      <c r="Q87" s="1">
        <f t="shared" si="11"/>
        <v>0.19999999999999996</v>
      </c>
    </row>
    <row r="88" spans="1:22" ht="12.75" customHeight="1" x14ac:dyDescent="0.2">
      <c r="A88" s="20" t="s">
        <v>23</v>
      </c>
      <c r="F88" s="25">
        <v>4</v>
      </c>
      <c r="J88" s="158"/>
      <c r="N88" s="1">
        <f>F88/E87</f>
        <v>1</v>
      </c>
      <c r="O88" s="21">
        <v>4</v>
      </c>
      <c r="P88" s="26">
        <f t="shared" si="10"/>
        <v>1</v>
      </c>
      <c r="Q88" s="1">
        <f t="shared" si="11"/>
        <v>0</v>
      </c>
    </row>
    <row r="89" spans="1:22" ht="12.75" customHeight="1" x14ac:dyDescent="0.2">
      <c r="A89" s="20" t="s">
        <v>24</v>
      </c>
      <c r="G89" s="25">
        <v>4</v>
      </c>
      <c r="J89" s="158"/>
      <c r="N89" s="1">
        <f>G89/F88</f>
        <v>1</v>
      </c>
      <c r="O89" s="21">
        <v>4</v>
      </c>
      <c r="P89" s="26">
        <f t="shared" si="10"/>
        <v>1</v>
      </c>
      <c r="Q89" s="1">
        <f t="shared" si="11"/>
        <v>0</v>
      </c>
    </row>
    <row r="90" spans="1:22" ht="12.75" customHeight="1" x14ac:dyDescent="0.2">
      <c r="A90" s="20" t="s">
        <v>28</v>
      </c>
      <c r="H90" s="25">
        <v>4</v>
      </c>
      <c r="J90" s="158"/>
      <c r="N90" s="1">
        <f>H90/G89</f>
        <v>1</v>
      </c>
      <c r="O90" s="21">
        <v>4</v>
      </c>
      <c r="P90" s="26">
        <f t="shared" si="10"/>
        <v>1</v>
      </c>
      <c r="Q90" s="1">
        <f t="shared" si="11"/>
        <v>0</v>
      </c>
    </row>
    <row r="91" spans="1:22" ht="12.75" customHeight="1" x14ac:dyDescent="0.2">
      <c r="A91" s="32" t="s">
        <v>30</v>
      </c>
      <c r="B91" s="28"/>
      <c r="C91" s="28"/>
      <c r="D91" s="28"/>
      <c r="E91" s="28"/>
      <c r="F91" s="28"/>
      <c r="G91" s="28"/>
      <c r="H91" s="28"/>
      <c r="I91" s="28">
        <v>4</v>
      </c>
      <c r="J91" s="158">
        <v>2</v>
      </c>
      <c r="N91" s="1">
        <f>I91/H90</f>
        <v>1</v>
      </c>
      <c r="O91" s="21">
        <v>4</v>
      </c>
      <c r="P91" s="26">
        <f t="shared" si="10"/>
        <v>1</v>
      </c>
      <c r="Q91" s="1">
        <f t="shared" si="11"/>
        <v>0</v>
      </c>
    </row>
    <row r="92" spans="1:22" ht="12.75" customHeight="1" x14ac:dyDescent="0.2">
      <c r="A92" s="31" t="s">
        <v>31</v>
      </c>
      <c r="I92" s="25">
        <v>2</v>
      </c>
      <c r="J92" s="158">
        <v>1</v>
      </c>
      <c r="N92" s="1"/>
      <c r="O92" s="21">
        <v>3</v>
      </c>
      <c r="P92" s="26"/>
      <c r="Q92" s="1"/>
    </row>
    <row r="93" spans="1:22" ht="12.75" customHeight="1" x14ac:dyDescent="0.2">
      <c r="A93" s="31" t="s">
        <v>32</v>
      </c>
      <c r="I93" s="25">
        <v>2</v>
      </c>
      <c r="J93" s="158">
        <v>1</v>
      </c>
      <c r="N93" s="1"/>
      <c r="O93" s="21">
        <v>2</v>
      </c>
      <c r="P93" s="26"/>
      <c r="Q93" s="1"/>
    </row>
    <row r="94" spans="1:22" ht="12.75" customHeight="1" x14ac:dyDescent="0.2">
      <c r="A94" s="31" t="s">
        <v>33</v>
      </c>
      <c r="I94" s="25">
        <v>1</v>
      </c>
      <c r="J94" s="158"/>
      <c r="N94" s="1"/>
      <c r="O94" s="21">
        <v>1</v>
      </c>
      <c r="P94" s="26"/>
      <c r="Q94" s="1"/>
    </row>
    <row r="95" spans="1:22" ht="12.75" customHeight="1" x14ac:dyDescent="0.2">
      <c r="A95" s="31" t="s">
        <v>38</v>
      </c>
      <c r="J95" s="158"/>
      <c r="N95" s="1"/>
      <c r="O95" s="21"/>
      <c r="P95" s="26"/>
      <c r="Q95" s="1"/>
    </row>
    <row r="96" spans="1:22" ht="12.75" customHeight="1" x14ac:dyDescent="0.2">
      <c r="A96" s="31" t="s">
        <v>39</v>
      </c>
      <c r="I96" s="25">
        <v>1</v>
      </c>
      <c r="J96" s="158"/>
      <c r="N96" s="1"/>
      <c r="O96" s="21">
        <v>1</v>
      </c>
      <c r="P96" s="26"/>
      <c r="Q96" s="1"/>
    </row>
    <row r="97" spans="1:17" ht="12.75" customHeight="1" x14ac:dyDescent="0.2">
      <c r="A97" s="31" t="s">
        <v>46</v>
      </c>
      <c r="I97" s="25">
        <v>1</v>
      </c>
      <c r="J97" s="158"/>
      <c r="N97" s="1"/>
      <c r="O97" s="21">
        <v>1</v>
      </c>
      <c r="P97" s="26"/>
      <c r="Q97" s="1"/>
    </row>
    <row r="98" spans="1:17" ht="12.75" customHeight="1" x14ac:dyDescent="0.2">
      <c r="A98" s="31"/>
      <c r="J98" s="159">
        <f>SUM(J91:J93)</f>
        <v>4</v>
      </c>
      <c r="K98" s="3">
        <f>J91/B84</f>
        <v>0.2857142857142857</v>
      </c>
      <c r="L98" s="3">
        <f>J98/B84</f>
        <v>0.5714285714285714</v>
      </c>
      <c r="M98" s="3">
        <f>L98-K98</f>
        <v>0.2857142857142857</v>
      </c>
      <c r="N98" s="1"/>
      <c r="O98" s="21"/>
      <c r="P98" s="26"/>
      <c r="Q98" s="1"/>
    </row>
    <row r="99" spans="1:17" ht="12.75" customHeight="1" x14ac:dyDescent="0.2"/>
    <row r="100" spans="1:17" ht="12.75" customHeight="1" x14ac:dyDescent="0.3">
      <c r="A100" s="4" t="s">
        <v>37</v>
      </c>
      <c r="F100" s="34" t="s">
        <v>93</v>
      </c>
      <c r="K100" s="1"/>
      <c r="L100" s="1"/>
      <c r="N100" s="1"/>
      <c r="O100" s="2"/>
      <c r="P100" s="2"/>
      <c r="Q100" s="1"/>
    </row>
    <row r="101" spans="1:17" ht="25.5" customHeight="1" x14ac:dyDescent="0.2">
      <c r="B101" s="6" t="s">
        <v>1</v>
      </c>
      <c r="C101" s="6"/>
      <c r="D101" s="6"/>
      <c r="E101" s="6"/>
      <c r="F101" s="6"/>
      <c r="G101" s="6"/>
      <c r="H101" s="6"/>
      <c r="I101" s="6"/>
      <c r="K101" s="7" t="s">
        <v>2</v>
      </c>
      <c r="L101" s="7" t="s">
        <v>3</v>
      </c>
      <c r="M101" s="8" t="s">
        <v>4</v>
      </c>
      <c r="N101" s="7" t="s">
        <v>5</v>
      </c>
      <c r="O101" s="9" t="s">
        <v>6</v>
      </c>
      <c r="P101" s="9" t="s">
        <v>7</v>
      </c>
      <c r="Q101" s="10" t="s">
        <v>8</v>
      </c>
    </row>
    <row r="102" spans="1:17" ht="12.75" customHeight="1" x14ac:dyDescent="0.2">
      <c r="A102" s="12" t="s">
        <v>9</v>
      </c>
      <c r="B102" s="13">
        <v>1</v>
      </c>
      <c r="C102" s="13">
        <v>2</v>
      </c>
      <c r="D102" s="13">
        <v>3</v>
      </c>
      <c r="E102" s="13">
        <v>4</v>
      </c>
      <c r="F102" s="13">
        <v>5</v>
      </c>
      <c r="G102" s="13">
        <v>6</v>
      </c>
      <c r="H102" s="13">
        <v>7</v>
      </c>
      <c r="I102" s="13">
        <v>8</v>
      </c>
      <c r="J102" s="156" t="s">
        <v>10</v>
      </c>
      <c r="K102" s="15"/>
      <c r="L102" s="16"/>
      <c r="M102" s="17"/>
      <c r="N102" s="18"/>
      <c r="O102" s="2"/>
      <c r="P102" s="2"/>
      <c r="Q102" s="1"/>
    </row>
    <row r="103" spans="1:17" ht="12.75" customHeight="1" x14ac:dyDescent="0.2">
      <c r="A103" s="20" t="s">
        <v>20</v>
      </c>
      <c r="B103" s="25">
        <v>5</v>
      </c>
      <c r="J103" s="158"/>
      <c r="K103" s="1"/>
      <c r="L103" s="1"/>
      <c r="N103" s="1"/>
      <c r="O103" s="21">
        <f>B103</f>
        <v>5</v>
      </c>
      <c r="P103" s="2"/>
      <c r="Q103" s="1"/>
    </row>
    <row r="104" spans="1:17" ht="12.75" customHeight="1" x14ac:dyDescent="0.2">
      <c r="A104" s="20" t="s">
        <v>21</v>
      </c>
      <c r="C104" s="25">
        <v>5</v>
      </c>
      <c r="J104" s="158"/>
      <c r="K104" s="1"/>
      <c r="L104" s="1"/>
      <c r="N104" s="3">
        <f>C104/B103</f>
        <v>1</v>
      </c>
      <c r="O104" s="21">
        <v>5</v>
      </c>
      <c r="P104" s="26">
        <f t="shared" ref="P104:P110" si="12">O104/O103</f>
        <v>1</v>
      </c>
      <c r="Q104" s="1">
        <f t="shared" ref="Q104:Q110" si="13">100%-P104</f>
        <v>0</v>
      </c>
    </row>
    <row r="105" spans="1:17" ht="12.75" customHeight="1" x14ac:dyDescent="0.2">
      <c r="A105" s="20" t="s">
        <v>22</v>
      </c>
      <c r="D105" s="25">
        <v>3</v>
      </c>
      <c r="J105" s="158"/>
      <c r="K105" s="1"/>
      <c r="L105" s="1"/>
      <c r="N105" s="3">
        <f>D105/C104</f>
        <v>0.6</v>
      </c>
      <c r="O105" s="21">
        <v>5</v>
      </c>
      <c r="P105" s="26">
        <f t="shared" si="12"/>
        <v>1</v>
      </c>
      <c r="Q105" s="1">
        <f t="shared" si="13"/>
        <v>0</v>
      </c>
    </row>
    <row r="106" spans="1:17" ht="12.75" customHeight="1" x14ac:dyDescent="0.2">
      <c r="A106" s="20" t="s">
        <v>23</v>
      </c>
      <c r="E106" s="25">
        <v>3</v>
      </c>
      <c r="J106" s="158"/>
      <c r="N106" s="3">
        <f>E106/D105</f>
        <v>1</v>
      </c>
      <c r="O106" s="21">
        <v>5</v>
      </c>
      <c r="P106" s="26">
        <f t="shared" si="12"/>
        <v>1</v>
      </c>
      <c r="Q106" s="1">
        <f t="shared" si="13"/>
        <v>0</v>
      </c>
    </row>
    <row r="107" spans="1:17" ht="12.75" customHeight="1" x14ac:dyDescent="0.2">
      <c r="A107" s="20" t="s">
        <v>24</v>
      </c>
      <c r="F107" s="25">
        <v>3</v>
      </c>
      <c r="J107" s="158"/>
      <c r="N107" s="3">
        <f>F107/E106</f>
        <v>1</v>
      </c>
      <c r="O107" s="21">
        <v>4</v>
      </c>
      <c r="P107" s="26">
        <f t="shared" si="12"/>
        <v>0.8</v>
      </c>
      <c r="Q107" s="1">
        <f t="shared" si="13"/>
        <v>0.19999999999999996</v>
      </c>
    </row>
    <row r="108" spans="1:17" ht="12.75" customHeight="1" x14ac:dyDescent="0.2">
      <c r="A108" s="20" t="s">
        <v>28</v>
      </c>
      <c r="G108" s="25">
        <v>3</v>
      </c>
      <c r="J108" s="158"/>
      <c r="N108" s="3">
        <f>G108/F107</f>
        <v>1</v>
      </c>
      <c r="O108" s="21">
        <v>5</v>
      </c>
      <c r="P108" s="26">
        <f t="shared" si="12"/>
        <v>1.25</v>
      </c>
      <c r="Q108" s="1">
        <f t="shared" si="13"/>
        <v>-0.25</v>
      </c>
    </row>
    <row r="109" spans="1:17" ht="12.75" customHeight="1" x14ac:dyDescent="0.2">
      <c r="A109" s="20" t="s">
        <v>30</v>
      </c>
      <c r="H109" s="25">
        <v>3</v>
      </c>
      <c r="J109" s="158"/>
      <c r="N109" s="3">
        <f>H109/G108</f>
        <v>1</v>
      </c>
      <c r="O109" s="21">
        <v>5</v>
      </c>
      <c r="P109" s="26">
        <f t="shared" si="12"/>
        <v>1</v>
      </c>
      <c r="Q109" s="1">
        <f t="shared" si="13"/>
        <v>0</v>
      </c>
    </row>
    <row r="110" spans="1:17" ht="12.75" customHeight="1" x14ac:dyDescent="0.2">
      <c r="A110" s="101" t="s">
        <v>31</v>
      </c>
      <c r="B110" s="28"/>
      <c r="C110" s="28"/>
      <c r="D110" s="28"/>
      <c r="E110" s="28"/>
      <c r="F110" s="28"/>
      <c r="G110" s="28"/>
      <c r="H110" s="28"/>
      <c r="I110" s="28">
        <v>3</v>
      </c>
      <c r="J110" s="158">
        <v>2</v>
      </c>
      <c r="N110" s="3">
        <f>I110/H109</f>
        <v>1</v>
      </c>
      <c r="O110" s="21">
        <v>5</v>
      </c>
      <c r="P110" s="26">
        <f t="shared" si="12"/>
        <v>1</v>
      </c>
      <c r="Q110" s="1">
        <f t="shared" si="13"/>
        <v>0</v>
      </c>
    </row>
    <row r="111" spans="1:17" ht="12.75" customHeight="1" x14ac:dyDescent="0.2">
      <c r="A111" s="31" t="s">
        <v>32</v>
      </c>
      <c r="I111" s="25">
        <v>2</v>
      </c>
      <c r="J111" s="158">
        <v>2</v>
      </c>
      <c r="N111" s="3"/>
      <c r="O111" s="21">
        <v>3</v>
      </c>
      <c r="P111" s="26"/>
      <c r="Q111" s="1"/>
    </row>
    <row r="112" spans="1:17" ht="12.75" customHeight="1" x14ac:dyDescent="0.2">
      <c r="A112" s="31" t="s">
        <v>33</v>
      </c>
      <c r="I112" s="25">
        <v>1</v>
      </c>
      <c r="J112" s="158"/>
      <c r="N112" s="3"/>
      <c r="O112" s="21">
        <v>1</v>
      </c>
      <c r="P112" s="26"/>
      <c r="Q112" s="1"/>
    </row>
    <row r="113" spans="1:17" ht="12.75" customHeight="1" x14ac:dyDescent="0.2">
      <c r="A113" s="31" t="s">
        <v>38</v>
      </c>
      <c r="I113" s="25">
        <v>1</v>
      </c>
      <c r="J113" s="158"/>
      <c r="N113" s="3"/>
      <c r="O113" s="21">
        <v>1</v>
      </c>
      <c r="P113" s="26"/>
      <c r="Q113" s="1"/>
    </row>
    <row r="114" spans="1:17" ht="12.75" customHeight="1" x14ac:dyDescent="0.2">
      <c r="A114" s="31"/>
      <c r="J114" s="158"/>
      <c r="N114" s="3"/>
      <c r="O114" s="21"/>
      <c r="P114" s="26"/>
      <c r="Q114" s="1"/>
    </row>
    <row r="115" spans="1:17" ht="12.75" customHeight="1" x14ac:dyDescent="0.2">
      <c r="A115" s="31"/>
      <c r="J115" s="159">
        <f>SUM(J110:J111)</f>
        <v>4</v>
      </c>
      <c r="K115" s="3">
        <f>J110/B103</f>
        <v>0.4</v>
      </c>
      <c r="L115" s="3">
        <f>J115/B103</f>
        <v>0.8</v>
      </c>
      <c r="M115" s="3">
        <f>L115-K115</f>
        <v>0.4</v>
      </c>
    </row>
    <row r="116" spans="1:17" ht="12.75" customHeight="1" x14ac:dyDescent="0.3">
      <c r="A116" s="4" t="s">
        <v>40</v>
      </c>
      <c r="F116" s="34" t="s">
        <v>94</v>
      </c>
      <c r="K116" s="1"/>
      <c r="L116" s="1"/>
      <c r="N116" s="1"/>
      <c r="O116" s="2"/>
      <c r="P116" s="2"/>
      <c r="Q116" s="1"/>
    </row>
    <row r="117" spans="1:17" ht="25.5" customHeight="1" x14ac:dyDescent="0.2">
      <c r="B117" s="6" t="s">
        <v>1</v>
      </c>
      <c r="C117" s="6"/>
      <c r="D117" s="6"/>
      <c r="E117" s="6"/>
      <c r="F117" s="6"/>
      <c r="G117" s="6"/>
      <c r="H117" s="6"/>
      <c r="I117" s="6"/>
      <c r="K117" s="7" t="s">
        <v>2</v>
      </c>
      <c r="L117" s="7" t="s">
        <v>3</v>
      </c>
      <c r="M117" s="8" t="s">
        <v>4</v>
      </c>
      <c r="N117" s="7" t="s">
        <v>5</v>
      </c>
      <c r="O117" s="9" t="s">
        <v>6</v>
      </c>
      <c r="P117" s="9" t="s">
        <v>7</v>
      </c>
      <c r="Q117" s="10" t="s">
        <v>8</v>
      </c>
    </row>
    <row r="118" spans="1:17" ht="12.75" customHeight="1" x14ac:dyDescent="0.2">
      <c r="A118" s="12" t="s">
        <v>9</v>
      </c>
      <c r="B118" s="13">
        <v>1</v>
      </c>
      <c r="C118" s="13">
        <v>2</v>
      </c>
      <c r="D118" s="13">
        <v>3</v>
      </c>
      <c r="E118" s="13">
        <v>4</v>
      </c>
      <c r="F118" s="13">
        <v>5</v>
      </c>
      <c r="G118" s="13">
        <v>6</v>
      </c>
      <c r="H118" s="13">
        <v>7</v>
      </c>
      <c r="I118" s="13">
        <v>8</v>
      </c>
      <c r="J118" s="156" t="s">
        <v>10</v>
      </c>
      <c r="K118" s="15"/>
      <c r="L118" s="16"/>
      <c r="M118" s="17"/>
      <c r="N118" s="18"/>
      <c r="O118" s="2"/>
      <c r="P118" s="2"/>
      <c r="Q118" s="1"/>
    </row>
    <row r="119" spans="1:17" ht="12.75" customHeight="1" x14ac:dyDescent="0.2">
      <c r="A119" s="20" t="s">
        <v>21</v>
      </c>
      <c r="B119" s="25">
        <v>13</v>
      </c>
      <c r="J119" s="158"/>
      <c r="K119" s="1"/>
      <c r="L119" s="1"/>
      <c r="N119" s="1"/>
      <c r="O119" s="21">
        <f>B119</f>
        <v>13</v>
      </c>
      <c r="P119" s="2"/>
      <c r="Q119" s="1"/>
    </row>
    <row r="120" spans="1:17" ht="12.75" customHeight="1" x14ac:dyDescent="0.2">
      <c r="A120" s="20" t="s">
        <v>22</v>
      </c>
      <c r="C120" s="25">
        <v>12</v>
      </c>
      <c r="J120" s="158"/>
      <c r="K120" s="1"/>
      <c r="L120" s="1"/>
      <c r="N120" s="1">
        <f>C120/B119</f>
        <v>0.92307692307692313</v>
      </c>
      <c r="O120" s="21">
        <v>12</v>
      </c>
      <c r="P120" s="26">
        <f t="shared" ref="P120:P126" si="14">O120/O119</f>
        <v>0.92307692307692313</v>
      </c>
      <c r="Q120" s="1">
        <f t="shared" ref="Q120:Q126" si="15">100%-P120</f>
        <v>7.6923076923076872E-2</v>
      </c>
    </row>
    <row r="121" spans="1:17" ht="12.75" customHeight="1" x14ac:dyDescent="0.2">
      <c r="A121" s="20" t="s">
        <v>23</v>
      </c>
      <c r="D121" s="25">
        <v>11</v>
      </c>
      <c r="J121" s="158"/>
      <c r="N121" s="1">
        <f>D121/C120</f>
        <v>0.91666666666666663</v>
      </c>
      <c r="O121" s="21">
        <v>11</v>
      </c>
      <c r="P121" s="26">
        <f t="shared" si="14"/>
        <v>0.91666666666666663</v>
      </c>
      <c r="Q121" s="1">
        <f t="shared" si="15"/>
        <v>8.333333333333337E-2</v>
      </c>
    </row>
    <row r="122" spans="1:17" ht="12.75" customHeight="1" x14ac:dyDescent="0.2">
      <c r="A122" s="20" t="s">
        <v>24</v>
      </c>
      <c r="E122" s="25">
        <v>6</v>
      </c>
      <c r="J122" s="158"/>
      <c r="N122" s="1">
        <f>E122/D121</f>
        <v>0.54545454545454541</v>
      </c>
      <c r="O122" s="21">
        <v>7</v>
      </c>
      <c r="P122" s="26">
        <f t="shared" si="14"/>
        <v>0.63636363636363635</v>
      </c>
      <c r="Q122" s="1">
        <f t="shared" si="15"/>
        <v>0.36363636363636365</v>
      </c>
    </row>
    <row r="123" spans="1:17" ht="12.75" customHeight="1" x14ac:dyDescent="0.2">
      <c r="A123" s="20" t="s">
        <v>28</v>
      </c>
      <c r="F123" s="25">
        <v>6</v>
      </c>
      <c r="J123" s="158"/>
      <c r="N123" s="1">
        <f>F123/E122</f>
        <v>1</v>
      </c>
      <c r="O123" s="21">
        <v>6</v>
      </c>
      <c r="P123" s="26">
        <f t="shared" si="14"/>
        <v>0.8571428571428571</v>
      </c>
      <c r="Q123" s="1">
        <f t="shared" si="15"/>
        <v>0.1428571428571429</v>
      </c>
    </row>
    <row r="124" spans="1:17" ht="12.75" customHeight="1" x14ac:dyDescent="0.2">
      <c r="A124" s="20" t="s">
        <v>30</v>
      </c>
      <c r="G124" s="25">
        <v>6</v>
      </c>
      <c r="J124" s="158"/>
      <c r="N124" s="1">
        <f>G124/F123</f>
        <v>1</v>
      </c>
      <c r="O124" s="21">
        <v>6</v>
      </c>
      <c r="P124" s="26">
        <f t="shared" si="14"/>
        <v>1</v>
      </c>
      <c r="Q124" s="1">
        <f t="shared" si="15"/>
        <v>0</v>
      </c>
    </row>
    <row r="125" spans="1:17" ht="12.75" customHeight="1" x14ac:dyDescent="0.2">
      <c r="A125" s="31" t="s">
        <v>31</v>
      </c>
      <c r="H125" s="25">
        <v>5</v>
      </c>
      <c r="J125" s="158"/>
      <c r="N125" s="1">
        <f>H125/G124</f>
        <v>0.83333333333333337</v>
      </c>
      <c r="O125" s="21">
        <v>6</v>
      </c>
      <c r="P125" s="26">
        <f t="shared" si="14"/>
        <v>1</v>
      </c>
      <c r="Q125" s="1">
        <f t="shared" si="15"/>
        <v>0</v>
      </c>
    </row>
    <row r="126" spans="1:17" ht="12.75" customHeight="1" x14ac:dyDescent="0.2">
      <c r="A126" s="101" t="s">
        <v>32</v>
      </c>
      <c r="B126" s="28"/>
      <c r="C126" s="28"/>
      <c r="D126" s="28"/>
      <c r="E126" s="28"/>
      <c r="F126" s="28"/>
      <c r="G126" s="28"/>
      <c r="H126" s="28"/>
      <c r="I126" s="28">
        <v>5</v>
      </c>
      <c r="J126" s="158">
        <v>4</v>
      </c>
      <c r="N126" s="1">
        <f>I126/H125</f>
        <v>1</v>
      </c>
      <c r="O126" s="21">
        <v>5</v>
      </c>
      <c r="P126" s="26">
        <f t="shared" si="14"/>
        <v>0.83333333333333337</v>
      </c>
      <c r="Q126" s="1">
        <f t="shared" si="15"/>
        <v>0.16666666666666663</v>
      </c>
    </row>
    <row r="127" spans="1:17" ht="12.75" customHeight="1" x14ac:dyDescent="0.2">
      <c r="A127" s="31" t="s">
        <v>33</v>
      </c>
      <c r="I127" s="25">
        <v>1</v>
      </c>
      <c r="J127" s="158"/>
      <c r="N127" s="1"/>
      <c r="O127" s="21">
        <v>1</v>
      </c>
      <c r="P127" s="26"/>
      <c r="Q127" s="1"/>
    </row>
    <row r="128" spans="1:17" ht="12.75" customHeight="1" x14ac:dyDescent="0.2">
      <c r="A128" s="31" t="s">
        <v>38</v>
      </c>
      <c r="I128" s="25">
        <v>1</v>
      </c>
      <c r="J128" s="158"/>
      <c r="N128" s="1"/>
      <c r="O128" s="21">
        <v>1</v>
      </c>
      <c r="P128" s="26"/>
      <c r="Q128" s="1"/>
    </row>
    <row r="129" spans="1:21" ht="12.75" customHeight="1" x14ac:dyDescent="0.2">
      <c r="A129" s="31" t="s">
        <v>39</v>
      </c>
      <c r="I129" s="25">
        <v>1</v>
      </c>
      <c r="J129" s="158">
        <v>1</v>
      </c>
      <c r="N129" s="1"/>
      <c r="O129" s="21">
        <v>1</v>
      </c>
      <c r="P129" s="26"/>
      <c r="Q129" s="1"/>
    </row>
    <row r="130" spans="1:21" ht="12.75" customHeight="1" x14ac:dyDescent="0.2">
      <c r="A130" s="31"/>
      <c r="J130" s="159">
        <f>SUM(J126:J129)</f>
        <v>5</v>
      </c>
      <c r="K130" s="3">
        <f>J126/B119</f>
        <v>0.30769230769230771</v>
      </c>
      <c r="L130" s="3">
        <f>J130/B119</f>
        <v>0.38461538461538464</v>
      </c>
      <c r="M130" s="3">
        <f>L130-K130</f>
        <v>7.6923076923076927E-2</v>
      </c>
    </row>
    <row r="131" spans="1:21" ht="12.75" customHeight="1" x14ac:dyDescent="0.3">
      <c r="A131" s="4" t="s">
        <v>41</v>
      </c>
      <c r="F131" s="113" t="s">
        <v>95</v>
      </c>
      <c r="K131" s="1"/>
      <c r="L131" s="1"/>
      <c r="N131" s="1"/>
      <c r="O131" s="2"/>
      <c r="P131" s="2"/>
      <c r="Q131" s="1"/>
      <c r="R131" s="43" t="s">
        <v>42</v>
      </c>
      <c r="S131" s="43"/>
      <c r="T131" s="43"/>
      <c r="U131" s="43"/>
    </row>
    <row r="132" spans="1:21" ht="12.75" customHeight="1" x14ac:dyDescent="0.2">
      <c r="R132" s="43" t="s">
        <v>43</v>
      </c>
      <c r="S132" s="44"/>
      <c r="T132" s="44"/>
      <c r="U132" s="43"/>
    </row>
    <row r="133" spans="1:21" ht="12.75" customHeight="1" x14ac:dyDescent="0.3">
      <c r="A133" s="4" t="s">
        <v>45</v>
      </c>
      <c r="G133" s="34" t="s">
        <v>96</v>
      </c>
      <c r="K133" s="1"/>
      <c r="L133" s="1"/>
      <c r="N133" s="1"/>
      <c r="O133" s="2"/>
      <c r="P133" s="2"/>
      <c r="Q133" s="1"/>
    </row>
    <row r="134" spans="1:21" ht="25.5" customHeight="1" x14ac:dyDescent="0.2">
      <c r="B134" s="6" t="s">
        <v>1</v>
      </c>
      <c r="C134" s="6"/>
      <c r="D134" s="6"/>
      <c r="E134" s="6"/>
      <c r="F134" s="6"/>
      <c r="G134" s="6"/>
      <c r="H134" s="6"/>
      <c r="I134" s="6"/>
      <c r="K134" s="7" t="s">
        <v>2</v>
      </c>
      <c r="L134" s="7" t="s">
        <v>3</v>
      </c>
      <c r="M134" s="8" t="s">
        <v>4</v>
      </c>
      <c r="N134" s="7" t="s">
        <v>5</v>
      </c>
      <c r="O134" s="9" t="s">
        <v>6</v>
      </c>
      <c r="P134" s="9" t="s">
        <v>7</v>
      </c>
      <c r="Q134" s="10" t="s">
        <v>8</v>
      </c>
    </row>
    <row r="135" spans="1:21" ht="12.75" customHeight="1" x14ac:dyDescent="0.2">
      <c r="A135" s="12" t="s">
        <v>9</v>
      </c>
      <c r="B135" s="13">
        <v>1</v>
      </c>
      <c r="C135" s="13">
        <v>2</v>
      </c>
      <c r="D135" s="13">
        <v>3</v>
      </c>
      <c r="E135" s="13">
        <v>4</v>
      </c>
      <c r="F135" s="13">
        <v>5</v>
      </c>
      <c r="G135" s="13">
        <v>6</v>
      </c>
      <c r="H135" s="13">
        <v>7</v>
      </c>
      <c r="I135" s="13">
        <v>8</v>
      </c>
      <c r="J135" s="156" t="s">
        <v>10</v>
      </c>
      <c r="K135" s="15"/>
      <c r="L135" s="16"/>
      <c r="M135" s="17"/>
      <c r="N135" s="18"/>
      <c r="O135" s="2"/>
      <c r="P135" s="2"/>
      <c r="Q135" s="1"/>
    </row>
    <row r="136" spans="1:21" ht="12.75" customHeight="1" x14ac:dyDescent="0.2">
      <c r="A136" s="20" t="s">
        <v>23</v>
      </c>
      <c r="B136" s="25">
        <v>16</v>
      </c>
      <c r="J136" s="158"/>
      <c r="K136" s="1"/>
      <c r="L136" s="1"/>
      <c r="N136" s="1"/>
      <c r="O136" s="21">
        <f>B136</f>
        <v>16</v>
      </c>
      <c r="P136" s="2"/>
      <c r="Q136" s="1"/>
    </row>
    <row r="137" spans="1:21" ht="12.75" customHeight="1" x14ac:dyDescent="0.2">
      <c r="A137" s="20" t="s">
        <v>24</v>
      </c>
      <c r="C137" s="25">
        <v>12</v>
      </c>
      <c r="J137" s="158"/>
      <c r="K137" s="1"/>
      <c r="L137" s="1"/>
      <c r="N137" s="1">
        <f>C137/B136</f>
        <v>0.75</v>
      </c>
      <c r="O137" s="21">
        <v>12</v>
      </c>
      <c r="P137" s="26">
        <f t="shared" ref="P137:P143" si="16">O137/O136</f>
        <v>0.75</v>
      </c>
      <c r="Q137" s="1">
        <f t="shared" ref="Q137:Q143" si="17">100%-P137</f>
        <v>0.25</v>
      </c>
    </row>
    <row r="138" spans="1:21" ht="12.75" customHeight="1" x14ac:dyDescent="0.2">
      <c r="A138" s="20" t="s">
        <v>28</v>
      </c>
      <c r="D138" s="25">
        <v>11</v>
      </c>
      <c r="J138" s="158"/>
      <c r="N138" s="1">
        <f>D138/C137</f>
        <v>0.91666666666666663</v>
      </c>
      <c r="O138" s="21">
        <v>12</v>
      </c>
      <c r="P138" s="26">
        <f t="shared" si="16"/>
        <v>1</v>
      </c>
      <c r="Q138" s="1">
        <f t="shared" si="17"/>
        <v>0</v>
      </c>
    </row>
    <row r="139" spans="1:21" ht="12.75" customHeight="1" x14ac:dyDescent="0.2">
      <c r="A139" s="20" t="s">
        <v>30</v>
      </c>
      <c r="E139" s="25">
        <v>10</v>
      </c>
      <c r="J139" s="158"/>
      <c r="N139" s="1">
        <f>E139/D138</f>
        <v>0.90909090909090906</v>
      </c>
      <c r="O139" s="21">
        <v>11</v>
      </c>
      <c r="P139" s="26">
        <f t="shared" si="16"/>
        <v>0.91666666666666663</v>
      </c>
      <c r="Q139" s="1">
        <f t="shared" si="17"/>
        <v>8.333333333333337E-2</v>
      </c>
    </row>
    <row r="140" spans="1:21" ht="12.75" customHeight="1" x14ac:dyDescent="0.2">
      <c r="A140" s="31" t="s">
        <v>31</v>
      </c>
      <c r="F140" s="25">
        <v>9</v>
      </c>
      <c r="J140" s="158"/>
      <c r="N140" s="1">
        <f>F140/E139</f>
        <v>0.9</v>
      </c>
      <c r="O140" s="21">
        <v>11</v>
      </c>
      <c r="P140" s="26">
        <f t="shared" si="16"/>
        <v>1</v>
      </c>
      <c r="Q140" s="1">
        <f t="shared" si="17"/>
        <v>0</v>
      </c>
    </row>
    <row r="141" spans="1:21" ht="12.75" customHeight="1" x14ac:dyDescent="0.2">
      <c r="A141" s="31" t="s">
        <v>32</v>
      </c>
      <c r="G141" s="25">
        <v>8</v>
      </c>
      <c r="J141" s="158"/>
      <c r="N141" s="1">
        <f>G141/F140</f>
        <v>0.88888888888888884</v>
      </c>
      <c r="O141" s="21">
        <v>10</v>
      </c>
      <c r="P141" s="26">
        <f t="shared" si="16"/>
        <v>0.90909090909090906</v>
      </c>
      <c r="Q141" s="1">
        <f t="shared" si="17"/>
        <v>9.0909090909090939E-2</v>
      </c>
    </row>
    <row r="142" spans="1:21" ht="12.75" customHeight="1" x14ac:dyDescent="0.2">
      <c r="A142" s="31" t="s">
        <v>33</v>
      </c>
      <c r="H142" s="25">
        <v>7</v>
      </c>
      <c r="J142" s="158"/>
      <c r="N142" s="1">
        <f>H142/G141</f>
        <v>0.875</v>
      </c>
      <c r="O142" s="21">
        <v>10</v>
      </c>
      <c r="P142" s="26">
        <f t="shared" si="16"/>
        <v>1</v>
      </c>
      <c r="Q142" s="1">
        <f t="shared" si="17"/>
        <v>0</v>
      </c>
    </row>
    <row r="143" spans="1:21" ht="12.75" customHeight="1" x14ac:dyDescent="0.2">
      <c r="A143" s="101" t="s">
        <v>38</v>
      </c>
      <c r="B143" s="28"/>
      <c r="C143" s="28"/>
      <c r="D143" s="28"/>
      <c r="E143" s="28"/>
      <c r="F143" s="28"/>
      <c r="G143" s="28"/>
      <c r="H143" s="28"/>
      <c r="I143" s="28">
        <v>7</v>
      </c>
      <c r="J143" s="158">
        <v>7</v>
      </c>
      <c r="N143" s="1">
        <f>I143/H142</f>
        <v>1</v>
      </c>
      <c r="O143" s="21">
        <v>10</v>
      </c>
      <c r="P143" s="26">
        <f t="shared" si="16"/>
        <v>1</v>
      </c>
      <c r="Q143" s="1">
        <f t="shared" si="17"/>
        <v>0</v>
      </c>
    </row>
    <row r="144" spans="1:21" ht="12.75" customHeight="1" x14ac:dyDescent="0.2">
      <c r="A144" s="31" t="s">
        <v>39</v>
      </c>
      <c r="I144" s="25">
        <v>1</v>
      </c>
      <c r="J144" s="158">
        <v>2</v>
      </c>
      <c r="N144" s="1"/>
      <c r="O144" s="21">
        <v>1</v>
      </c>
      <c r="P144" s="26"/>
      <c r="Q144" s="1"/>
    </row>
    <row r="145" spans="1:21" ht="12.75" customHeight="1" x14ac:dyDescent="0.2">
      <c r="A145" s="31" t="s">
        <v>47</v>
      </c>
      <c r="I145" s="25">
        <v>1</v>
      </c>
      <c r="J145" s="158">
        <v>1</v>
      </c>
      <c r="N145" s="1"/>
      <c r="O145" s="21">
        <v>1</v>
      </c>
      <c r="P145" s="26"/>
      <c r="Q145" s="1"/>
      <c r="R145" s="43" t="s">
        <v>42</v>
      </c>
      <c r="S145" s="43"/>
      <c r="T145" s="43"/>
      <c r="U145" s="43"/>
    </row>
    <row r="146" spans="1:21" ht="12.75" customHeight="1" x14ac:dyDescent="0.2">
      <c r="J146" s="159">
        <f>SUM(J143:J145)</f>
        <v>10</v>
      </c>
      <c r="K146" s="1">
        <f>J143/B136</f>
        <v>0.4375</v>
      </c>
      <c r="L146" s="3">
        <f>J146/B136</f>
        <v>0.625</v>
      </c>
      <c r="M146" s="3">
        <f>L146-K146</f>
        <v>0.1875</v>
      </c>
      <c r="R146" s="43" t="s">
        <v>43</v>
      </c>
      <c r="S146" s="44"/>
      <c r="T146" s="44"/>
      <c r="U146" s="43"/>
    </row>
    <row r="147" spans="1:21" ht="12.75" customHeight="1" x14ac:dyDescent="0.3">
      <c r="A147" s="4" t="s">
        <v>50</v>
      </c>
      <c r="G147" s="34" t="s">
        <v>97</v>
      </c>
      <c r="K147" s="1"/>
      <c r="L147" s="1"/>
      <c r="N147" s="1"/>
      <c r="O147" s="2"/>
      <c r="P147" s="2"/>
      <c r="Q147" s="1"/>
    </row>
    <row r="148" spans="1:21" ht="25.5" customHeight="1" x14ac:dyDescent="0.2">
      <c r="B148" s="6" t="s">
        <v>1</v>
      </c>
      <c r="C148" s="6"/>
      <c r="D148" s="6"/>
      <c r="E148" s="6"/>
      <c r="F148" s="6"/>
      <c r="G148" s="6"/>
      <c r="H148" s="6"/>
      <c r="I148" s="6"/>
      <c r="K148" s="7" t="s">
        <v>2</v>
      </c>
      <c r="L148" s="7" t="s">
        <v>3</v>
      </c>
      <c r="M148" s="8" t="s">
        <v>4</v>
      </c>
      <c r="N148" s="7" t="s">
        <v>5</v>
      </c>
      <c r="O148" s="9" t="s">
        <v>6</v>
      </c>
      <c r="P148" s="9" t="s">
        <v>7</v>
      </c>
      <c r="Q148" s="10" t="s">
        <v>8</v>
      </c>
    </row>
    <row r="149" spans="1:21" ht="12.75" customHeight="1" x14ac:dyDescent="0.2">
      <c r="A149" s="12" t="s">
        <v>9</v>
      </c>
      <c r="B149" s="13">
        <v>1</v>
      </c>
      <c r="C149" s="13">
        <v>2</v>
      </c>
      <c r="D149" s="13">
        <v>3</v>
      </c>
      <c r="E149" s="13">
        <v>4</v>
      </c>
      <c r="F149" s="13">
        <v>5</v>
      </c>
      <c r="G149" s="13">
        <v>6</v>
      </c>
      <c r="H149" s="13">
        <v>7</v>
      </c>
      <c r="I149" s="13">
        <v>8</v>
      </c>
      <c r="J149" s="156" t="s">
        <v>10</v>
      </c>
      <c r="K149" s="15"/>
      <c r="L149" s="16"/>
      <c r="M149" s="17"/>
      <c r="N149" s="18"/>
      <c r="O149" s="2"/>
      <c r="P149" s="2"/>
      <c r="Q149" s="1"/>
    </row>
    <row r="150" spans="1:21" ht="12.75" customHeight="1" x14ac:dyDescent="0.2">
      <c r="A150" s="20" t="s">
        <v>24</v>
      </c>
      <c r="B150" s="25">
        <v>9</v>
      </c>
      <c r="J150" s="158"/>
      <c r="K150" s="1"/>
      <c r="L150" s="1"/>
      <c r="N150" s="1"/>
      <c r="O150" s="21">
        <f>B150</f>
        <v>9</v>
      </c>
      <c r="P150" s="2"/>
      <c r="Q150" s="1"/>
    </row>
    <row r="151" spans="1:21" ht="12.75" customHeight="1" x14ac:dyDescent="0.2">
      <c r="A151" s="20" t="s">
        <v>28</v>
      </c>
      <c r="C151" s="25">
        <v>7</v>
      </c>
      <c r="J151" s="158"/>
      <c r="K151" s="1"/>
      <c r="L151" s="1"/>
      <c r="N151" s="1">
        <f>C151/B150</f>
        <v>0.77777777777777779</v>
      </c>
      <c r="O151" s="21">
        <v>7</v>
      </c>
      <c r="P151" s="26">
        <f t="shared" ref="P151:P157" si="18">O151/O150</f>
        <v>0.77777777777777779</v>
      </c>
      <c r="Q151" s="1">
        <f t="shared" ref="Q151:Q157" si="19">100%-P151</f>
        <v>0.22222222222222221</v>
      </c>
    </row>
    <row r="152" spans="1:21" ht="12.75" customHeight="1" x14ac:dyDescent="0.2">
      <c r="A152" s="20" t="s">
        <v>30</v>
      </c>
      <c r="D152" s="25">
        <v>7</v>
      </c>
      <c r="J152" s="158"/>
      <c r="N152" s="1">
        <f>D152/C151</f>
        <v>1</v>
      </c>
      <c r="O152" s="21">
        <v>7</v>
      </c>
      <c r="P152" s="26">
        <f t="shared" si="18"/>
        <v>1</v>
      </c>
      <c r="Q152" s="1">
        <f t="shared" si="19"/>
        <v>0</v>
      </c>
    </row>
    <row r="153" spans="1:21" ht="12.75" customHeight="1" x14ac:dyDescent="0.2">
      <c r="A153" s="31" t="s">
        <v>31</v>
      </c>
      <c r="E153" s="25">
        <v>4</v>
      </c>
      <c r="J153" s="158"/>
      <c r="N153" s="1">
        <f>E153/D152</f>
        <v>0.5714285714285714</v>
      </c>
      <c r="O153" s="21">
        <v>6</v>
      </c>
      <c r="P153" s="26">
        <f t="shared" si="18"/>
        <v>0.8571428571428571</v>
      </c>
      <c r="Q153" s="1">
        <f t="shared" si="19"/>
        <v>0.1428571428571429</v>
      </c>
    </row>
    <row r="154" spans="1:21" ht="12.75" customHeight="1" x14ac:dyDescent="0.2">
      <c r="A154" s="25">
        <v>1002</v>
      </c>
      <c r="F154" s="25">
        <v>4</v>
      </c>
      <c r="J154" s="158"/>
      <c r="N154" s="1">
        <f>F154/E153</f>
        <v>1</v>
      </c>
      <c r="O154" s="21">
        <v>5</v>
      </c>
      <c r="P154" s="26">
        <f t="shared" si="18"/>
        <v>0.83333333333333337</v>
      </c>
      <c r="Q154" s="1">
        <f t="shared" si="19"/>
        <v>0.16666666666666663</v>
      </c>
    </row>
    <row r="155" spans="1:21" ht="12.75" customHeight="1" x14ac:dyDescent="0.2">
      <c r="A155" s="25">
        <v>1101</v>
      </c>
      <c r="G155" s="25">
        <v>3</v>
      </c>
      <c r="J155" s="158"/>
      <c r="N155" s="1">
        <f>G155/F154</f>
        <v>0.75</v>
      </c>
      <c r="O155" s="21">
        <v>4</v>
      </c>
      <c r="P155" s="26">
        <f t="shared" si="18"/>
        <v>0.8</v>
      </c>
      <c r="Q155" s="1">
        <f t="shared" si="19"/>
        <v>0.19999999999999996</v>
      </c>
    </row>
    <row r="156" spans="1:21" ht="12.75" customHeight="1" x14ac:dyDescent="0.2">
      <c r="A156" s="101" t="s">
        <v>38</v>
      </c>
      <c r="B156" s="28"/>
      <c r="C156" s="28"/>
      <c r="D156" s="28"/>
      <c r="E156" s="28"/>
      <c r="F156" s="28"/>
      <c r="G156" s="28"/>
      <c r="H156" s="28">
        <v>3</v>
      </c>
      <c r="J156" s="158"/>
      <c r="N156" s="1">
        <f>H156/G155</f>
        <v>1</v>
      </c>
      <c r="O156" s="21">
        <v>6</v>
      </c>
      <c r="P156" s="26">
        <f t="shared" si="18"/>
        <v>1.5</v>
      </c>
      <c r="Q156" s="1">
        <f t="shared" si="19"/>
        <v>-0.5</v>
      </c>
    </row>
    <row r="157" spans="1:21" ht="12.75" customHeight="1" x14ac:dyDescent="0.2">
      <c r="A157" s="25">
        <v>1201</v>
      </c>
      <c r="I157" s="25">
        <v>3</v>
      </c>
      <c r="J157" s="158">
        <v>1</v>
      </c>
      <c r="N157" s="1">
        <f>I157/H156</f>
        <v>1</v>
      </c>
      <c r="O157" s="21">
        <v>6</v>
      </c>
      <c r="P157" s="26">
        <f t="shared" si="18"/>
        <v>1</v>
      </c>
      <c r="Q157" s="1">
        <f t="shared" si="19"/>
        <v>0</v>
      </c>
    </row>
    <row r="158" spans="1:21" ht="12.75" customHeight="1" x14ac:dyDescent="0.2">
      <c r="A158" s="25">
        <v>1202</v>
      </c>
      <c r="I158" s="25">
        <v>2</v>
      </c>
      <c r="J158" s="158">
        <v>1</v>
      </c>
      <c r="N158" s="1"/>
      <c r="O158" s="21">
        <v>4</v>
      </c>
      <c r="P158" s="26"/>
      <c r="Q158" s="1"/>
    </row>
    <row r="159" spans="1:21" ht="12.75" customHeight="1" x14ac:dyDescent="0.2">
      <c r="A159" s="25">
        <v>1301</v>
      </c>
      <c r="I159" s="25">
        <v>1</v>
      </c>
      <c r="J159" s="158">
        <v>1</v>
      </c>
      <c r="N159" s="1"/>
      <c r="O159" s="21">
        <v>2</v>
      </c>
      <c r="P159" s="26"/>
      <c r="Q159" s="1"/>
    </row>
    <row r="160" spans="1:21" ht="12.75" customHeight="1" x14ac:dyDescent="0.2">
      <c r="A160" s="25">
        <v>1302</v>
      </c>
      <c r="I160" s="25">
        <v>1</v>
      </c>
      <c r="J160" s="158"/>
      <c r="N160" s="1"/>
      <c r="O160" s="21">
        <v>1</v>
      </c>
      <c r="P160" s="26"/>
      <c r="Q160" s="1"/>
    </row>
    <row r="161" spans="1:21" ht="12.75" customHeight="1" x14ac:dyDescent="0.2">
      <c r="A161" s="25">
        <v>1401</v>
      </c>
      <c r="I161" s="25">
        <v>1</v>
      </c>
      <c r="J161" s="158"/>
      <c r="N161" s="1"/>
      <c r="O161" s="21">
        <v>1</v>
      </c>
      <c r="P161" s="26"/>
      <c r="Q161" s="1"/>
    </row>
    <row r="162" spans="1:21" ht="12.75" customHeight="1" x14ac:dyDescent="0.2">
      <c r="A162" s="25">
        <v>1402</v>
      </c>
      <c r="I162" s="25">
        <v>1</v>
      </c>
      <c r="J162" s="158"/>
      <c r="N162" s="1"/>
      <c r="O162" s="21">
        <v>1</v>
      </c>
      <c r="P162" s="26"/>
      <c r="Q162" s="1"/>
      <c r="R162" s="43" t="s">
        <v>42</v>
      </c>
      <c r="S162" s="43"/>
      <c r="T162" s="43"/>
      <c r="U162" s="43"/>
    </row>
    <row r="163" spans="1:21" ht="12.75" customHeight="1" x14ac:dyDescent="0.2">
      <c r="A163" s="25">
        <v>1501</v>
      </c>
      <c r="I163" s="25">
        <v>1</v>
      </c>
      <c r="J163" s="158">
        <v>1</v>
      </c>
      <c r="N163" s="1"/>
      <c r="O163" s="21">
        <v>1</v>
      </c>
      <c r="P163" s="26"/>
      <c r="Q163" s="1"/>
      <c r="R163" s="43" t="s">
        <v>43</v>
      </c>
      <c r="S163" s="44"/>
      <c r="T163" s="44"/>
      <c r="U163" s="43"/>
    </row>
    <row r="164" spans="1:21" ht="12.75" customHeight="1" x14ac:dyDescent="0.2">
      <c r="J164" s="159">
        <f>SUM(J157:J163)</f>
        <v>4</v>
      </c>
      <c r="K164" s="3">
        <f>J157/B150</f>
        <v>0.1111111111111111</v>
      </c>
      <c r="L164" s="3">
        <f>J164/B150</f>
        <v>0.44444444444444442</v>
      </c>
      <c r="M164" s="3">
        <f>L164-K164</f>
        <v>0.33333333333333331</v>
      </c>
    </row>
    <row r="165" spans="1:21" ht="12.75" customHeight="1" x14ac:dyDescent="0.3">
      <c r="A165" s="4" t="s">
        <v>51</v>
      </c>
      <c r="G165" s="34" t="s">
        <v>98</v>
      </c>
      <c r="K165" s="1"/>
      <c r="L165" s="1"/>
      <c r="N165" s="1"/>
      <c r="O165" s="2"/>
      <c r="P165" s="2"/>
      <c r="Q165" s="1"/>
    </row>
    <row r="166" spans="1:21" ht="25.5" customHeight="1" x14ac:dyDescent="0.2">
      <c r="B166" s="6" t="s">
        <v>1</v>
      </c>
      <c r="C166" s="6"/>
      <c r="D166" s="6"/>
      <c r="E166" s="6"/>
      <c r="F166" s="6"/>
      <c r="G166" s="6"/>
      <c r="H166" s="6"/>
      <c r="I166" s="6"/>
      <c r="K166" s="7" t="s">
        <v>2</v>
      </c>
      <c r="L166" s="7" t="s">
        <v>3</v>
      </c>
      <c r="M166" s="8" t="s">
        <v>4</v>
      </c>
      <c r="N166" s="7" t="s">
        <v>5</v>
      </c>
      <c r="O166" s="9" t="s">
        <v>6</v>
      </c>
      <c r="P166" s="9" t="s">
        <v>7</v>
      </c>
      <c r="Q166" s="10" t="s">
        <v>8</v>
      </c>
    </row>
    <row r="167" spans="1:21" ht="12.75" customHeight="1" x14ac:dyDescent="0.2">
      <c r="A167" s="12" t="s">
        <v>9</v>
      </c>
      <c r="B167" s="13">
        <v>1</v>
      </c>
      <c r="C167" s="13">
        <v>2</v>
      </c>
      <c r="D167" s="13">
        <v>3</v>
      </c>
      <c r="E167" s="13">
        <v>4</v>
      </c>
      <c r="F167" s="13">
        <v>5</v>
      </c>
      <c r="G167" s="13">
        <v>6</v>
      </c>
      <c r="H167" s="13">
        <v>7</v>
      </c>
      <c r="I167" s="13">
        <v>8</v>
      </c>
      <c r="J167" s="156" t="s">
        <v>10</v>
      </c>
      <c r="K167" s="15"/>
      <c r="L167" s="16"/>
      <c r="M167" s="17"/>
      <c r="N167" s="18"/>
      <c r="O167" s="2"/>
      <c r="P167" s="2"/>
      <c r="Q167" s="1"/>
    </row>
    <row r="168" spans="1:21" ht="12.75" customHeight="1" x14ac:dyDescent="0.2">
      <c r="A168" s="20" t="s">
        <v>28</v>
      </c>
      <c r="B168" s="25">
        <v>23</v>
      </c>
      <c r="J168" s="158"/>
      <c r="K168" s="1"/>
      <c r="L168" s="1"/>
      <c r="N168" s="1"/>
      <c r="O168" s="21">
        <f>B168</f>
        <v>23</v>
      </c>
      <c r="P168" s="2"/>
      <c r="Q168" s="1"/>
    </row>
    <row r="169" spans="1:21" ht="12.75" customHeight="1" x14ac:dyDescent="0.2">
      <c r="A169" s="20" t="s">
        <v>30</v>
      </c>
      <c r="C169" s="25">
        <v>20</v>
      </c>
      <c r="J169" s="158"/>
      <c r="K169" s="1"/>
      <c r="L169" s="1"/>
      <c r="N169" s="1">
        <f>C169/B168</f>
        <v>0.86956521739130432</v>
      </c>
      <c r="O169" s="21">
        <v>20</v>
      </c>
      <c r="P169" s="26">
        <f t="shared" ref="P169:P175" si="20">O169/O168</f>
        <v>0.86956521739130432</v>
      </c>
      <c r="Q169" s="1">
        <f t="shared" ref="Q169:Q175" si="21">100%-P169</f>
        <v>0.13043478260869568</v>
      </c>
    </row>
    <row r="170" spans="1:21" ht="12.75" customHeight="1" x14ac:dyDescent="0.2">
      <c r="A170" s="31" t="s">
        <v>31</v>
      </c>
      <c r="D170" s="25">
        <v>17</v>
      </c>
      <c r="J170" s="158"/>
      <c r="K170" s="1"/>
      <c r="L170" s="1"/>
      <c r="N170" s="1">
        <f>D170/C169</f>
        <v>0.85</v>
      </c>
      <c r="O170" s="21">
        <v>18</v>
      </c>
      <c r="P170" s="26">
        <f t="shared" si="20"/>
        <v>0.9</v>
      </c>
      <c r="Q170" s="1">
        <f t="shared" si="21"/>
        <v>9.9999999999999978E-2</v>
      </c>
    </row>
    <row r="171" spans="1:21" ht="12.75" customHeight="1" x14ac:dyDescent="0.2">
      <c r="A171" s="25">
        <v>1002</v>
      </c>
      <c r="E171" s="25">
        <v>12</v>
      </c>
      <c r="J171" s="158"/>
      <c r="N171" s="1">
        <f>E171/D170</f>
        <v>0.70588235294117652</v>
      </c>
      <c r="O171" s="21">
        <v>16</v>
      </c>
      <c r="P171" s="26">
        <f t="shared" si="20"/>
        <v>0.88888888888888884</v>
      </c>
      <c r="Q171" s="1">
        <f t="shared" si="21"/>
        <v>0.11111111111111116</v>
      </c>
    </row>
    <row r="172" spans="1:21" ht="12.75" customHeight="1" x14ac:dyDescent="0.2">
      <c r="A172" s="25">
        <v>1101</v>
      </c>
      <c r="F172" s="25">
        <v>12</v>
      </c>
      <c r="J172" s="158"/>
      <c r="N172" s="1">
        <f>F172/E171</f>
        <v>1</v>
      </c>
      <c r="O172" s="21">
        <v>15</v>
      </c>
      <c r="P172" s="26">
        <f t="shared" si="20"/>
        <v>0.9375</v>
      </c>
      <c r="Q172" s="1">
        <f t="shared" si="21"/>
        <v>6.25E-2</v>
      </c>
    </row>
    <row r="173" spans="1:21" ht="12.75" customHeight="1" x14ac:dyDescent="0.2">
      <c r="A173" s="101" t="s">
        <v>38</v>
      </c>
      <c r="B173" s="28"/>
      <c r="C173" s="28"/>
      <c r="D173" s="28"/>
      <c r="E173" s="28"/>
      <c r="F173" s="28"/>
      <c r="G173" s="28">
        <v>11</v>
      </c>
      <c r="H173" s="28"/>
      <c r="J173" s="158"/>
      <c r="N173" s="1">
        <f>G173/F172</f>
        <v>0.91666666666666663</v>
      </c>
      <c r="O173" s="21">
        <v>16</v>
      </c>
      <c r="P173" s="26">
        <f t="shared" si="20"/>
        <v>1.0666666666666667</v>
      </c>
      <c r="Q173" s="1">
        <f t="shared" si="21"/>
        <v>-6.6666666666666652E-2</v>
      </c>
    </row>
    <row r="174" spans="1:21" ht="12.75" customHeight="1" x14ac:dyDescent="0.2">
      <c r="A174" s="25">
        <v>1201</v>
      </c>
      <c r="H174" s="25">
        <v>11</v>
      </c>
      <c r="J174" s="158"/>
      <c r="N174" s="1">
        <f>H174/G173</f>
        <v>1</v>
      </c>
      <c r="O174" s="21">
        <v>16</v>
      </c>
      <c r="P174" s="26">
        <f t="shared" si="20"/>
        <v>1</v>
      </c>
      <c r="Q174" s="1">
        <f t="shared" si="21"/>
        <v>0</v>
      </c>
    </row>
    <row r="175" spans="1:21" ht="12.75" customHeight="1" x14ac:dyDescent="0.2">
      <c r="A175" s="25">
        <v>1202</v>
      </c>
      <c r="I175" s="25">
        <v>10</v>
      </c>
      <c r="J175" s="158">
        <v>8</v>
      </c>
      <c r="N175" s="1">
        <f>I175/H174</f>
        <v>0.90909090909090906</v>
      </c>
      <c r="O175" s="21">
        <v>16</v>
      </c>
      <c r="P175" s="26">
        <f t="shared" si="20"/>
        <v>1</v>
      </c>
      <c r="Q175" s="1">
        <f t="shared" si="21"/>
        <v>0</v>
      </c>
    </row>
    <row r="176" spans="1:21" ht="12.75" customHeight="1" x14ac:dyDescent="0.2">
      <c r="A176" s="25">
        <v>1301</v>
      </c>
      <c r="I176" s="25">
        <v>1</v>
      </c>
      <c r="J176" s="158"/>
      <c r="N176" s="1"/>
      <c r="O176" s="21">
        <v>3</v>
      </c>
      <c r="P176" s="26"/>
      <c r="Q176" s="1"/>
    </row>
    <row r="177" spans="1:30" ht="12.75" customHeight="1" x14ac:dyDescent="0.2">
      <c r="A177" s="25">
        <v>1302</v>
      </c>
      <c r="I177" s="25">
        <v>1</v>
      </c>
      <c r="J177" s="158">
        <v>1</v>
      </c>
      <c r="N177" s="1"/>
      <c r="O177" s="21">
        <v>3</v>
      </c>
      <c r="P177" s="26"/>
      <c r="Q177" s="1"/>
      <c r="R177" s="43" t="s">
        <v>42</v>
      </c>
      <c r="S177" s="43"/>
      <c r="T177" s="43"/>
      <c r="U177" s="43"/>
    </row>
    <row r="178" spans="1:30" ht="12.75" customHeight="1" x14ac:dyDescent="0.2">
      <c r="A178" s="25">
        <v>1401</v>
      </c>
      <c r="I178" s="25">
        <v>1</v>
      </c>
      <c r="J178" s="158">
        <v>1</v>
      </c>
      <c r="N178" s="1"/>
      <c r="O178" s="21">
        <v>2</v>
      </c>
      <c r="P178" s="26"/>
      <c r="Q178" s="1"/>
      <c r="R178" s="43" t="s">
        <v>43</v>
      </c>
      <c r="S178" s="44"/>
      <c r="T178" s="44"/>
      <c r="U178" s="43"/>
    </row>
    <row r="179" spans="1:30" ht="12.75" customHeight="1" x14ac:dyDescent="0.2">
      <c r="A179" s="25">
        <v>1402</v>
      </c>
      <c r="I179" s="25">
        <v>1</v>
      </c>
      <c r="J179" s="158">
        <v>1</v>
      </c>
      <c r="N179" s="1"/>
      <c r="O179" s="21">
        <v>1</v>
      </c>
      <c r="P179" s="26"/>
      <c r="Q179" s="1"/>
      <c r="AC179" s="48"/>
      <c r="AD179" s="25"/>
    </row>
    <row r="180" spans="1:30" ht="12.75" customHeight="1" x14ac:dyDescent="0.2">
      <c r="A180" s="25">
        <v>1501</v>
      </c>
      <c r="J180" s="158"/>
      <c r="N180" s="1"/>
      <c r="O180" s="21"/>
      <c r="P180" s="26"/>
      <c r="Q180" s="1"/>
      <c r="AC180" s="48"/>
      <c r="AD180" s="25"/>
    </row>
    <row r="181" spans="1:30" ht="12.75" customHeight="1" x14ac:dyDescent="0.2">
      <c r="J181" s="159">
        <f>SUM(J175:J179)</f>
        <v>11</v>
      </c>
      <c r="K181" s="3">
        <f>J175/B168</f>
        <v>0.34782608695652173</v>
      </c>
      <c r="L181" s="3">
        <f>J181/B168</f>
        <v>0.47826086956521741</v>
      </c>
      <c r="M181" s="3">
        <f>L181-K181</f>
        <v>0.13043478260869568</v>
      </c>
      <c r="AC181" s="48"/>
      <c r="AD181" s="25"/>
    </row>
    <row r="182" spans="1:30" ht="12.75" customHeight="1" x14ac:dyDescent="0.2">
      <c r="K182" s="3"/>
      <c r="L182" s="3"/>
      <c r="M182" s="3"/>
      <c r="AC182" s="48"/>
      <c r="AD182" s="25"/>
    </row>
    <row r="183" spans="1:30" ht="12.75" customHeight="1" x14ac:dyDescent="0.3">
      <c r="A183" s="29" t="s">
        <v>52</v>
      </c>
      <c r="G183" s="34" t="s">
        <v>99</v>
      </c>
      <c r="K183" s="1"/>
      <c r="L183" s="1"/>
      <c r="N183" s="1"/>
      <c r="O183" s="2"/>
      <c r="P183" s="2"/>
      <c r="Q183" s="1"/>
    </row>
    <row r="184" spans="1:30" ht="25.5" customHeight="1" x14ac:dyDescent="0.2">
      <c r="B184" s="6" t="s">
        <v>1</v>
      </c>
      <c r="C184" s="6"/>
      <c r="D184" s="6"/>
      <c r="E184" s="6"/>
      <c r="F184" s="6"/>
      <c r="G184" s="6"/>
      <c r="H184" s="6"/>
      <c r="I184" s="6"/>
      <c r="K184" s="7" t="s">
        <v>2</v>
      </c>
      <c r="L184" s="7" t="s">
        <v>3</v>
      </c>
      <c r="M184" s="8" t="s">
        <v>4</v>
      </c>
      <c r="N184" s="7" t="s">
        <v>5</v>
      </c>
      <c r="O184" s="9" t="s">
        <v>6</v>
      </c>
      <c r="P184" s="9" t="s">
        <v>7</v>
      </c>
      <c r="Q184" s="10" t="s">
        <v>8</v>
      </c>
    </row>
    <row r="185" spans="1:30" ht="12.75" customHeight="1" x14ac:dyDescent="0.2">
      <c r="A185" s="12" t="s">
        <v>9</v>
      </c>
      <c r="B185" s="13">
        <v>1</v>
      </c>
      <c r="C185" s="13">
        <v>2</v>
      </c>
      <c r="D185" s="13">
        <v>3</v>
      </c>
      <c r="E185" s="13">
        <v>4</v>
      </c>
      <c r="F185" s="13">
        <v>5</v>
      </c>
      <c r="G185" s="13">
        <v>6</v>
      </c>
      <c r="H185" s="13">
        <v>7</v>
      </c>
      <c r="I185" s="13">
        <v>8</v>
      </c>
      <c r="J185" s="156" t="s">
        <v>10</v>
      </c>
      <c r="K185" s="15"/>
      <c r="L185" s="16"/>
      <c r="M185" s="17"/>
      <c r="N185" s="18"/>
      <c r="O185" s="2"/>
      <c r="P185" s="2"/>
      <c r="Q185" s="1"/>
    </row>
    <row r="186" spans="1:30" ht="12.75" customHeight="1" x14ac:dyDescent="0.2">
      <c r="A186" s="20" t="s">
        <v>30</v>
      </c>
      <c r="B186" s="25">
        <v>6</v>
      </c>
      <c r="J186" s="158"/>
      <c r="K186" s="1"/>
      <c r="L186" s="1"/>
      <c r="N186" s="1"/>
      <c r="O186" s="21">
        <f>B186</f>
        <v>6</v>
      </c>
      <c r="P186" s="2"/>
      <c r="Q186" s="1"/>
    </row>
    <row r="187" spans="1:30" ht="12.75" customHeight="1" x14ac:dyDescent="0.2">
      <c r="A187" s="25">
        <v>1001</v>
      </c>
      <c r="C187" s="25">
        <v>6</v>
      </c>
      <c r="J187" s="158"/>
      <c r="K187" s="1"/>
      <c r="L187" s="1"/>
      <c r="N187" s="1">
        <f>C187/B186</f>
        <v>1</v>
      </c>
      <c r="O187" s="21">
        <v>6</v>
      </c>
      <c r="P187" s="26">
        <f t="shared" ref="P187:P193" si="22">O187/O186</f>
        <v>1</v>
      </c>
      <c r="Q187" s="1">
        <f t="shared" ref="Q187:Q193" si="23">100%-P187</f>
        <v>0</v>
      </c>
    </row>
    <row r="188" spans="1:30" ht="12.75" customHeight="1" x14ac:dyDescent="0.2">
      <c r="A188" s="25">
        <v>1002</v>
      </c>
      <c r="D188" s="25">
        <v>5</v>
      </c>
      <c r="J188" s="158"/>
      <c r="N188" s="1">
        <f>D188/C187</f>
        <v>0.83333333333333337</v>
      </c>
      <c r="O188" s="21">
        <v>5</v>
      </c>
      <c r="P188" s="26">
        <f t="shared" si="22"/>
        <v>0.83333333333333337</v>
      </c>
      <c r="Q188" s="1">
        <f t="shared" si="23"/>
        <v>0.16666666666666663</v>
      </c>
    </row>
    <row r="189" spans="1:30" ht="12.75" customHeight="1" x14ac:dyDescent="0.2">
      <c r="A189" s="25">
        <v>1101</v>
      </c>
      <c r="E189" s="25">
        <v>1</v>
      </c>
      <c r="J189" s="158"/>
      <c r="N189" s="1">
        <f>E189/D188</f>
        <v>0.2</v>
      </c>
      <c r="O189" s="21">
        <v>2</v>
      </c>
      <c r="P189" s="26">
        <f t="shared" si="22"/>
        <v>0.4</v>
      </c>
      <c r="Q189" s="1">
        <f t="shared" si="23"/>
        <v>0.6</v>
      </c>
    </row>
    <row r="190" spans="1:30" ht="12.75" customHeight="1" x14ac:dyDescent="0.2">
      <c r="A190" s="20" t="s">
        <v>38</v>
      </c>
      <c r="F190" s="25">
        <v>1</v>
      </c>
      <c r="J190" s="158"/>
      <c r="N190" s="1">
        <f>F190/E189</f>
        <v>1</v>
      </c>
      <c r="O190" s="21">
        <v>2</v>
      </c>
      <c r="P190" s="26">
        <f t="shared" si="22"/>
        <v>1</v>
      </c>
      <c r="Q190" s="1">
        <f t="shared" si="23"/>
        <v>0</v>
      </c>
    </row>
    <row r="191" spans="1:30" ht="12.75" customHeight="1" x14ac:dyDescent="0.2">
      <c r="A191" s="31" t="s">
        <v>39</v>
      </c>
      <c r="G191" s="25">
        <v>1</v>
      </c>
      <c r="J191" s="158"/>
      <c r="N191" s="1">
        <f>G191/F190</f>
        <v>1</v>
      </c>
      <c r="O191" s="21">
        <v>2</v>
      </c>
      <c r="P191" s="26">
        <f t="shared" si="22"/>
        <v>1</v>
      </c>
      <c r="Q191" s="1">
        <f t="shared" si="23"/>
        <v>0</v>
      </c>
    </row>
    <row r="192" spans="1:30" ht="12.75" customHeight="1" x14ac:dyDescent="0.2">
      <c r="A192" s="31" t="s">
        <v>46</v>
      </c>
      <c r="H192" s="25">
        <v>1</v>
      </c>
      <c r="J192" s="158"/>
      <c r="N192" s="1">
        <f>H192/G191</f>
        <v>1</v>
      </c>
      <c r="O192" s="21">
        <v>2</v>
      </c>
      <c r="P192" s="26">
        <f t="shared" si="22"/>
        <v>1</v>
      </c>
      <c r="Q192" s="1">
        <f t="shared" si="23"/>
        <v>0</v>
      </c>
    </row>
    <row r="193" spans="1:21" ht="12.75" customHeight="1" x14ac:dyDescent="0.2">
      <c r="A193" s="31" t="s">
        <v>47</v>
      </c>
      <c r="I193" s="25">
        <v>1</v>
      </c>
      <c r="J193" s="158">
        <v>1</v>
      </c>
      <c r="N193" s="1">
        <f>I193/H192</f>
        <v>1</v>
      </c>
      <c r="O193" s="21">
        <v>2</v>
      </c>
      <c r="P193" s="26">
        <f t="shared" si="22"/>
        <v>1</v>
      </c>
      <c r="Q193" s="1">
        <f t="shared" si="23"/>
        <v>0</v>
      </c>
    </row>
    <row r="194" spans="1:21" ht="12.75" customHeight="1" x14ac:dyDescent="0.2">
      <c r="A194" s="31" t="s">
        <v>48</v>
      </c>
      <c r="I194" s="25">
        <v>1</v>
      </c>
      <c r="J194" s="158"/>
      <c r="N194" s="1"/>
      <c r="O194" s="21">
        <v>1</v>
      </c>
      <c r="P194" s="26"/>
      <c r="Q194" s="1"/>
    </row>
    <row r="195" spans="1:21" ht="12.75" customHeight="1" x14ac:dyDescent="0.2">
      <c r="A195" s="31" t="s">
        <v>49</v>
      </c>
      <c r="I195" s="25">
        <v>1</v>
      </c>
      <c r="J195" s="158"/>
      <c r="N195" s="1"/>
      <c r="O195" s="21">
        <v>1</v>
      </c>
      <c r="P195" s="26"/>
      <c r="Q195" s="1"/>
      <c r="S195" s="25"/>
    </row>
    <row r="196" spans="1:21" ht="12.75" customHeight="1" x14ac:dyDescent="0.2">
      <c r="A196" s="31" t="s">
        <v>64</v>
      </c>
      <c r="I196" s="25">
        <v>1</v>
      </c>
      <c r="J196" s="158"/>
      <c r="N196" s="1"/>
      <c r="O196" s="21">
        <v>1</v>
      </c>
      <c r="P196" s="26"/>
      <c r="Q196" s="1"/>
      <c r="R196" s="43" t="s">
        <v>42</v>
      </c>
      <c r="S196" s="43"/>
      <c r="T196" s="43"/>
      <c r="U196" s="43"/>
    </row>
    <row r="197" spans="1:21" ht="12.75" customHeight="1" x14ac:dyDescent="0.2">
      <c r="A197" s="31"/>
      <c r="J197" s="159">
        <f>SUM(J193)</f>
        <v>1</v>
      </c>
      <c r="K197" s="3">
        <f>J193/B186</f>
        <v>0.16666666666666666</v>
      </c>
      <c r="L197" s="3">
        <f>J197/B186</f>
        <v>0.16666666666666666</v>
      </c>
      <c r="M197" s="3">
        <f>L197-K197</f>
        <v>0</v>
      </c>
      <c r="N197" s="1"/>
      <c r="O197" s="21"/>
      <c r="P197" s="26"/>
      <c r="Q197" s="1"/>
      <c r="R197" s="43" t="s">
        <v>43</v>
      </c>
      <c r="S197" s="44"/>
      <c r="T197" s="44"/>
      <c r="U197" s="43"/>
    </row>
    <row r="198" spans="1:21" ht="12.75" customHeight="1" x14ac:dyDescent="0.2"/>
    <row r="199" spans="1:21" ht="12.75" customHeight="1" x14ac:dyDescent="0.2">
      <c r="S199" s="3"/>
    </row>
    <row r="200" spans="1:21" ht="26.25" x14ac:dyDescent="0.4">
      <c r="A200" s="154"/>
      <c r="B200" s="179" t="s">
        <v>53</v>
      </c>
      <c r="C200" s="179"/>
      <c r="D200" s="179"/>
      <c r="E200" s="179"/>
      <c r="F200" s="179"/>
      <c r="G200" s="179"/>
      <c r="H200" s="179"/>
      <c r="I200" s="179"/>
      <c r="J200" s="153" t="s">
        <v>31</v>
      </c>
      <c r="K200" s="25"/>
      <c r="L200" s="1"/>
      <c r="M200" s="1"/>
      <c r="N200" s="25"/>
      <c r="O200" s="1"/>
      <c r="P200" s="25"/>
      <c r="Q200" s="25"/>
      <c r="R200" s="34" t="s">
        <v>100</v>
      </c>
      <c r="S200" s="3"/>
    </row>
    <row r="201" spans="1:21" ht="20.25" x14ac:dyDescent="0.2">
      <c r="A201" s="172" t="s">
        <v>9</v>
      </c>
      <c r="B201" s="173" t="s">
        <v>54</v>
      </c>
      <c r="C201" s="174"/>
      <c r="D201" s="174"/>
      <c r="E201" s="174"/>
      <c r="F201" s="174"/>
      <c r="G201" s="174"/>
      <c r="H201" s="174"/>
      <c r="I201" s="175"/>
      <c r="J201" s="176" t="s">
        <v>10</v>
      </c>
      <c r="K201" s="171" t="s">
        <v>2</v>
      </c>
      <c r="L201" s="171" t="s">
        <v>3</v>
      </c>
      <c r="M201" s="178" t="s">
        <v>4</v>
      </c>
      <c r="N201" s="171" t="s">
        <v>5</v>
      </c>
      <c r="O201" s="169" t="s">
        <v>6</v>
      </c>
      <c r="P201" s="169" t="s">
        <v>7</v>
      </c>
      <c r="Q201" s="171" t="s">
        <v>8</v>
      </c>
      <c r="S201" s="3"/>
    </row>
    <row r="202" spans="1:21" ht="15.75" x14ac:dyDescent="0.25">
      <c r="A202" s="170"/>
      <c r="B202" s="49" t="s">
        <v>55</v>
      </c>
      <c r="C202" s="49" t="s">
        <v>56</v>
      </c>
      <c r="D202" s="49" t="s">
        <v>57</v>
      </c>
      <c r="E202" s="49" t="s">
        <v>58</v>
      </c>
      <c r="F202" s="49" t="s">
        <v>59</v>
      </c>
      <c r="G202" s="49" t="s">
        <v>60</v>
      </c>
      <c r="H202" s="49" t="s">
        <v>61</v>
      </c>
      <c r="I202" s="49" t="s">
        <v>62</v>
      </c>
      <c r="J202" s="177"/>
      <c r="K202" s="170"/>
      <c r="L202" s="170"/>
      <c r="M202" s="170"/>
      <c r="N202" s="170"/>
      <c r="O202" s="170"/>
      <c r="P202" s="170"/>
      <c r="Q202" s="170"/>
      <c r="S202" s="3"/>
    </row>
    <row r="203" spans="1:21" ht="15.75" x14ac:dyDescent="0.25">
      <c r="A203" s="49">
        <v>1001</v>
      </c>
      <c r="B203" s="50">
        <v>11</v>
      </c>
      <c r="C203" s="50"/>
      <c r="D203" s="50"/>
      <c r="E203" s="50"/>
      <c r="F203" s="50"/>
      <c r="G203" s="50"/>
      <c r="H203" s="50"/>
      <c r="I203" s="50"/>
      <c r="J203" s="91"/>
      <c r="K203" s="51"/>
      <c r="L203" s="52"/>
      <c r="M203" s="53"/>
      <c r="N203" s="54"/>
      <c r="O203" s="55">
        <f>B203</f>
        <v>11</v>
      </c>
      <c r="P203" s="56"/>
      <c r="Q203" s="54"/>
      <c r="S203" s="3"/>
    </row>
    <row r="204" spans="1:21" ht="15.75" customHeight="1" x14ac:dyDescent="0.25">
      <c r="A204" s="49">
        <v>1002</v>
      </c>
      <c r="B204" s="50"/>
      <c r="C204" s="50">
        <v>11</v>
      </c>
      <c r="D204" s="50"/>
      <c r="E204" s="50"/>
      <c r="F204" s="50"/>
      <c r="G204" s="50"/>
      <c r="H204" s="50"/>
      <c r="I204" s="50"/>
      <c r="J204" s="91"/>
      <c r="K204" s="57"/>
      <c r="L204" s="58"/>
      <c r="M204" s="59"/>
      <c r="N204" s="60">
        <f>IF(C204=0,"",C204/B203)</f>
        <v>1</v>
      </c>
      <c r="O204" s="61">
        <v>11</v>
      </c>
      <c r="P204" s="62">
        <f t="shared" ref="P204:P210" si="24">IF(O204=0,"",O204/O203)</f>
        <v>1</v>
      </c>
      <c r="Q204" s="62">
        <f t="shared" ref="Q204:Q210" si="25">IF(O204=0,"",100%-P204)</f>
        <v>0</v>
      </c>
      <c r="S204" s="3"/>
    </row>
    <row r="205" spans="1:21" ht="15.75" customHeight="1" x14ac:dyDescent="0.25">
      <c r="A205" s="49">
        <v>1101</v>
      </c>
      <c r="B205" s="50"/>
      <c r="C205" s="50"/>
      <c r="D205" s="50">
        <v>11</v>
      </c>
      <c r="E205" s="50"/>
      <c r="F205" s="50"/>
      <c r="G205" s="50"/>
      <c r="H205" s="50"/>
      <c r="I205" s="50"/>
      <c r="J205" s="91"/>
      <c r="K205" s="57"/>
      <c r="L205" s="58"/>
      <c r="M205" s="59"/>
      <c r="N205" s="60">
        <f>IF(D205=0,"",D205/C204)</f>
        <v>1</v>
      </c>
      <c r="O205" s="61">
        <v>11</v>
      </c>
      <c r="P205" s="62">
        <f t="shared" si="24"/>
        <v>1</v>
      </c>
      <c r="Q205" s="62">
        <f t="shared" si="25"/>
        <v>0</v>
      </c>
      <c r="R205" s="63">
        <f>O205/O203</f>
        <v>1</v>
      </c>
      <c r="S205" s="3"/>
    </row>
    <row r="206" spans="1:21" ht="15.75" customHeight="1" x14ac:dyDescent="0.25">
      <c r="A206" s="49">
        <v>1102</v>
      </c>
      <c r="B206" s="50"/>
      <c r="C206" s="50"/>
      <c r="D206" s="50"/>
      <c r="E206" s="50">
        <v>10</v>
      </c>
      <c r="F206" s="50"/>
      <c r="G206" s="50"/>
      <c r="H206" s="50"/>
      <c r="I206" s="50"/>
      <c r="J206" s="91"/>
      <c r="K206" s="57"/>
      <c r="L206" s="58"/>
      <c r="M206" s="59"/>
      <c r="N206" s="60">
        <f>IF(E206=0,"",E206/D205)</f>
        <v>0.90909090909090906</v>
      </c>
      <c r="O206" s="61">
        <v>10</v>
      </c>
      <c r="P206" s="62">
        <f t="shared" si="24"/>
        <v>0.90909090909090906</v>
      </c>
      <c r="Q206" s="62">
        <f t="shared" si="25"/>
        <v>9.0909090909090939E-2</v>
      </c>
      <c r="S206" s="3"/>
    </row>
    <row r="207" spans="1:21" ht="15.75" customHeight="1" x14ac:dyDescent="0.25">
      <c r="A207" s="49">
        <v>1201</v>
      </c>
      <c r="B207" s="50"/>
      <c r="C207" s="50"/>
      <c r="D207" s="50"/>
      <c r="E207" s="50"/>
      <c r="F207" s="50">
        <v>8</v>
      </c>
      <c r="G207" s="50"/>
      <c r="H207" s="50"/>
      <c r="I207" s="50"/>
      <c r="J207" s="91"/>
      <c r="K207" s="57"/>
      <c r="L207" s="58"/>
      <c r="M207" s="59"/>
      <c r="N207" s="60">
        <f>IF(F207=0,"",F207/E206)</f>
        <v>0.8</v>
      </c>
      <c r="O207" s="61">
        <v>10</v>
      </c>
      <c r="P207" s="62">
        <f t="shared" si="24"/>
        <v>1</v>
      </c>
      <c r="Q207" s="62">
        <f t="shared" si="25"/>
        <v>0</v>
      </c>
      <c r="S207" s="3"/>
    </row>
    <row r="208" spans="1:21" ht="15.75" customHeight="1" x14ac:dyDescent="0.25">
      <c r="A208" s="49">
        <v>1202</v>
      </c>
      <c r="B208" s="50"/>
      <c r="C208" s="50"/>
      <c r="D208" s="50"/>
      <c r="E208" s="50"/>
      <c r="F208" s="50"/>
      <c r="G208" s="50">
        <v>7</v>
      </c>
      <c r="H208" s="50"/>
      <c r="I208" s="50"/>
      <c r="J208" s="91"/>
      <c r="K208" s="57"/>
      <c r="L208" s="58"/>
      <c r="M208" s="59"/>
      <c r="N208" s="60">
        <f>IF(G208=0,"",G208/F207)</f>
        <v>0.875</v>
      </c>
      <c r="O208" s="61">
        <v>10</v>
      </c>
      <c r="P208" s="62">
        <f t="shared" si="24"/>
        <v>1</v>
      </c>
      <c r="Q208" s="62">
        <f t="shared" si="25"/>
        <v>0</v>
      </c>
      <c r="S208" s="3"/>
    </row>
    <row r="209" spans="1:19" ht="15.75" customHeight="1" x14ac:dyDescent="0.25">
      <c r="A209" s="49">
        <v>1301</v>
      </c>
      <c r="B209" s="50"/>
      <c r="C209" s="50"/>
      <c r="D209" s="50"/>
      <c r="E209" s="50"/>
      <c r="F209" s="50"/>
      <c r="G209" s="50"/>
      <c r="H209" s="50">
        <v>6</v>
      </c>
      <c r="I209" s="50"/>
      <c r="J209" s="91"/>
      <c r="K209" s="57"/>
      <c r="L209" s="58"/>
      <c r="M209" s="59"/>
      <c r="N209" s="60">
        <f>IF(H209=0,"",H209/G208)</f>
        <v>0.8571428571428571</v>
      </c>
      <c r="O209" s="61">
        <v>10</v>
      </c>
      <c r="P209" s="62">
        <f t="shared" si="24"/>
        <v>1</v>
      </c>
      <c r="Q209" s="62">
        <f t="shared" si="25"/>
        <v>0</v>
      </c>
      <c r="S209" s="3"/>
    </row>
    <row r="210" spans="1:19" ht="15.75" customHeight="1" x14ac:dyDescent="0.25">
      <c r="A210" s="49">
        <v>1302</v>
      </c>
      <c r="B210" s="50"/>
      <c r="C210" s="50"/>
      <c r="D210" s="50"/>
      <c r="E210" s="50"/>
      <c r="F210" s="50"/>
      <c r="G210" s="50"/>
      <c r="H210" s="50"/>
      <c r="I210" s="50">
        <v>6</v>
      </c>
      <c r="J210" s="91">
        <v>1</v>
      </c>
      <c r="K210" s="57"/>
      <c r="L210" s="58"/>
      <c r="M210" s="59"/>
      <c r="N210" s="60">
        <f>IF(I210=0,"",I210/H209)</f>
        <v>1</v>
      </c>
      <c r="O210" s="61">
        <v>9</v>
      </c>
      <c r="P210" s="62">
        <f t="shared" si="24"/>
        <v>0.9</v>
      </c>
      <c r="Q210" s="62">
        <f t="shared" si="25"/>
        <v>9.9999999999999978E-2</v>
      </c>
      <c r="S210" s="3"/>
    </row>
    <row r="211" spans="1:19" ht="15.75" customHeight="1" x14ac:dyDescent="0.25">
      <c r="A211" s="49">
        <v>1401</v>
      </c>
      <c r="B211" s="50"/>
      <c r="C211" s="50"/>
      <c r="D211" s="50"/>
      <c r="E211" s="50"/>
      <c r="F211" s="50"/>
      <c r="G211" s="50"/>
      <c r="H211" s="50"/>
      <c r="I211" s="50">
        <v>6</v>
      </c>
      <c r="J211" s="91">
        <v>3</v>
      </c>
      <c r="K211" s="57"/>
      <c r="L211" s="58"/>
      <c r="M211" s="58"/>
      <c r="N211" s="68"/>
      <c r="O211" s="61">
        <v>9</v>
      </c>
      <c r="P211" s="69"/>
      <c r="Q211" s="68"/>
      <c r="S211" s="3"/>
    </row>
    <row r="212" spans="1:19" ht="15.75" customHeight="1" x14ac:dyDescent="0.25">
      <c r="A212" s="49">
        <v>1402</v>
      </c>
      <c r="B212" s="50"/>
      <c r="C212" s="50"/>
      <c r="D212" s="50"/>
      <c r="E212" s="50"/>
      <c r="F212" s="50"/>
      <c r="G212" s="50"/>
      <c r="H212" s="50"/>
      <c r="I212" s="50">
        <v>5</v>
      </c>
      <c r="J212" s="91">
        <v>4</v>
      </c>
      <c r="K212" s="57"/>
      <c r="L212" s="58"/>
      <c r="M212" s="58"/>
      <c r="N212" s="68"/>
      <c r="O212" s="61">
        <v>5</v>
      </c>
      <c r="P212" s="69"/>
      <c r="Q212" s="68"/>
      <c r="S212" s="3"/>
    </row>
    <row r="213" spans="1:19" ht="15.75" customHeight="1" x14ac:dyDescent="0.25">
      <c r="A213" s="49">
        <v>1501</v>
      </c>
      <c r="B213" s="50"/>
      <c r="C213" s="50"/>
      <c r="D213" s="50"/>
      <c r="E213" s="50"/>
      <c r="F213" s="50"/>
      <c r="G213" s="50"/>
      <c r="H213" s="50"/>
      <c r="I213" s="50"/>
      <c r="J213" s="91"/>
      <c r="K213" s="57"/>
      <c r="L213" s="58"/>
      <c r="M213" s="58"/>
      <c r="N213" s="68"/>
      <c r="O213" s="66"/>
      <c r="P213" s="69"/>
      <c r="Q213" s="68"/>
      <c r="S213" s="3"/>
    </row>
    <row r="214" spans="1:19" ht="15.75" customHeight="1" x14ac:dyDescent="0.25">
      <c r="A214" s="49">
        <v>1502</v>
      </c>
      <c r="B214" s="50"/>
      <c r="C214" s="50"/>
      <c r="D214" s="50"/>
      <c r="E214" s="50"/>
      <c r="F214" s="50"/>
      <c r="G214" s="50"/>
      <c r="H214" s="50"/>
      <c r="I214" s="50"/>
      <c r="J214" s="91"/>
      <c r="K214" s="57"/>
      <c r="L214" s="58"/>
      <c r="M214" s="64"/>
      <c r="N214" s="68"/>
      <c r="O214" s="66"/>
      <c r="P214" s="69"/>
      <c r="Q214" s="68"/>
      <c r="S214" s="3"/>
    </row>
    <row r="215" spans="1:19" ht="15.75" customHeight="1" x14ac:dyDescent="0.25">
      <c r="A215" s="49">
        <v>1601</v>
      </c>
      <c r="B215" s="50"/>
      <c r="C215" s="50"/>
      <c r="D215" s="50"/>
      <c r="E215" s="50"/>
      <c r="F215" s="50"/>
      <c r="G215" s="50"/>
      <c r="H215" s="50"/>
      <c r="I215" s="50"/>
      <c r="J215" s="91">
        <v>1</v>
      </c>
      <c r="K215" s="57"/>
      <c r="L215" s="58"/>
      <c r="M215" s="64"/>
      <c r="N215" s="68"/>
      <c r="O215" s="66">
        <v>1</v>
      </c>
      <c r="P215" s="69"/>
      <c r="Q215" s="68"/>
      <c r="S215" s="3"/>
    </row>
    <row r="216" spans="1:19" ht="15.75" customHeight="1" x14ac:dyDescent="0.25">
      <c r="A216" s="49">
        <v>1602</v>
      </c>
      <c r="B216" s="50"/>
      <c r="C216" s="50"/>
      <c r="D216" s="50"/>
      <c r="E216" s="50"/>
      <c r="F216" s="50"/>
      <c r="G216" s="50"/>
      <c r="H216" s="50"/>
      <c r="I216" s="50"/>
      <c r="J216" s="91"/>
      <c r="K216" s="57"/>
      <c r="L216" s="58"/>
      <c r="M216" s="64"/>
      <c r="N216" s="58"/>
      <c r="O216" s="64"/>
      <c r="P216" s="106"/>
      <c r="Q216" s="68"/>
      <c r="S216" s="3"/>
    </row>
    <row r="217" spans="1:19" ht="15.75" customHeight="1" x14ac:dyDescent="0.25">
      <c r="A217" s="49">
        <v>1701</v>
      </c>
      <c r="B217" s="50"/>
      <c r="C217" s="50"/>
      <c r="D217" s="50"/>
      <c r="E217" s="50"/>
      <c r="F217" s="50"/>
      <c r="G217" s="50"/>
      <c r="H217" s="50"/>
      <c r="I217" s="50"/>
      <c r="J217" s="91"/>
      <c r="K217" s="57"/>
      <c r="L217" s="58"/>
      <c r="M217" s="64"/>
      <c r="N217" s="137" t="s">
        <v>42</v>
      </c>
      <c r="O217" s="72">
        <v>7</v>
      </c>
      <c r="P217" s="87">
        <f>J220</f>
        <v>9</v>
      </c>
      <c r="Q217" s="139" t="s">
        <v>10</v>
      </c>
      <c r="S217" s="3"/>
    </row>
    <row r="218" spans="1:19" ht="15.75" customHeight="1" x14ac:dyDescent="0.25">
      <c r="A218" s="49">
        <v>1702</v>
      </c>
      <c r="B218" s="50"/>
      <c r="C218" s="50"/>
      <c r="D218" s="50"/>
      <c r="E218" s="50"/>
      <c r="F218" s="50"/>
      <c r="G218" s="50"/>
      <c r="H218" s="50"/>
      <c r="I218" s="50"/>
      <c r="J218" s="91"/>
      <c r="K218" s="57"/>
      <c r="L218" s="58"/>
      <c r="M218" s="64"/>
      <c r="N218" s="138" t="s">
        <v>43</v>
      </c>
      <c r="O218" s="76">
        <f>IF(O217/B203=0,"",O217/B203)</f>
        <v>0.63636363636363635</v>
      </c>
      <c r="P218" s="89">
        <f>IF(O217/P217=0,"0%",O217/P217)</f>
        <v>0.77777777777777779</v>
      </c>
      <c r="Q218" s="140" t="s">
        <v>44</v>
      </c>
      <c r="S218" s="3"/>
    </row>
    <row r="219" spans="1:19" ht="15.75" x14ac:dyDescent="0.25">
      <c r="A219" s="49">
        <v>1801</v>
      </c>
      <c r="B219" s="142"/>
      <c r="C219" s="142"/>
      <c r="D219" s="142"/>
      <c r="E219" s="142"/>
      <c r="F219" s="142"/>
      <c r="G219" s="142"/>
      <c r="H219" s="142"/>
      <c r="I219" s="142"/>
      <c r="J219" s="91"/>
      <c r="K219" s="79"/>
      <c r="L219" s="80"/>
      <c r="M219" s="81"/>
      <c r="N219" s="82"/>
      <c r="O219" s="83"/>
      <c r="P219" s="83"/>
      <c r="Q219" s="84"/>
      <c r="S219" s="3"/>
    </row>
    <row r="220" spans="1:19" ht="18" customHeight="1" x14ac:dyDescent="0.25">
      <c r="A220" s="31"/>
      <c r="B220" s="182" t="s">
        <v>63</v>
      </c>
      <c r="C220" s="182"/>
      <c r="D220" s="182"/>
      <c r="E220" s="182"/>
      <c r="F220" s="182"/>
      <c r="G220" s="182"/>
      <c r="H220" s="182"/>
      <c r="I220" s="182"/>
      <c r="J220" s="141">
        <f>SUM(J208:J216)</f>
        <v>9</v>
      </c>
      <c r="K220" s="86">
        <f>IF(J210=0,"",J210/B203)</f>
        <v>9.0909090909090912E-2</v>
      </c>
      <c r="L220" s="86">
        <f>IF(J220=0,"",J220/B203)</f>
        <v>0.81818181818181823</v>
      </c>
      <c r="M220" s="86">
        <f>IF(J212=0,"",L220-K220)</f>
        <v>0.72727272727272729</v>
      </c>
      <c r="N220" s="1"/>
      <c r="O220" s="25"/>
      <c r="P220" s="26"/>
      <c r="Q220" s="1"/>
      <c r="S220" s="3"/>
    </row>
    <row r="221" spans="1:19" ht="12.75" customHeight="1" x14ac:dyDescent="0.2">
      <c r="S221" s="3"/>
    </row>
    <row r="222" spans="1:19" ht="12.75" customHeight="1" x14ac:dyDescent="0.2">
      <c r="S222" s="3"/>
    </row>
    <row r="223" spans="1:19" ht="26.25" customHeight="1" x14ac:dyDescent="0.4">
      <c r="A223" s="154"/>
      <c r="B223" s="179" t="s">
        <v>53</v>
      </c>
      <c r="C223" s="179"/>
      <c r="D223" s="179"/>
      <c r="E223" s="179"/>
      <c r="F223" s="179"/>
      <c r="G223" s="179"/>
      <c r="H223" s="179"/>
      <c r="I223" s="179"/>
      <c r="J223" s="153" t="s">
        <v>32</v>
      </c>
      <c r="K223" s="25"/>
      <c r="L223" s="1"/>
      <c r="M223" s="1"/>
      <c r="N223" s="25"/>
      <c r="O223" s="1"/>
      <c r="P223" s="25"/>
      <c r="Q223" s="25"/>
      <c r="R223" s="34" t="s">
        <v>101</v>
      </c>
      <c r="S223" s="3"/>
    </row>
    <row r="224" spans="1:19" ht="20.25" customHeight="1" x14ac:dyDescent="0.2">
      <c r="A224" s="172" t="s">
        <v>9</v>
      </c>
      <c r="B224" s="173" t="s">
        <v>54</v>
      </c>
      <c r="C224" s="174"/>
      <c r="D224" s="174"/>
      <c r="E224" s="174"/>
      <c r="F224" s="174"/>
      <c r="G224" s="174"/>
      <c r="H224" s="174"/>
      <c r="I224" s="175"/>
      <c r="J224" s="176" t="s">
        <v>10</v>
      </c>
      <c r="K224" s="171" t="s">
        <v>2</v>
      </c>
      <c r="L224" s="171" t="s">
        <v>3</v>
      </c>
      <c r="M224" s="178" t="s">
        <v>4</v>
      </c>
      <c r="N224" s="171" t="s">
        <v>5</v>
      </c>
      <c r="O224" s="169" t="s">
        <v>6</v>
      </c>
      <c r="P224" s="169" t="s">
        <v>7</v>
      </c>
      <c r="Q224" s="171" t="s">
        <v>8</v>
      </c>
      <c r="S224" s="3"/>
    </row>
    <row r="225" spans="1:19" ht="15.75" customHeight="1" x14ac:dyDescent="0.25">
      <c r="A225" s="170"/>
      <c r="B225" s="49" t="s">
        <v>55</v>
      </c>
      <c r="C225" s="49" t="s">
        <v>56</v>
      </c>
      <c r="D225" s="49" t="s">
        <v>57</v>
      </c>
      <c r="E225" s="49" t="s">
        <v>58</v>
      </c>
      <c r="F225" s="49" t="s">
        <v>59</v>
      </c>
      <c r="G225" s="49" t="s">
        <v>60</v>
      </c>
      <c r="H225" s="49" t="s">
        <v>61</v>
      </c>
      <c r="I225" s="49" t="s">
        <v>62</v>
      </c>
      <c r="J225" s="177"/>
      <c r="K225" s="170"/>
      <c r="L225" s="170"/>
      <c r="M225" s="170"/>
      <c r="N225" s="170"/>
      <c r="O225" s="170"/>
      <c r="P225" s="170"/>
      <c r="Q225" s="170"/>
      <c r="S225" s="3"/>
    </row>
    <row r="226" spans="1:19" ht="15.75" customHeight="1" x14ac:dyDescent="0.25">
      <c r="A226" s="49">
        <v>1002</v>
      </c>
      <c r="B226" s="50">
        <v>10</v>
      </c>
      <c r="C226" s="50"/>
      <c r="D226" s="50"/>
      <c r="E226" s="50"/>
      <c r="F226" s="50"/>
      <c r="G226" s="50"/>
      <c r="H226" s="50"/>
      <c r="I226" s="50"/>
      <c r="J226" s="91"/>
      <c r="K226" s="51"/>
      <c r="L226" s="52"/>
      <c r="M226" s="53"/>
      <c r="N226" s="54"/>
      <c r="O226" s="55">
        <f>B226</f>
        <v>10</v>
      </c>
      <c r="P226" s="56"/>
      <c r="Q226" s="54"/>
      <c r="S226" s="3"/>
    </row>
    <row r="227" spans="1:19" ht="15.75" customHeight="1" x14ac:dyDescent="0.25">
      <c r="A227" s="49">
        <v>1101</v>
      </c>
      <c r="B227" s="50"/>
      <c r="C227" s="50">
        <v>9</v>
      </c>
      <c r="D227" s="50"/>
      <c r="E227" s="50"/>
      <c r="F227" s="50"/>
      <c r="G227" s="50"/>
      <c r="H227" s="50"/>
      <c r="I227" s="50"/>
      <c r="J227" s="91"/>
      <c r="K227" s="57"/>
      <c r="L227" s="58"/>
      <c r="M227" s="59"/>
      <c r="N227" s="60">
        <f>IF(C227=0,"",C227/B226)</f>
        <v>0.9</v>
      </c>
      <c r="O227" s="61">
        <v>9</v>
      </c>
      <c r="P227" s="62">
        <f t="shared" ref="P227:P233" si="26">IF(O227=0,"",O227/O226)</f>
        <v>0.9</v>
      </c>
      <c r="Q227" s="62">
        <f t="shared" ref="Q227:Q233" si="27">IF(O227=0,"",100%-P227)</f>
        <v>9.9999999999999978E-2</v>
      </c>
      <c r="S227" s="3"/>
    </row>
    <row r="228" spans="1:19" ht="15.75" customHeight="1" x14ac:dyDescent="0.25">
      <c r="A228" s="49">
        <v>1102</v>
      </c>
      <c r="B228" s="50"/>
      <c r="C228" s="50"/>
      <c r="D228" s="50">
        <v>8</v>
      </c>
      <c r="E228" s="50"/>
      <c r="F228" s="50"/>
      <c r="G228" s="50"/>
      <c r="H228" s="50"/>
      <c r="I228" s="50"/>
      <c r="J228" s="91"/>
      <c r="K228" s="57"/>
      <c r="L228" s="58"/>
      <c r="M228" s="59"/>
      <c r="N228" s="60">
        <f>IF(D228=0,"",D228/C227)</f>
        <v>0.88888888888888884</v>
      </c>
      <c r="O228" s="61">
        <v>9</v>
      </c>
      <c r="P228" s="62">
        <f t="shared" si="26"/>
        <v>1</v>
      </c>
      <c r="Q228" s="62">
        <f t="shared" si="27"/>
        <v>0</v>
      </c>
      <c r="R228" s="63">
        <f>O228/O226</f>
        <v>0.9</v>
      </c>
      <c r="S228" s="3"/>
    </row>
    <row r="229" spans="1:19" ht="15.75" customHeight="1" x14ac:dyDescent="0.25">
      <c r="A229" s="49">
        <v>1201</v>
      </c>
      <c r="B229" s="50"/>
      <c r="C229" s="50"/>
      <c r="D229" s="50"/>
      <c r="E229" s="50">
        <v>7</v>
      </c>
      <c r="F229" s="50"/>
      <c r="G229" s="50"/>
      <c r="H229" s="50"/>
      <c r="I229" s="50"/>
      <c r="J229" s="91"/>
      <c r="K229" s="57"/>
      <c r="L229" s="58"/>
      <c r="M229" s="59"/>
      <c r="N229" s="60">
        <f>IF(E229=0,"",E229/D228)</f>
        <v>0.875</v>
      </c>
      <c r="O229" s="61">
        <v>8</v>
      </c>
      <c r="P229" s="62">
        <f t="shared" si="26"/>
        <v>0.88888888888888884</v>
      </c>
      <c r="Q229" s="62">
        <f t="shared" si="27"/>
        <v>0.11111111111111116</v>
      </c>
      <c r="S229" s="3"/>
    </row>
    <row r="230" spans="1:19" ht="15.75" customHeight="1" x14ac:dyDescent="0.25">
      <c r="A230" s="49">
        <v>1202</v>
      </c>
      <c r="B230" s="50"/>
      <c r="C230" s="50"/>
      <c r="D230" s="50"/>
      <c r="E230" s="50"/>
      <c r="F230" s="50">
        <v>5</v>
      </c>
      <c r="G230" s="50"/>
      <c r="H230" s="50"/>
      <c r="I230" s="50"/>
      <c r="J230" s="91"/>
      <c r="K230" s="57"/>
      <c r="L230" s="58"/>
      <c r="M230" s="59"/>
      <c r="N230" s="60">
        <f>IF(F230=0,"",F230/E229)</f>
        <v>0.7142857142857143</v>
      </c>
      <c r="O230" s="61">
        <v>5</v>
      </c>
      <c r="P230" s="62">
        <f t="shared" si="26"/>
        <v>0.625</v>
      </c>
      <c r="Q230" s="62">
        <f t="shared" si="27"/>
        <v>0.375</v>
      </c>
      <c r="S230" s="3"/>
    </row>
    <row r="231" spans="1:19" ht="15.75" customHeight="1" x14ac:dyDescent="0.25">
      <c r="A231" s="49">
        <v>1301</v>
      </c>
      <c r="B231" s="50"/>
      <c r="C231" s="50"/>
      <c r="D231" s="50"/>
      <c r="E231" s="50"/>
      <c r="F231" s="50"/>
      <c r="G231" s="50">
        <v>5</v>
      </c>
      <c r="H231" s="50"/>
      <c r="I231" s="50"/>
      <c r="J231" s="91"/>
      <c r="K231" s="57"/>
      <c r="L231" s="58"/>
      <c r="M231" s="59"/>
      <c r="N231" s="60">
        <f>IF(G231=0,"",G231/F230)</f>
        <v>1</v>
      </c>
      <c r="O231" s="61">
        <v>5</v>
      </c>
      <c r="P231" s="62">
        <f t="shared" si="26"/>
        <v>1</v>
      </c>
      <c r="Q231" s="62">
        <f t="shared" si="27"/>
        <v>0</v>
      </c>
      <c r="S231" s="3"/>
    </row>
    <row r="232" spans="1:19" ht="15.75" customHeight="1" x14ac:dyDescent="0.25">
      <c r="A232" s="49">
        <v>1302</v>
      </c>
      <c r="B232" s="50"/>
      <c r="C232" s="50"/>
      <c r="D232" s="50"/>
      <c r="E232" s="50"/>
      <c r="F232" s="50"/>
      <c r="G232" s="50"/>
      <c r="H232" s="50">
        <v>4</v>
      </c>
      <c r="I232" s="50"/>
      <c r="J232" s="91"/>
      <c r="K232" s="57"/>
      <c r="L232" s="58"/>
      <c r="M232" s="59"/>
      <c r="N232" s="60">
        <f>IF(H232=0,"",H232/G231)</f>
        <v>0.8</v>
      </c>
      <c r="O232" s="61">
        <v>5</v>
      </c>
      <c r="P232" s="62">
        <f t="shared" si="26"/>
        <v>1</v>
      </c>
      <c r="Q232" s="62">
        <f t="shared" si="27"/>
        <v>0</v>
      </c>
      <c r="S232" s="3"/>
    </row>
    <row r="233" spans="1:19" ht="15.75" customHeight="1" x14ac:dyDescent="0.25">
      <c r="A233" s="49">
        <v>1401</v>
      </c>
      <c r="B233" s="50"/>
      <c r="C233" s="50"/>
      <c r="D233" s="50"/>
      <c r="E233" s="50"/>
      <c r="F233" s="50"/>
      <c r="G233" s="50"/>
      <c r="H233" s="50"/>
      <c r="I233" s="50">
        <v>3</v>
      </c>
      <c r="J233" s="91">
        <v>3</v>
      </c>
      <c r="K233" s="57"/>
      <c r="L233" s="58"/>
      <c r="M233" s="59"/>
      <c r="N233" s="60">
        <f>IF(I233=0,"",I233/H232)</f>
        <v>0.75</v>
      </c>
      <c r="O233" s="61">
        <v>5</v>
      </c>
      <c r="P233" s="62">
        <f t="shared" si="26"/>
        <v>1</v>
      </c>
      <c r="Q233" s="62">
        <f t="shared" si="27"/>
        <v>0</v>
      </c>
      <c r="S233" s="3"/>
    </row>
    <row r="234" spans="1:19" ht="15.75" customHeight="1" x14ac:dyDescent="0.25">
      <c r="A234" s="49">
        <v>1402</v>
      </c>
      <c r="B234" s="50"/>
      <c r="C234" s="50"/>
      <c r="D234" s="50"/>
      <c r="E234" s="50"/>
      <c r="F234" s="50"/>
      <c r="G234" s="50"/>
      <c r="H234" s="50"/>
      <c r="I234" s="50">
        <v>1</v>
      </c>
      <c r="J234" s="91"/>
      <c r="K234" s="57"/>
      <c r="L234" s="58"/>
      <c r="M234" s="58"/>
      <c r="N234" s="68"/>
      <c r="O234" s="61">
        <v>2</v>
      </c>
      <c r="P234" s="69"/>
      <c r="Q234" s="68"/>
      <c r="S234" s="3"/>
    </row>
    <row r="235" spans="1:19" ht="15.75" customHeight="1" x14ac:dyDescent="0.25">
      <c r="A235" s="49">
        <v>1501</v>
      </c>
      <c r="B235" s="50"/>
      <c r="C235" s="50"/>
      <c r="D235" s="50"/>
      <c r="E235" s="50"/>
      <c r="F235" s="50"/>
      <c r="G235" s="50"/>
      <c r="H235" s="50"/>
      <c r="I235" s="50">
        <v>2</v>
      </c>
      <c r="J235" s="91">
        <v>1</v>
      </c>
      <c r="K235" s="57"/>
      <c r="L235" s="58"/>
      <c r="M235" s="58"/>
      <c r="N235" s="68"/>
      <c r="O235" s="61">
        <v>2</v>
      </c>
      <c r="P235" s="69"/>
      <c r="Q235" s="68"/>
      <c r="S235" s="3"/>
    </row>
    <row r="236" spans="1:19" ht="15.75" customHeight="1" x14ac:dyDescent="0.25">
      <c r="A236" s="49">
        <v>1502</v>
      </c>
      <c r="B236" s="50"/>
      <c r="C236" s="50"/>
      <c r="D236" s="50"/>
      <c r="E236" s="50"/>
      <c r="F236" s="50"/>
      <c r="G236" s="50"/>
      <c r="H236" s="50"/>
      <c r="I236" s="50">
        <v>1</v>
      </c>
      <c r="J236" s="91"/>
      <c r="K236" s="57"/>
      <c r="L236" s="58"/>
      <c r="M236" s="58"/>
      <c r="N236" s="68"/>
      <c r="O236" s="66">
        <v>1</v>
      </c>
      <c r="P236" s="69"/>
      <c r="Q236" s="68"/>
      <c r="S236" s="3"/>
    </row>
    <row r="237" spans="1:19" ht="15.75" customHeight="1" x14ac:dyDescent="0.25">
      <c r="A237" s="49">
        <v>1601</v>
      </c>
      <c r="B237" s="50"/>
      <c r="C237" s="50"/>
      <c r="D237" s="50"/>
      <c r="E237" s="50"/>
      <c r="F237" s="50"/>
      <c r="G237" s="50"/>
      <c r="H237" s="50"/>
      <c r="I237" s="50"/>
      <c r="J237" s="91">
        <v>1</v>
      </c>
      <c r="K237" s="57"/>
      <c r="L237" s="58"/>
      <c r="M237" s="64"/>
      <c r="N237" s="68"/>
      <c r="O237" s="66">
        <v>1</v>
      </c>
      <c r="P237" s="69"/>
      <c r="Q237" s="68"/>
      <c r="S237" s="3"/>
    </row>
    <row r="238" spans="1:19" ht="15.75" customHeight="1" x14ac:dyDescent="0.25">
      <c r="A238" s="49">
        <v>1602</v>
      </c>
      <c r="B238" s="50"/>
      <c r="C238" s="50"/>
      <c r="D238" s="50"/>
      <c r="E238" s="50"/>
      <c r="F238" s="50"/>
      <c r="G238" s="50"/>
      <c r="H238" s="50"/>
      <c r="I238" s="50"/>
      <c r="J238" s="91"/>
      <c r="K238" s="57"/>
      <c r="L238" s="58"/>
      <c r="M238" s="64"/>
      <c r="N238" s="68"/>
      <c r="O238" s="66"/>
      <c r="P238" s="69"/>
      <c r="Q238" s="68"/>
      <c r="S238" s="3"/>
    </row>
    <row r="239" spans="1:19" ht="15.75" customHeight="1" x14ac:dyDescent="0.25">
      <c r="A239" s="49">
        <v>1701</v>
      </c>
      <c r="B239" s="50"/>
      <c r="C239" s="50"/>
      <c r="D239" s="50"/>
      <c r="E239" s="50"/>
      <c r="F239" s="50"/>
      <c r="G239" s="50"/>
      <c r="H239" s="50"/>
      <c r="I239" s="50"/>
      <c r="J239" s="91"/>
      <c r="K239" s="57"/>
      <c r="L239" s="58"/>
      <c r="M239" s="64"/>
      <c r="N239" s="58"/>
      <c r="O239" s="64"/>
      <c r="P239" s="106"/>
      <c r="Q239" s="68"/>
      <c r="S239" s="3"/>
    </row>
    <row r="240" spans="1:19" ht="15.75" customHeight="1" x14ac:dyDescent="0.25">
      <c r="A240" s="49">
        <v>1702</v>
      </c>
      <c r="B240" s="50"/>
      <c r="C240" s="50"/>
      <c r="D240" s="50"/>
      <c r="E240" s="50"/>
      <c r="F240" s="50"/>
      <c r="G240" s="50"/>
      <c r="H240" s="50"/>
      <c r="I240" s="50"/>
      <c r="J240" s="91"/>
      <c r="K240" s="57"/>
      <c r="L240" s="58"/>
      <c r="M240" s="64"/>
      <c r="N240" s="137" t="s">
        <v>42</v>
      </c>
      <c r="O240" s="72">
        <v>5</v>
      </c>
      <c r="P240" s="87">
        <f>J243</f>
        <v>5</v>
      </c>
      <c r="Q240" s="139" t="s">
        <v>10</v>
      </c>
      <c r="S240" s="3"/>
    </row>
    <row r="241" spans="1:19" ht="15.75" customHeight="1" x14ac:dyDescent="0.25">
      <c r="A241" s="49">
        <v>1801</v>
      </c>
      <c r="B241" s="50"/>
      <c r="C241" s="50"/>
      <c r="D241" s="50"/>
      <c r="E241" s="50"/>
      <c r="F241" s="50"/>
      <c r="G241" s="50"/>
      <c r="H241" s="50"/>
      <c r="I241" s="50"/>
      <c r="J241" s="91"/>
      <c r="K241" s="57"/>
      <c r="L241" s="58"/>
      <c r="M241" s="64"/>
      <c r="N241" s="138" t="s">
        <v>43</v>
      </c>
      <c r="O241" s="76">
        <f>IF(O240/B226=0,"",O240/B226)</f>
        <v>0.5</v>
      </c>
      <c r="P241" s="89">
        <f>IF(O240/P240=0,"0%",O240/P240)</f>
        <v>1</v>
      </c>
      <c r="Q241" s="140" t="s">
        <v>44</v>
      </c>
      <c r="S241" s="3"/>
    </row>
    <row r="242" spans="1:19" ht="15.75" customHeight="1" x14ac:dyDescent="0.25">
      <c r="A242" s="49">
        <v>1802</v>
      </c>
      <c r="B242" s="142"/>
      <c r="C242" s="142"/>
      <c r="D242" s="142"/>
      <c r="E242" s="142"/>
      <c r="F242" s="142"/>
      <c r="G242" s="142"/>
      <c r="H242" s="142"/>
      <c r="I242" s="142"/>
      <c r="J242" s="91"/>
      <c r="K242" s="79"/>
      <c r="L242" s="80"/>
      <c r="M242" s="81"/>
      <c r="N242" s="82"/>
      <c r="O242" s="83"/>
      <c r="P242" s="83"/>
      <c r="Q242" s="84"/>
      <c r="S242" s="3"/>
    </row>
    <row r="243" spans="1:19" ht="18" customHeight="1" x14ac:dyDescent="0.25">
      <c r="A243" s="25"/>
      <c r="B243" s="182" t="s">
        <v>63</v>
      </c>
      <c r="C243" s="182"/>
      <c r="D243" s="182"/>
      <c r="E243" s="182"/>
      <c r="F243" s="182"/>
      <c r="G243" s="182"/>
      <c r="H243" s="182"/>
      <c r="I243" s="182"/>
      <c r="J243" s="141">
        <f>SUM(J233:J237)</f>
        <v>5</v>
      </c>
      <c r="K243" s="86">
        <f>IF(J233=0,"",J233/B226)</f>
        <v>0.3</v>
      </c>
      <c r="L243" s="86">
        <f>IF(J243=0,"",J243/B226)</f>
        <v>0.5</v>
      </c>
      <c r="M243" s="86">
        <f>IF(J235=0,"",L243-K243)</f>
        <v>0.2</v>
      </c>
      <c r="N243" s="1"/>
      <c r="O243" s="25"/>
      <c r="P243" s="26"/>
      <c r="Q243" s="1"/>
      <c r="S243" s="3"/>
    </row>
    <row r="244" spans="1:19" ht="12.75" customHeight="1" x14ac:dyDescent="0.2">
      <c r="S244" s="3"/>
    </row>
    <row r="245" spans="1:19" ht="12.75" customHeight="1" x14ac:dyDescent="0.2">
      <c r="S245" s="3"/>
    </row>
    <row r="246" spans="1:19" ht="26.25" customHeight="1" x14ac:dyDescent="0.4">
      <c r="A246" s="154"/>
      <c r="B246" s="179" t="s">
        <v>53</v>
      </c>
      <c r="C246" s="179"/>
      <c r="D246" s="179"/>
      <c r="E246" s="179"/>
      <c r="F246" s="179"/>
      <c r="G246" s="179"/>
      <c r="H246" s="179"/>
      <c r="I246" s="179"/>
      <c r="J246" s="153" t="s">
        <v>33</v>
      </c>
      <c r="K246" s="25"/>
      <c r="L246" s="1"/>
      <c r="M246" s="1"/>
      <c r="N246" s="25"/>
      <c r="O246" s="1"/>
      <c r="P246" s="25"/>
      <c r="Q246" s="25"/>
      <c r="R246" s="34" t="s">
        <v>102</v>
      </c>
      <c r="S246" s="3"/>
    </row>
    <row r="247" spans="1:19" ht="20.25" customHeight="1" x14ac:dyDescent="0.2">
      <c r="A247" s="172" t="s">
        <v>9</v>
      </c>
      <c r="B247" s="173" t="s">
        <v>54</v>
      </c>
      <c r="C247" s="174"/>
      <c r="D247" s="174"/>
      <c r="E247" s="174"/>
      <c r="F247" s="174"/>
      <c r="G247" s="174"/>
      <c r="H247" s="174"/>
      <c r="I247" s="175"/>
      <c r="J247" s="176" t="s">
        <v>10</v>
      </c>
      <c r="K247" s="171" t="s">
        <v>2</v>
      </c>
      <c r="L247" s="171" t="s">
        <v>3</v>
      </c>
      <c r="M247" s="178" t="s">
        <v>4</v>
      </c>
      <c r="N247" s="171" t="s">
        <v>5</v>
      </c>
      <c r="O247" s="169" t="s">
        <v>6</v>
      </c>
      <c r="P247" s="169" t="s">
        <v>7</v>
      </c>
      <c r="Q247" s="171" t="s">
        <v>8</v>
      </c>
      <c r="S247" s="3"/>
    </row>
    <row r="248" spans="1:19" ht="15.75" customHeight="1" x14ac:dyDescent="0.25">
      <c r="A248" s="170"/>
      <c r="B248" s="49" t="s">
        <v>55</v>
      </c>
      <c r="C248" s="49" t="s">
        <v>56</v>
      </c>
      <c r="D248" s="49" t="s">
        <v>57</v>
      </c>
      <c r="E248" s="49" t="s">
        <v>58</v>
      </c>
      <c r="F248" s="49" t="s">
        <v>59</v>
      </c>
      <c r="G248" s="49" t="s">
        <v>60</v>
      </c>
      <c r="H248" s="49" t="s">
        <v>61</v>
      </c>
      <c r="I248" s="49" t="s">
        <v>62</v>
      </c>
      <c r="J248" s="177"/>
      <c r="K248" s="170"/>
      <c r="L248" s="170"/>
      <c r="M248" s="170"/>
      <c r="N248" s="170"/>
      <c r="O248" s="170"/>
      <c r="P248" s="170"/>
      <c r="Q248" s="170"/>
      <c r="S248" s="3"/>
    </row>
    <row r="249" spans="1:19" ht="15.75" customHeight="1" x14ac:dyDescent="0.25">
      <c r="A249" s="49">
        <v>1101</v>
      </c>
      <c r="B249" s="50">
        <v>21</v>
      </c>
      <c r="C249" s="50"/>
      <c r="D249" s="50"/>
      <c r="E249" s="50"/>
      <c r="F249" s="50"/>
      <c r="G249" s="50"/>
      <c r="H249" s="50"/>
      <c r="I249" s="50"/>
      <c r="J249" s="91"/>
      <c r="K249" s="51"/>
      <c r="L249" s="52"/>
      <c r="M249" s="53"/>
      <c r="N249" s="54"/>
      <c r="O249" s="55">
        <f>B249</f>
        <v>21</v>
      </c>
      <c r="P249" s="56"/>
      <c r="Q249" s="54"/>
      <c r="S249" s="3"/>
    </row>
    <row r="250" spans="1:19" ht="15.75" customHeight="1" x14ac:dyDescent="0.25">
      <c r="A250" s="49">
        <v>1102</v>
      </c>
      <c r="B250" s="50"/>
      <c r="C250" s="50">
        <v>18</v>
      </c>
      <c r="D250" s="50"/>
      <c r="E250" s="50"/>
      <c r="F250" s="50"/>
      <c r="G250" s="50"/>
      <c r="H250" s="50"/>
      <c r="I250" s="50"/>
      <c r="J250" s="91"/>
      <c r="K250" s="57"/>
      <c r="L250" s="58"/>
      <c r="M250" s="59"/>
      <c r="N250" s="60">
        <f>IF(C250=0,"",C250/B249)</f>
        <v>0.8571428571428571</v>
      </c>
      <c r="O250" s="61">
        <v>18</v>
      </c>
      <c r="P250" s="62">
        <f t="shared" ref="P250:P256" si="28">IF(O250=0,"",O250/O249)</f>
        <v>0.8571428571428571</v>
      </c>
      <c r="Q250" s="62">
        <f t="shared" ref="Q250:Q256" si="29">IF(O250=0,"",100%-P250)</f>
        <v>0.1428571428571429</v>
      </c>
      <c r="S250" s="3"/>
    </row>
    <row r="251" spans="1:19" ht="15.75" customHeight="1" x14ac:dyDescent="0.25">
      <c r="A251" s="49">
        <v>1201</v>
      </c>
      <c r="B251" s="50"/>
      <c r="C251" s="50"/>
      <c r="D251" s="50">
        <v>15</v>
      </c>
      <c r="E251" s="50"/>
      <c r="F251" s="50"/>
      <c r="G251" s="50"/>
      <c r="H251" s="50"/>
      <c r="I251" s="50"/>
      <c r="J251" s="91"/>
      <c r="K251" s="57"/>
      <c r="L251" s="58"/>
      <c r="M251" s="59"/>
      <c r="N251" s="60">
        <f>IF(D251=0,"",D251/C250)</f>
        <v>0.83333333333333337</v>
      </c>
      <c r="O251" s="61">
        <v>17</v>
      </c>
      <c r="P251" s="62">
        <f t="shared" si="28"/>
        <v>0.94444444444444442</v>
      </c>
      <c r="Q251" s="62">
        <f t="shared" si="29"/>
        <v>5.555555555555558E-2</v>
      </c>
      <c r="R251" s="63">
        <f>O251/O249</f>
        <v>0.80952380952380953</v>
      </c>
      <c r="S251" s="3"/>
    </row>
    <row r="252" spans="1:19" ht="15.75" customHeight="1" x14ac:dyDescent="0.25">
      <c r="A252" s="49">
        <v>1202</v>
      </c>
      <c r="B252" s="50"/>
      <c r="C252" s="50"/>
      <c r="D252" s="50"/>
      <c r="E252" s="50">
        <v>13</v>
      </c>
      <c r="F252" s="50"/>
      <c r="G252" s="50"/>
      <c r="H252" s="50"/>
      <c r="I252" s="50"/>
      <c r="J252" s="91"/>
      <c r="K252" s="57"/>
      <c r="L252" s="58"/>
      <c r="M252" s="59"/>
      <c r="N252" s="60">
        <f>IF(E252=0,"",E252/D251)</f>
        <v>0.8666666666666667</v>
      </c>
      <c r="O252" s="61">
        <v>14</v>
      </c>
      <c r="P252" s="62">
        <f t="shared" si="28"/>
        <v>0.82352941176470584</v>
      </c>
      <c r="Q252" s="62">
        <f t="shared" si="29"/>
        <v>0.17647058823529416</v>
      </c>
      <c r="S252" s="3"/>
    </row>
    <row r="253" spans="1:19" ht="15.75" customHeight="1" x14ac:dyDescent="0.25">
      <c r="A253" s="49">
        <v>1301</v>
      </c>
      <c r="B253" s="50"/>
      <c r="C253" s="50"/>
      <c r="D253" s="50"/>
      <c r="E253" s="50"/>
      <c r="F253" s="50">
        <v>11</v>
      </c>
      <c r="G253" s="50"/>
      <c r="H253" s="50"/>
      <c r="I253" s="50"/>
      <c r="J253" s="91"/>
      <c r="K253" s="57"/>
      <c r="L253" s="58"/>
      <c r="M253" s="59"/>
      <c r="N253" s="60">
        <f>IF(F253=0,"",F253/E252)</f>
        <v>0.84615384615384615</v>
      </c>
      <c r="O253" s="61">
        <v>13</v>
      </c>
      <c r="P253" s="62">
        <f t="shared" si="28"/>
        <v>0.9285714285714286</v>
      </c>
      <c r="Q253" s="62">
        <f t="shared" si="29"/>
        <v>7.1428571428571397E-2</v>
      </c>
      <c r="S253" s="3"/>
    </row>
    <row r="254" spans="1:19" ht="15.75" customHeight="1" x14ac:dyDescent="0.25">
      <c r="A254" s="49">
        <v>1302</v>
      </c>
      <c r="B254" s="50"/>
      <c r="C254" s="50"/>
      <c r="D254" s="50"/>
      <c r="E254" s="50"/>
      <c r="F254" s="50"/>
      <c r="G254" s="50">
        <v>9</v>
      </c>
      <c r="H254" s="50"/>
      <c r="I254" s="50"/>
      <c r="J254" s="91"/>
      <c r="K254" s="57"/>
      <c r="L254" s="58"/>
      <c r="M254" s="59"/>
      <c r="N254" s="60">
        <f>IF(G254=0,"",G254/F253)</f>
        <v>0.81818181818181823</v>
      </c>
      <c r="O254" s="61">
        <v>13</v>
      </c>
      <c r="P254" s="62">
        <f t="shared" si="28"/>
        <v>1</v>
      </c>
      <c r="Q254" s="62">
        <f t="shared" si="29"/>
        <v>0</v>
      </c>
      <c r="S254" s="3"/>
    </row>
    <row r="255" spans="1:19" ht="15.75" customHeight="1" x14ac:dyDescent="0.25">
      <c r="A255" s="49">
        <v>1401</v>
      </c>
      <c r="B255" s="50"/>
      <c r="C255" s="50"/>
      <c r="D255" s="50"/>
      <c r="E255" s="50"/>
      <c r="F255" s="50"/>
      <c r="G255" s="50"/>
      <c r="H255" s="50">
        <v>8</v>
      </c>
      <c r="I255" s="50"/>
      <c r="J255" s="91"/>
      <c r="K255" s="57"/>
      <c r="L255" s="58"/>
      <c r="M255" s="59"/>
      <c r="N255" s="60">
        <f>IF(H255=0,"",H255/G254)</f>
        <v>0.88888888888888884</v>
      </c>
      <c r="O255" s="61">
        <v>13</v>
      </c>
      <c r="P255" s="62">
        <f t="shared" si="28"/>
        <v>1</v>
      </c>
      <c r="Q255" s="62">
        <f t="shared" si="29"/>
        <v>0</v>
      </c>
      <c r="S255" s="3"/>
    </row>
    <row r="256" spans="1:19" ht="15.75" customHeight="1" x14ac:dyDescent="0.25">
      <c r="A256" s="49">
        <v>1402</v>
      </c>
      <c r="B256" s="50"/>
      <c r="C256" s="50"/>
      <c r="D256" s="50"/>
      <c r="E256" s="50"/>
      <c r="F256" s="50"/>
      <c r="G256" s="50"/>
      <c r="H256" s="50"/>
      <c r="I256" s="50">
        <v>8</v>
      </c>
      <c r="J256" s="91">
        <v>5</v>
      </c>
      <c r="K256" s="57"/>
      <c r="L256" s="58"/>
      <c r="M256" s="59"/>
      <c r="N256" s="60">
        <f>IF(I256=0,"",I256/H255)</f>
        <v>1</v>
      </c>
      <c r="O256" s="61">
        <v>13</v>
      </c>
      <c r="P256" s="62">
        <f t="shared" si="28"/>
        <v>1</v>
      </c>
      <c r="Q256" s="62">
        <f t="shared" si="29"/>
        <v>0</v>
      </c>
      <c r="S256" s="3"/>
    </row>
    <row r="257" spans="1:19" ht="15.75" customHeight="1" x14ac:dyDescent="0.25">
      <c r="A257" s="49">
        <v>1501</v>
      </c>
      <c r="B257" s="50"/>
      <c r="C257" s="50"/>
      <c r="D257" s="50"/>
      <c r="E257" s="50"/>
      <c r="F257" s="50"/>
      <c r="G257" s="50"/>
      <c r="H257" s="50"/>
      <c r="I257" s="50">
        <v>4</v>
      </c>
      <c r="J257" s="91">
        <v>3</v>
      </c>
      <c r="K257" s="57"/>
      <c r="L257" s="58"/>
      <c r="M257" s="58"/>
      <c r="N257" s="68"/>
      <c r="O257" s="61">
        <v>7</v>
      </c>
      <c r="P257" s="69"/>
      <c r="Q257" s="68"/>
      <c r="S257" s="3"/>
    </row>
    <row r="258" spans="1:19" ht="15.75" customHeight="1" x14ac:dyDescent="0.25">
      <c r="A258" s="49">
        <v>1502</v>
      </c>
      <c r="B258" s="50"/>
      <c r="C258" s="50"/>
      <c r="D258" s="50"/>
      <c r="E258" s="50"/>
      <c r="F258" s="50"/>
      <c r="G258" s="50"/>
      <c r="H258" s="50"/>
      <c r="I258" s="50">
        <v>2</v>
      </c>
      <c r="J258" s="91"/>
      <c r="K258" s="57"/>
      <c r="L258" s="58"/>
      <c r="M258" s="58"/>
      <c r="N258" s="68"/>
      <c r="O258" s="61">
        <v>4</v>
      </c>
      <c r="P258" s="69"/>
      <c r="Q258" s="68"/>
      <c r="S258" s="3"/>
    </row>
    <row r="259" spans="1:19" ht="15.75" customHeight="1" x14ac:dyDescent="0.25">
      <c r="A259" s="49">
        <v>1601</v>
      </c>
      <c r="B259" s="50"/>
      <c r="C259" s="50"/>
      <c r="D259" s="50"/>
      <c r="E259" s="50"/>
      <c r="F259" s="50"/>
      <c r="G259" s="50"/>
      <c r="H259" s="50"/>
      <c r="I259" s="50">
        <v>1</v>
      </c>
      <c r="J259" s="91">
        <v>1</v>
      </c>
      <c r="K259" s="57"/>
      <c r="L259" s="58"/>
      <c r="M259" s="58"/>
      <c r="N259" s="68"/>
      <c r="O259" s="66">
        <v>3</v>
      </c>
      <c r="P259" s="69"/>
      <c r="Q259" s="68"/>
      <c r="S259" s="3"/>
    </row>
    <row r="260" spans="1:19" ht="15.75" customHeight="1" x14ac:dyDescent="0.25">
      <c r="A260" s="49">
        <v>1602</v>
      </c>
      <c r="B260" s="50"/>
      <c r="C260" s="50"/>
      <c r="D260" s="50"/>
      <c r="E260" s="50"/>
      <c r="F260" s="50"/>
      <c r="G260" s="50"/>
      <c r="H260" s="50"/>
      <c r="I260" s="50">
        <v>1</v>
      </c>
      <c r="J260" s="91">
        <v>2</v>
      </c>
      <c r="K260" s="57"/>
      <c r="L260" s="58"/>
      <c r="M260" s="58"/>
      <c r="N260" s="68"/>
      <c r="O260" s="66">
        <v>3</v>
      </c>
      <c r="P260" s="69"/>
      <c r="Q260" s="68"/>
      <c r="S260" s="3"/>
    </row>
    <row r="261" spans="1:19" ht="15.75" customHeight="1" x14ac:dyDescent="0.25">
      <c r="A261" s="49">
        <v>1701</v>
      </c>
      <c r="B261" s="50"/>
      <c r="C261" s="50"/>
      <c r="D261" s="50"/>
      <c r="E261" s="50"/>
      <c r="F261" s="50"/>
      <c r="G261" s="50"/>
      <c r="H261" s="50"/>
      <c r="I261" s="50">
        <v>1</v>
      </c>
      <c r="J261" s="91"/>
      <c r="K261" s="57"/>
      <c r="L261" s="58"/>
      <c r="M261" s="64"/>
      <c r="N261" s="68"/>
      <c r="O261" s="66">
        <v>1</v>
      </c>
      <c r="P261" s="69"/>
      <c r="Q261" s="68"/>
      <c r="S261" s="3"/>
    </row>
    <row r="262" spans="1:19" ht="15.75" customHeight="1" x14ac:dyDescent="0.25">
      <c r="A262" s="49">
        <v>1702</v>
      </c>
      <c r="B262" s="50"/>
      <c r="C262" s="50"/>
      <c r="D262" s="50"/>
      <c r="E262" s="50"/>
      <c r="F262" s="50"/>
      <c r="G262" s="50"/>
      <c r="H262" s="50"/>
      <c r="I262" s="50">
        <v>1</v>
      </c>
      <c r="J262" s="91"/>
      <c r="K262" s="57"/>
      <c r="L262" s="58"/>
      <c r="M262" s="64"/>
      <c r="N262" s="58"/>
      <c r="O262" s="61">
        <v>1</v>
      </c>
      <c r="P262" s="106"/>
      <c r="Q262" s="68"/>
      <c r="S262" s="3"/>
    </row>
    <row r="263" spans="1:19" ht="15.75" customHeight="1" x14ac:dyDescent="0.25">
      <c r="A263" s="49">
        <v>1801</v>
      </c>
      <c r="B263" s="50"/>
      <c r="C263" s="50"/>
      <c r="D263" s="50"/>
      <c r="E263" s="50"/>
      <c r="F263" s="50"/>
      <c r="G263" s="50"/>
      <c r="H263" s="50"/>
      <c r="I263" s="50"/>
      <c r="J263" s="91"/>
      <c r="K263" s="57"/>
      <c r="L263" s="58"/>
      <c r="M263" s="64"/>
      <c r="N263" s="137" t="s">
        <v>42</v>
      </c>
      <c r="O263" s="72">
        <v>11</v>
      </c>
      <c r="P263" s="87">
        <f>J266</f>
        <v>11</v>
      </c>
      <c r="Q263" s="139" t="s">
        <v>10</v>
      </c>
      <c r="S263" s="3"/>
    </row>
    <row r="264" spans="1:19" ht="15.75" x14ac:dyDescent="0.25">
      <c r="A264" s="49">
        <v>1802</v>
      </c>
      <c r="B264" s="50"/>
      <c r="C264" s="50"/>
      <c r="D264" s="50"/>
      <c r="E264" s="50"/>
      <c r="F264" s="50"/>
      <c r="G264" s="50"/>
      <c r="H264" s="50"/>
      <c r="I264" s="50"/>
      <c r="J264" s="91"/>
      <c r="K264" s="57"/>
      <c r="L264" s="58"/>
      <c r="M264" s="64"/>
      <c r="N264" s="138" t="s">
        <v>43</v>
      </c>
      <c r="O264" s="76">
        <f>IF(O263/B249=0,"",O263/B249)</f>
        <v>0.52380952380952384</v>
      </c>
      <c r="P264" s="89">
        <f>IF(O263/P263=0,"0%",O263/P263)</f>
        <v>1</v>
      </c>
      <c r="Q264" s="140" t="s">
        <v>44</v>
      </c>
      <c r="S264" s="3"/>
    </row>
    <row r="265" spans="1:19" ht="15.75" x14ac:dyDescent="0.25">
      <c r="A265" s="49">
        <v>1901</v>
      </c>
      <c r="B265" s="142"/>
      <c r="C265" s="142"/>
      <c r="D265" s="142"/>
      <c r="E265" s="142"/>
      <c r="F265" s="142"/>
      <c r="G265" s="142"/>
      <c r="H265" s="142"/>
      <c r="I265" s="142"/>
      <c r="J265" s="91"/>
      <c r="K265" s="79"/>
      <c r="L265" s="80"/>
      <c r="M265" s="81"/>
      <c r="N265" s="82"/>
      <c r="O265" s="83"/>
      <c r="P265" s="83"/>
      <c r="Q265" s="84"/>
      <c r="S265" s="3"/>
    </row>
    <row r="266" spans="1:19" ht="18" x14ac:dyDescent="0.25">
      <c r="A266" s="31"/>
      <c r="B266" s="182" t="s">
        <v>63</v>
      </c>
      <c r="C266" s="182"/>
      <c r="D266" s="182"/>
      <c r="E266" s="182"/>
      <c r="F266" s="182"/>
      <c r="G266" s="182"/>
      <c r="H266" s="182"/>
      <c r="I266" s="182"/>
      <c r="J266" s="141">
        <f>SUM(J256:J260)</f>
        <v>11</v>
      </c>
      <c r="K266" s="86">
        <f>IF(J256=0,"",J256/B249)</f>
        <v>0.23809523809523808</v>
      </c>
      <c r="L266" s="86">
        <f>IF(J266=0,"",J266/B249)</f>
        <v>0.52380952380952384</v>
      </c>
      <c r="M266" s="86">
        <f>IF(J256=0,"",L266-K266)</f>
        <v>0.28571428571428575</v>
      </c>
      <c r="N266" s="1"/>
      <c r="O266" s="25"/>
      <c r="P266" s="26"/>
      <c r="Q266" s="1"/>
      <c r="S266" s="3"/>
    </row>
    <row r="267" spans="1:19" ht="12.75" customHeight="1" x14ac:dyDescent="0.2">
      <c r="S267" s="3"/>
    </row>
    <row r="268" spans="1:19" ht="12.75" customHeight="1" x14ac:dyDescent="0.2"/>
    <row r="269" spans="1:19" ht="26.25" x14ac:dyDescent="0.4">
      <c r="A269" s="154"/>
      <c r="B269" s="179" t="s">
        <v>53</v>
      </c>
      <c r="C269" s="179"/>
      <c r="D269" s="179"/>
      <c r="E269" s="179"/>
      <c r="F269" s="179"/>
      <c r="G269" s="179"/>
      <c r="H269" s="179"/>
      <c r="I269" s="179"/>
      <c r="J269" s="153" t="s">
        <v>38</v>
      </c>
      <c r="K269" s="25"/>
      <c r="L269" s="1"/>
      <c r="M269" s="1"/>
      <c r="N269" s="25"/>
      <c r="O269" s="1"/>
      <c r="P269" s="25"/>
      <c r="Q269" s="25"/>
      <c r="R269" s="34" t="s">
        <v>103</v>
      </c>
    </row>
    <row r="270" spans="1:19" ht="20.25" x14ac:dyDescent="0.2">
      <c r="A270" s="172" t="s">
        <v>9</v>
      </c>
      <c r="B270" s="173" t="s">
        <v>54</v>
      </c>
      <c r="C270" s="174"/>
      <c r="D270" s="174"/>
      <c r="E270" s="174"/>
      <c r="F270" s="174"/>
      <c r="G270" s="174"/>
      <c r="H270" s="174"/>
      <c r="I270" s="175"/>
      <c r="J270" s="176" t="s">
        <v>10</v>
      </c>
      <c r="K270" s="171" t="s">
        <v>2</v>
      </c>
      <c r="L270" s="171" t="s">
        <v>3</v>
      </c>
      <c r="M270" s="178" t="s">
        <v>4</v>
      </c>
      <c r="N270" s="171" t="s">
        <v>5</v>
      </c>
      <c r="O270" s="169" t="s">
        <v>6</v>
      </c>
      <c r="P270" s="169" t="s">
        <v>7</v>
      </c>
      <c r="Q270" s="171" t="s">
        <v>8</v>
      </c>
    </row>
    <row r="271" spans="1:19" ht="15.75" x14ac:dyDescent="0.25">
      <c r="A271" s="170"/>
      <c r="B271" s="49" t="s">
        <v>55</v>
      </c>
      <c r="C271" s="49" t="s">
        <v>56</v>
      </c>
      <c r="D271" s="49" t="s">
        <v>57</v>
      </c>
      <c r="E271" s="49" t="s">
        <v>58</v>
      </c>
      <c r="F271" s="49" t="s">
        <v>59</v>
      </c>
      <c r="G271" s="49" t="s">
        <v>60</v>
      </c>
      <c r="H271" s="49" t="s">
        <v>61</v>
      </c>
      <c r="I271" s="49" t="s">
        <v>62</v>
      </c>
      <c r="J271" s="177"/>
      <c r="K271" s="170"/>
      <c r="L271" s="170"/>
      <c r="M271" s="170"/>
      <c r="N271" s="170"/>
      <c r="O271" s="170"/>
      <c r="P271" s="170"/>
      <c r="Q271" s="170"/>
    </row>
    <row r="272" spans="1:19" ht="15.75" customHeight="1" x14ac:dyDescent="0.25">
      <c r="A272" s="49">
        <v>1102</v>
      </c>
      <c r="B272" s="50">
        <v>14</v>
      </c>
      <c r="C272" s="50"/>
      <c r="D272" s="50"/>
      <c r="E272" s="50"/>
      <c r="F272" s="50"/>
      <c r="G272" s="50"/>
      <c r="H272" s="50"/>
      <c r="I272" s="50"/>
      <c r="J272" s="91"/>
      <c r="K272" s="51"/>
      <c r="L272" s="52"/>
      <c r="M272" s="53"/>
      <c r="N272" s="54"/>
      <c r="O272" s="55">
        <f>B272</f>
        <v>14</v>
      </c>
      <c r="P272" s="56"/>
      <c r="Q272" s="54"/>
    </row>
    <row r="273" spans="1:18" ht="15.75" customHeight="1" x14ac:dyDescent="0.25">
      <c r="A273" s="49">
        <v>1201</v>
      </c>
      <c r="B273" s="50"/>
      <c r="C273" s="50">
        <v>13</v>
      </c>
      <c r="D273" s="50"/>
      <c r="E273" s="50"/>
      <c r="F273" s="50"/>
      <c r="G273" s="50"/>
      <c r="H273" s="50"/>
      <c r="I273" s="50"/>
      <c r="J273" s="91"/>
      <c r="K273" s="57"/>
      <c r="L273" s="58"/>
      <c r="M273" s="59"/>
      <c r="N273" s="60">
        <f>IF(C273=0,"",C273/B272)</f>
        <v>0.9285714285714286</v>
      </c>
      <c r="O273" s="61">
        <v>13</v>
      </c>
      <c r="P273" s="62">
        <f t="shared" ref="P273:P279" si="30">IF(O273=0,"",O273/O272)</f>
        <v>0.9285714285714286</v>
      </c>
      <c r="Q273" s="62">
        <f t="shared" ref="Q273:Q279" si="31">IF(O273=0,"",100%-P273)</f>
        <v>7.1428571428571397E-2</v>
      </c>
    </row>
    <row r="274" spans="1:18" ht="15.75" customHeight="1" x14ac:dyDescent="0.25">
      <c r="A274" s="49">
        <v>1202</v>
      </c>
      <c r="B274" s="50"/>
      <c r="C274" s="50"/>
      <c r="D274" s="50">
        <v>12</v>
      </c>
      <c r="E274" s="50"/>
      <c r="F274" s="50"/>
      <c r="G274" s="50"/>
      <c r="H274" s="50"/>
      <c r="I274" s="50"/>
      <c r="J274" s="91"/>
      <c r="K274" s="57"/>
      <c r="L274" s="58"/>
      <c r="M274" s="59"/>
      <c r="N274" s="60">
        <f>IF(D274=0,"",D274/C273)</f>
        <v>0.92307692307692313</v>
      </c>
      <c r="O274" s="61">
        <v>13</v>
      </c>
      <c r="P274" s="62">
        <f t="shared" si="30"/>
        <v>1</v>
      </c>
      <c r="Q274" s="62">
        <f t="shared" si="31"/>
        <v>0</v>
      </c>
      <c r="R274" s="63">
        <f>O274/O272</f>
        <v>0.9285714285714286</v>
      </c>
    </row>
    <row r="275" spans="1:18" ht="15.75" customHeight="1" x14ac:dyDescent="0.25">
      <c r="A275" s="49">
        <v>1301</v>
      </c>
      <c r="B275" s="50"/>
      <c r="C275" s="50"/>
      <c r="D275" s="50"/>
      <c r="E275" s="50">
        <v>9</v>
      </c>
      <c r="F275" s="50"/>
      <c r="G275" s="50"/>
      <c r="H275" s="50"/>
      <c r="I275" s="50"/>
      <c r="J275" s="91"/>
      <c r="K275" s="57"/>
      <c r="L275" s="58"/>
      <c r="M275" s="59"/>
      <c r="N275" s="60">
        <f>IF(E275=0,"",E275/D274)</f>
        <v>0.75</v>
      </c>
      <c r="O275" s="61">
        <v>11</v>
      </c>
      <c r="P275" s="62">
        <f t="shared" si="30"/>
        <v>0.84615384615384615</v>
      </c>
      <c r="Q275" s="62">
        <f t="shared" si="31"/>
        <v>0.15384615384615385</v>
      </c>
    </row>
    <row r="276" spans="1:18" ht="15.75" customHeight="1" x14ac:dyDescent="0.25">
      <c r="A276" s="49">
        <v>1302</v>
      </c>
      <c r="B276" s="50"/>
      <c r="C276" s="50"/>
      <c r="D276" s="50"/>
      <c r="E276" s="50"/>
      <c r="F276" s="50">
        <v>6</v>
      </c>
      <c r="G276" s="50"/>
      <c r="H276" s="50"/>
      <c r="I276" s="50"/>
      <c r="J276" s="91"/>
      <c r="K276" s="57"/>
      <c r="L276" s="58"/>
      <c r="M276" s="59"/>
      <c r="N276" s="60">
        <f>IF(F276=0,"",F276/E275)</f>
        <v>0.66666666666666663</v>
      </c>
      <c r="O276" s="61">
        <v>10</v>
      </c>
      <c r="P276" s="62">
        <f t="shared" si="30"/>
        <v>0.90909090909090906</v>
      </c>
      <c r="Q276" s="62">
        <f t="shared" si="31"/>
        <v>9.0909090909090939E-2</v>
      </c>
    </row>
    <row r="277" spans="1:18" ht="15.75" customHeight="1" x14ac:dyDescent="0.25">
      <c r="A277" s="49">
        <v>1401</v>
      </c>
      <c r="B277" s="50"/>
      <c r="C277" s="50"/>
      <c r="D277" s="50"/>
      <c r="E277" s="50"/>
      <c r="F277" s="50"/>
      <c r="G277" s="50">
        <v>5</v>
      </c>
      <c r="H277" s="50"/>
      <c r="I277" s="50"/>
      <c r="J277" s="91"/>
      <c r="K277" s="57"/>
      <c r="L277" s="58"/>
      <c r="M277" s="59"/>
      <c r="N277" s="60">
        <f>IF(G277=0,"",G277/F276)</f>
        <v>0.83333333333333337</v>
      </c>
      <c r="O277" s="61">
        <v>10</v>
      </c>
      <c r="P277" s="62">
        <f t="shared" si="30"/>
        <v>1</v>
      </c>
      <c r="Q277" s="62">
        <f t="shared" si="31"/>
        <v>0</v>
      </c>
    </row>
    <row r="278" spans="1:18" ht="15.75" customHeight="1" x14ac:dyDescent="0.25">
      <c r="A278" s="49">
        <v>1402</v>
      </c>
      <c r="B278" s="50"/>
      <c r="C278" s="50"/>
      <c r="D278" s="50"/>
      <c r="E278" s="50"/>
      <c r="F278" s="50"/>
      <c r="G278" s="50"/>
      <c r="H278" s="50">
        <v>5</v>
      </c>
      <c r="I278" s="50"/>
      <c r="J278" s="91"/>
      <c r="K278" s="57"/>
      <c r="L278" s="58"/>
      <c r="M278" s="59"/>
      <c r="N278" s="60">
        <f>IF(H278=0,"",H278/G277)</f>
        <v>1</v>
      </c>
      <c r="O278" s="61">
        <v>10</v>
      </c>
      <c r="P278" s="62">
        <f t="shared" si="30"/>
        <v>1</v>
      </c>
      <c r="Q278" s="62">
        <f t="shared" si="31"/>
        <v>0</v>
      </c>
    </row>
    <row r="279" spans="1:18" ht="15.75" customHeight="1" x14ac:dyDescent="0.25">
      <c r="A279" s="49">
        <v>1501</v>
      </c>
      <c r="B279" s="50"/>
      <c r="C279" s="50"/>
      <c r="D279" s="50"/>
      <c r="E279" s="50"/>
      <c r="F279" s="50"/>
      <c r="G279" s="50"/>
      <c r="H279" s="50"/>
      <c r="I279" s="50">
        <v>4</v>
      </c>
      <c r="J279" s="91">
        <v>1</v>
      </c>
      <c r="K279" s="57"/>
      <c r="L279" s="58"/>
      <c r="M279" s="59"/>
      <c r="N279" s="60">
        <f>IF(I279=0,"",I279/H278)</f>
        <v>0.8</v>
      </c>
      <c r="O279" s="61">
        <v>10</v>
      </c>
      <c r="P279" s="62">
        <f t="shared" si="30"/>
        <v>1</v>
      </c>
      <c r="Q279" s="62">
        <f t="shared" si="31"/>
        <v>0</v>
      </c>
    </row>
    <row r="280" spans="1:18" ht="15.75" customHeight="1" x14ac:dyDescent="0.25">
      <c r="A280" s="49">
        <v>1502</v>
      </c>
      <c r="B280" s="50"/>
      <c r="C280" s="50"/>
      <c r="D280" s="50"/>
      <c r="E280" s="50"/>
      <c r="F280" s="50"/>
      <c r="G280" s="50"/>
      <c r="H280" s="50"/>
      <c r="I280" s="50">
        <v>7</v>
      </c>
      <c r="J280" s="91">
        <v>5</v>
      </c>
      <c r="K280" s="57"/>
      <c r="L280" s="58"/>
      <c r="M280" s="58"/>
      <c r="N280" s="68"/>
      <c r="O280" s="61">
        <v>8</v>
      </c>
      <c r="P280" s="69"/>
      <c r="Q280" s="68"/>
    </row>
    <row r="281" spans="1:18" ht="15.75" customHeight="1" x14ac:dyDescent="0.25">
      <c r="A281" s="49">
        <v>1601</v>
      </c>
      <c r="B281" s="50"/>
      <c r="C281" s="50"/>
      <c r="D281" s="50"/>
      <c r="E281" s="50"/>
      <c r="F281" s="50"/>
      <c r="G281" s="50"/>
      <c r="H281" s="50"/>
      <c r="I281" s="50">
        <v>1</v>
      </c>
      <c r="J281" s="91">
        <v>1</v>
      </c>
      <c r="K281" s="57"/>
      <c r="L281" s="58"/>
      <c r="M281" s="58"/>
      <c r="N281" s="68"/>
      <c r="O281" s="61">
        <v>3</v>
      </c>
      <c r="P281" s="69"/>
      <c r="Q281" s="68"/>
    </row>
    <row r="282" spans="1:18" ht="15.75" customHeight="1" x14ac:dyDescent="0.25">
      <c r="A282" s="49">
        <v>1602</v>
      </c>
      <c r="B282" s="50"/>
      <c r="C282" s="50"/>
      <c r="D282" s="50"/>
      <c r="E282" s="50"/>
      <c r="F282" s="50"/>
      <c r="G282" s="50"/>
      <c r="H282" s="50"/>
      <c r="I282" s="50">
        <v>1</v>
      </c>
      <c r="J282" s="91">
        <v>1</v>
      </c>
      <c r="K282" s="57"/>
      <c r="L282" s="58"/>
      <c r="M282" s="58"/>
      <c r="N282" s="68"/>
      <c r="O282" s="66">
        <v>2</v>
      </c>
      <c r="P282" s="69"/>
      <c r="Q282" s="68"/>
    </row>
    <row r="283" spans="1:18" ht="15.75" customHeight="1" x14ac:dyDescent="0.25">
      <c r="A283" s="49">
        <v>1701</v>
      </c>
      <c r="B283" s="50"/>
      <c r="C283" s="50"/>
      <c r="D283" s="50"/>
      <c r="E283" s="50"/>
      <c r="F283" s="50"/>
      <c r="G283" s="50"/>
      <c r="H283" s="50"/>
      <c r="I283" s="50">
        <v>1</v>
      </c>
      <c r="J283" s="91"/>
      <c r="K283" s="57"/>
      <c r="L283" s="58"/>
      <c r="M283" s="58"/>
      <c r="N283" s="68"/>
      <c r="O283" s="66">
        <v>1</v>
      </c>
      <c r="P283" s="69"/>
      <c r="Q283" s="68"/>
    </row>
    <row r="284" spans="1:18" ht="15.75" customHeight="1" x14ac:dyDescent="0.25">
      <c r="A284" s="49">
        <v>1702</v>
      </c>
      <c r="B284" s="50"/>
      <c r="C284" s="50"/>
      <c r="D284" s="50"/>
      <c r="E284" s="50"/>
      <c r="F284" s="50"/>
      <c r="G284" s="50"/>
      <c r="H284" s="50"/>
      <c r="I284" s="50">
        <v>0</v>
      </c>
      <c r="J284" s="91"/>
      <c r="K284" s="57"/>
      <c r="L284" s="58"/>
      <c r="M284" s="64"/>
      <c r="N284" s="68"/>
      <c r="O284" s="66">
        <v>1</v>
      </c>
      <c r="P284" s="69"/>
      <c r="Q284" s="68"/>
    </row>
    <row r="285" spans="1:18" ht="15.75" customHeight="1" x14ac:dyDescent="0.25">
      <c r="A285" s="49">
        <v>1801</v>
      </c>
      <c r="B285" s="50"/>
      <c r="C285" s="50"/>
      <c r="D285" s="50"/>
      <c r="E285" s="50"/>
      <c r="F285" s="50"/>
      <c r="G285" s="50"/>
      <c r="H285" s="50"/>
      <c r="I285" s="50"/>
      <c r="J285" s="91"/>
      <c r="K285" s="57"/>
      <c r="L285" s="58"/>
      <c r="M285" s="64"/>
      <c r="N285" s="58"/>
      <c r="O285" s="64"/>
      <c r="P285" s="106"/>
      <c r="Q285" s="68"/>
    </row>
    <row r="286" spans="1:18" ht="15.75" customHeight="1" x14ac:dyDescent="0.25">
      <c r="A286" s="49">
        <v>1802</v>
      </c>
      <c r="B286" s="50"/>
      <c r="C286" s="50"/>
      <c r="D286" s="50"/>
      <c r="E286" s="50"/>
      <c r="F286" s="50"/>
      <c r="G286" s="50"/>
      <c r="H286" s="50"/>
      <c r="I286" s="50"/>
      <c r="J286" s="91"/>
      <c r="K286" s="57"/>
      <c r="L286" s="58"/>
      <c r="M286" s="64"/>
      <c r="N286" s="137" t="s">
        <v>42</v>
      </c>
      <c r="O286" s="72">
        <v>8</v>
      </c>
      <c r="P286" s="87">
        <f>J289</f>
        <v>8</v>
      </c>
      <c r="Q286" s="139" t="s">
        <v>10</v>
      </c>
    </row>
    <row r="287" spans="1:18" ht="15.75" customHeight="1" x14ac:dyDescent="0.25">
      <c r="A287" s="49">
        <v>1901</v>
      </c>
      <c r="B287" s="50"/>
      <c r="C287" s="50"/>
      <c r="D287" s="50"/>
      <c r="E287" s="50"/>
      <c r="F287" s="50"/>
      <c r="G287" s="50"/>
      <c r="H287" s="50"/>
      <c r="I287" s="50"/>
      <c r="J287" s="91"/>
      <c r="K287" s="57"/>
      <c r="L287" s="58"/>
      <c r="M287" s="64"/>
      <c r="N287" s="138" t="s">
        <v>43</v>
      </c>
      <c r="O287" s="76">
        <f>IF(O286/B272=0,"",O286/B272)</f>
        <v>0.5714285714285714</v>
      </c>
      <c r="P287" s="89">
        <f>IF(O286/P286=0,"0%",O286/P286)</f>
        <v>1</v>
      </c>
      <c r="Q287" s="140" t="s">
        <v>44</v>
      </c>
    </row>
    <row r="288" spans="1:18" ht="15.75" customHeight="1" x14ac:dyDescent="0.25">
      <c r="A288" s="49">
        <v>1902</v>
      </c>
      <c r="B288" s="142"/>
      <c r="C288" s="142"/>
      <c r="D288" s="142"/>
      <c r="E288" s="142"/>
      <c r="F288" s="142"/>
      <c r="G288" s="142"/>
      <c r="H288" s="142"/>
      <c r="I288" s="142"/>
      <c r="J288" s="91"/>
      <c r="K288" s="79"/>
      <c r="L288" s="80"/>
      <c r="M288" s="81"/>
      <c r="N288" s="82"/>
      <c r="O288" s="83"/>
      <c r="P288" s="83"/>
      <c r="Q288" s="84"/>
    </row>
    <row r="289" spans="1:18" ht="18" customHeight="1" x14ac:dyDescent="0.25">
      <c r="A289" s="31"/>
      <c r="B289" s="182" t="s">
        <v>63</v>
      </c>
      <c r="C289" s="182"/>
      <c r="D289" s="182"/>
      <c r="E289" s="182"/>
      <c r="F289" s="182"/>
      <c r="G289" s="182"/>
      <c r="H289" s="182"/>
      <c r="I289" s="182"/>
      <c r="J289" s="141">
        <f>SUM(J278:J285)</f>
        <v>8</v>
      </c>
      <c r="K289" s="86">
        <f>IF(J281=0,"",J281/B272)</f>
        <v>7.1428571428571425E-2</v>
      </c>
      <c r="L289" s="86">
        <f>IF(J289=0,"",J289/B272)</f>
        <v>0.5714285714285714</v>
      </c>
      <c r="M289" s="86">
        <f>IF(J281=0,"",L289-K289)</f>
        <v>0.5</v>
      </c>
      <c r="N289" s="1"/>
      <c r="O289" s="25"/>
      <c r="P289" s="26"/>
      <c r="Q289" s="1"/>
    </row>
    <row r="290" spans="1:18" ht="12.75" customHeight="1" x14ac:dyDescent="0.2"/>
    <row r="291" spans="1:18" ht="12.75" customHeight="1" x14ac:dyDescent="0.2"/>
    <row r="292" spans="1:18" ht="26.25" customHeight="1" x14ac:dyDescent="0.4">
      <c r="A292" s="154"/>
      <c r="B292" s="179" t="s">
        <v>53</v>
      </c>
      <c r="C292" s="179"/>
      <c r="D292" s="179"/>
      <c r="E292" s="179"/>
      <c r="F292" s="179"/>
      <c r="G292" s="179"/>
      <c r="H292" s="179"/>
      <c r="I292" s="179"/>
      <c r="J292" s="153" t="s">
        <v>39</v>
      </c>
      <c r="K292" s="25"/>
      <c r="L292" s="1"/>
      <c r="M292" s="1"/>
      <c r="N292" s="25"/>
      <c r="O292" s="1"/>
      <c r="P292" s="25"/>
      <c r="Q292" s="25"/>
      <c r="R292" s="25"/>
    </row>
    <row r="293" spans="1:18" ht="20.25" customHeight="1" x14ac:dyDescent="0.2">
      <c r="A293" s="172" t="s">
        <v>9</v>
      </c>
      <c r="B293" s="173" t="s">
        <v>54</v>
      </c>
      <c r="C293" s="174"/>
      <c r="D293" s="174"/>
      <c r="E293" s="174"/>
      <c r="F293" s="174"/>
      <c r="G293" s="174"/>
      <c r="H293" s="174"/>
      <c r="I293" s="175"/>
      <c r="J293" s="176" t="s">
        <v>10</v>
      </c>
      <c r="K293" s="171" t="s">
        <v>2</v>
      </c>
      <c r="L293" s="171" t="s">
        <v>3</v>
      </c>
      <c r="M293" s="178" t="s">
        <v>4</v>
      </c>
      <c r="N293" s="171" t="s">
        <v>5</v>
      </c>
      <c r="O293" s="169" t="s">
        <v>6</v>
      </c>
      <c r="P293" s="169" t="s">
        <v>7</v>
      </c>
      <c r="Q293" s="171" t="s">
        <v>8</v>
      </c>
    </row>
    <row r="294" spans="1:18" ht="15.75" customHeight="1" x14ac:dyDescent="0.25">
      <c r="A294" s="170"/>
      <c r="B294" s="49" t="s">
        <v>55</v>
      </c>
      <c r="C294" s="49" t="s">
        <v>56</v>
      </c>
      <c r="D294" s="49" t="s">
        <v>57</v>
      </c>
      <c r="E294" s="49" t="s">
        <v>58</v>
      </c>
      <c r="F294" s="49" t="s">
        <v>59</v>
      </c>
      <c r="G294" s="49" t="s">
        <v>60</v>
      </c>
      <c r="H294" s="49" t="s">
        <v>61</v>
      </c>
      <c r="I294" s="49" t="s">
        <v>62</v>
      </c>
      <c r="J294" s="177"/>
      <c r="K294" s="170"/>
      <c r="L294" s="170"/>
      <c r="M294" s="170"/>
      <c r="N294" s="170"/>
      <c r="O294" s="170"/>
      <c r="P294" s="170"/>
      <c r="Q294" s="170"/>
    </row>
    <row r="295" spans="1:18" ht="15.75" customHeight="1" x14ac:dyDescent="0.25">
      <c r="A295" s="49">
        <v>1201</v>
      </c>
      <c r="B295" s="50">
        <v>14</v>
      </c>
      <c r="C295" s="50"/>
      <c r="D295" s="50"/>
      <c r="E295" s="50"/>
      <c r="F295" s="50"/>
      <c r="G295" s="50"/>
      <c r="H295" s="50"/>
      <c r="I295" s="50"/>
      <c r="J295" s="91"/>
      <c r="K295" s="51"/>
      <c r="L295" s="52"/>
      <c r="M295" s="53"/>
      <c r="N295" s="54"/>
      <c r="O295" s="55">
        <f>B295</f>
        <v>14</v>
      </c>
      <c r="P295" s="56"/>
      <c r="Q295" s="54"/>
    </row>
    <row r="296" spans="1:18" ht="15.75" customHeight="1" x14ac:dyDescent="0.25">
      <c r="A296" s="49" t="s">
        <v>46</v>
      </c>
      <c r="B296" s="50"/>
      <c r="C296" s="50">
        <v>9</v>
      </c>
      <c r="D296" s="50"/>
      <c r="E296" s="50"/>
      <c r="F296" s="50"/>
      <c r="G296" s="50"/>
      <c r="H296" s="50"/>
      <c r="I296" s="50"/>
      <c r="J296" s="91"/>
      <c r="K296" s="57"/>
      <c r="L296" s="58"/>
      <c r="M296" s="59"/>
      <c r="N296" s="60">
        <f>IF(C296=0,"",C296/B295)</f>
        <v>0.6428571428571429</v>
      </c>
      <c r="O296" s="61">
        <v>10</v>
      </c>
      <c r="P296" s="62">
        <f t="shared" ref="P296:P302" si="32">IF(O296=0,"",O296/O295)</f>
        <v>0.7142857142857143</v>
      </c>
      <c r="Q296" s="62">
        <f t="shared" ref="Q296:Q302" si="33">IF(O296=0,"",100%-P296)</f>
        <v>0.2857142857142857</v>
      </c>
    </row>
    <row r="297" spans="1:18" ht="15.75" customHeight="1" x14ac:dyDescent="0.25">
      <c r="A297" s="49">
        <v>1301</v>
      </c>
      <c r="B297" s="50"/>
      <c r="C297" s="50"/>
      <c r="D297" s="50">
        <v>6</v>
      </c>
      <c r="E297" s="50"/>
      <c r="F297" s="50"/>
      <c r="G297" s="50"/>
      <c r="H297" s="50"/>
      <c r="I297" s="50"/>
      <c r="J297" s="91"/>
      <c r="K297" s="57"/>
      <c r="L297" s="58"/>
      <c r="M297" s="59"/>
      <c r="N297" s="60">
        <f>IF(D297=0,"",D297/C296)</f>
        <v>0.66666666666666663</v>
      </c>
      <c r="O297" s="61">
        <v>7</v>
      </c>
      <c r="P297" s="62">
        <f t="shared" si="32"/>
        <v>0.7</v>
      </c>
      <c r="Q297" s="62">
        <f t="shared" si="33"/>
        <v>0.30000000000000004</v>
      </c>
      <c r="R297" s="63">
        <f>O297/O295</f>
        <v>0.5</v>
      </c>
    </row>
    <row r="298" spans="1:18" ht="15.75" customHeight="1" x14ac:dyDescent="0.25">
      <c r="A298" s="49">
        <v>1302</v>
      </c>
      <c r="B298" s="50"/>
      <c r="C298" s="50"/>
      <c r="D298" s="50"/>
      <c r="E298" s="50">
        <v>6</v>
      </c>
      <c r="F298" s="50"/>
      <c r="G298" s="50"/>
      <c r="H298" s="50"/>
      <c r="I298" s="50"/>
      <c r="J298" s="91"/>
      <c r="K298" s="57"/>
      <c r="L298" s="58"/>
      <c r="M298" s="59"/>
      <c r="N298" s="60">
        <f>IF(E298=0,"",E298/D297)</f>
        <v>1</v>
      </c>
      <c r="O298" s="61">
        <v>7</v>
      </c>
      <c r="P298" s="62">
        <f t="shared" si="32"/>
        <v>1</v>
      </c>
      <c r="Q298" s="62">
        <f t="shared" si="33"/>
        <v>0</v>
      </c>
    </row>
    <row r="299" spans="1:18" ht="15.75" customHeight="1" x14ac:dyDescent="0.25">
      <c r="A299" s="49">
        <v>1401</v>
      </c>
      <c r="B299" s="50"/>
      <c r="C299" s="50"/>
      <c r="D299" s="50"/>
      <c r="E299" s="50"/>
      <c r="F299" s="50">
        <v>4</v>
      </c>
      <c r="G299" s="50"/>
      <c r="H299" s="50"/>
      <c r="I299" s="50"/>
      <c r="J299" s="91"/>
      <c r="K299" s="57"/>
      <c r="L299" s="58"/>
      <c r="M299" s="59"/>
      <c r="N299" s="60">
        <f>IF(F299=0,"",F299/E298)</f>
        <v>0.66666666666666663</v>
      </c>
      <c r="O299" s="61">
        <v>7</v>
      </c>
      <c r="P299" s="62">
        <f t="shared" si="32"/>
        <v>1</v>
      </c>
      <c r="Q299" s="62">
        <f t="shared" si="33"/>
        <v>0</v>
      </c>
    </row>
    <row r="300" spans="1:18" ht="15.75" customHeight="1" x14ac:dyDescent="0.25">
      <c r="A300" s="49">
        <v>1402</v>
      </c>
      <c r="B300" s="50"/>
      <c r="C300" s="50"/>
      <c r="D300" s="50"/>
      <c r="E300" s="50"/>
      <c r="F300" s="50"/>
      <c r="G300" s="50">
        <v>3</v>
      </c>
      <c r="H300" s="50"/>
      <c r="I300" s="50"/>
      <c r="J300" s="91"/>
      <c r="K300" s="57"/>
      <c r="L300" s="58"/>
      <c r="M300" s="59"/>
      <c r="N300" s="60">
        <f>IF(G300=0,"",G300/F299)</f>
        <v>0.75</v>
      </c>
      <c r="O300" s="61">
        <v>7</v>
      </c>
      <c r="P300" s="62">
        <f t="shared" si="32"/>
        <v>1</v>
      </c>
      <c r="Q300" s="62">
        <f t="shared" si="33"/>
        <v>0</v>
      </c>
    </row>
    <row r="301" spans="1:18" ht="15.75" customHeight="1" x14ac:dyDescent="0.25">
      <c r="A301" s="49">
        <v>1501</v>
      </c>
      <c r="B301" s="50"/>
      <c r="C301" s="50"/>
      <c r="D301" s="50"/>
      <c r="E301" s="50"/>
      <c r="F301" s="50"/>
      <c r="G301" s="50"/>
      <c r="H301" s="50">
        <v>3</v>
      </c>
      <c r="I301" s="50"/>
      <c r="J301" s="91"/>
      <c r="K301" s="57"/>
      <c r="L301" s="58"/>
      <c r="M301" s="59"/>
      <c r="N301" s="60">
        <f>IF(H301=0,"",H301/G300)</f>
        <v>1</v>
      </c>
      <c r="O301" s="61">
        <v>7</v>
      </c>
      <c r="P301" s="62">
        <f t="shared" si="32"/>
        <v>1</v>
      </c>
      <c r="Q301" s="62">
        <f t="shared" si="33"/>
        <v>0</v>
      </c>
    </row>
    <row r="302" spans="1:18" ht="15.75" customHeight="1" x14ac:dyDescent="0.25">
      <c r="A302" s="49">
        <v>1502</v>
      </c>
      <c r="B302" s="50"/>
      <c r="C302" s="50"/>
      <c r="D302" s="50"/>
      <c r="E302" s="50"/>
      <c r="F302" s="50"/>
      <c r="G302" s="50"/>
      <c r="H302" s="50"/>
      <c r="I302" s="50">
        <v>3</v>
      </c>
      <c r="J302" s="91">
        <v>2</v>
      </c>
      <c r="K302" s="57"/>
      <c r="L302" s="58"/>
      <c r="M302" s="59"/>
      <c r="N302" s="60">
        <f>IF(I302=0,"",I302/H301)</f>
        <v>1</v>
      </c>
      <c r="O302" s="61">
        <v>7</v>
      </c>
      <c r="P302" s="62">
        <f t="shared" si="32"/>
        <v>1</v>
      </c>
      <c r="Q302" s="62">
        <f t="shared" si="33"/>
        <v>0</v>
      </c>
    </row>
    <row r="303" spans="1:18" ht="15.75" customHeight="1" x14ac:dyDescent="0.25">
      <c r="A303" s="49">
        <v>1601</v>
      </c>
      <c r="B303" s="50"/>
      <c r="C303" s="50"/>
      <c r="D303" s="50"/>
      <c r="E303" s="50"/>
      <c r="F303" s="50"/>
      <c r="G303" s="50"/>
      <c r="H303" s="50"/>
      <c r="I303" s="50">
        <v>2</v>
      </c>
      <c r="J303" s="91"/>
      <c r="K303" s="57"/>
      <c r="L303" s="58"/>
      <c r="M303" s="58"/>
      <c r="N303" s="68"/>
      <c r="O303" s="61">
        <v>5</v>
      </c>
      <c r="P303" s="69"/>
      <c r="Q303" s="68"/>
    </row>
    <row r="304" spans="1:18" ht="15.75" customHeight="1" x14ac:dyDescent="0.25">
      <c r="A304" s="49">
        <v>1602</v>
      </c>
      <c r="B304" s="50"/>
      <c r="C304" s="50"/>
      <c r="D304" s="50"/>
      <c r="E304" s="50"/>
      <c r="F304" s="50"/>
      <c r="G304" s="50"/>
      <c r="H304" s="50"/>
      <c r="I304" s="50">
        <v>2</v>
      </c>
      <c r="J304" s="91"/>
      <c r="K304" s="57"/>
      <c r="L304" s="58"/>
      <c r="M304" s="58"/>
      <c r="N304" s="68"/>
      <c r="O304" s="61">
        <v>4</v>
      </c>
      <c r="P304" s="69"/>
      <c r="Q304" s="68"/>
    </row>
    <row r="305" spans="1:18" ht="15.75" customHeight="1" x14ac:dyDescent="0.25">
      <c r="A305" s="49">
        <v>1701</v>
      </c>
      <c r="B305" s="50"/>
      <c r="C305" s="50"/>
      <c r="D305" s="50"/>
      <c r="E305" s="50"/>
      <c r="F305" s="50"/>
      <c r="G305" s="50"/>
      <c r="H305" s="50"/>
      <c r="I305" s="50">
        <v>4</v>
      </c>
      <c r="J305" s="91">
        <v>2</v>
      </c>
      <c r="K305" s="57"/>
      <c r="L305" s="58"/>
      <c r="M305" s="58"/>
      <c r="N305" s="68"/>
      <c r="O305" s="66">
        <v>4</v>
      </c>
      <c r="P305" s="69"/>
      <c r="Q305" s="68"/>
    </row>
    <row r="306" spans="1:18" ht="15.75" customHeight="1" x14ac:dyDescent="0.25">
      <c r="A306" s="49">
        <v>1702</v>
      </c>
      <c r="B306" s="50"/>
      <c r="C306" s="50"/>
      <c r="D306" s="50"/>
      <c r="E306" s="50"/>
      <c r="F306" s="50"/>
      <c r="G306" s="50"/>
      <c r="H306" s="50"/>
      <c r="I306" s="50">
        <v>2</v>
      </c>
      <c r="J306" s="91"/>
      <c r="K306" s="57"/>
      <c r="L306" s="58"/>
      <c r="M306" s="58"/>
      <c r="N306" s="68"/>
      <c r="O306" s="66">
        <v>3</v>
      </c>
      <c r="P306" s="69"/>
      <c r="Q306" s="68"/>
    </row>
    <row r="307" spans="1:18" ht="15.75" customHeight="1" x14ac:dyDescent="0.25">
      <c r="A307" s="49">
        <v>1801</v>
      </c>
      <c r="B307" s="50"/>
      <c r="C307" s="50"/>
      <c r="D307" s="50"/>
      <c r="E307" s="50"/>
      <c r="F307" s="50"/>
      <c r="G307" s="50"/>
      <c r="H307" s="50"/>
      <c r="I307" s="50">
        <v>1</v>
      </c>
      <c r="J307" s="91">
        <v>1</v>
      </c>
      <c r="K307" s="57"/>
      <c r="L307" s="58"/>
      <c r="M307" s="58"/>
      <c r="N307" s="68"/>
      <c r="O307" s="66">
        <v>1</v>
      </c>
      <c r="P307" s="69"/>
      <c r="Q307" s="68"/>
    </row>
    <row r="308" spans="1:18" ht="15.75" customHeight="1" x14ac:dyDescent="0.25">
      <c r="A308" s="49">
        <v>1802</v>
      </c>
      <c r="B308" s="50"/>
      <c r="C308" s="50"/>
      <c r="D308" s="50"/>
      <c r="E308" s="50"/>
      <c r="F308" s="50"/>
      <c r="G308" s="50"/>
      <c r="H308" s="50"/>
      <c r="I308" s="50"/>
      <c r="J308" s="91"/>
      <c r="K308" s="57"/>
      <c r="L308" s="58"/>
      <c r="M308" s="64"/>
      <c r="N308" s="58"/>
      <c r="O308" s="64"/>
      <c r="P308" s="106"/>
      <c r="Q308" s="68"/>
    </row>
    <row r="309" spans="1:18" ht="15.75" customHeight="1" x14ac:dyDescent="0.25">
      <c r="A309" s="49">
        <v>1901</v>
      </c>
      <c r="B309" s="50"/>
      <c r="C309" s="50"/>
      <c r="D309" s="50"/>
      <c r="E309" s="50"/>
      <c r="F309" s="50"/>
      <c r="G309" s="50"/>
      <c r="H309" s="50"/>
      <c r="I309" s="50"/>
      <c r="J309" s="91"/>
      <c r="K309" s="57"/>
      <c r="L309" s="58"/>
      <c r="M309" s="64"/>
      <c r="N309" s="137" t="s">
        <v>42</v>
      </c>
      <c r="O309" s="72">
        <v>6</v>
      </c>
      <c r="P309" s="87">
        <f>J312</f>
        <v>5</v>
      </c>
      <c r="Q309" s="139" t="s">
        <v>10</v>
      </c>
    </row>
    <row r="310" spans="1:18" ht="15.75" customHeight="1" x14ac:dyDescent="0.25">
      <c r="A310" s="49">
        <v>1902</v>
      </c>
      <c r="B310" s="50"/>
      <c r="C310" s="50"/>
      <c r="D310" s="50"/>
      <c r="E310" s="50"/>
      <c r="F310" s="50"/>
      <c r="G310" s="50"/>
      <c r="H310" s="50"/>
      <c r="I310" s="50"/>
      <c r="J310" s="91"/>
      <c r="K310" s="57"/>
      <c r="L310" s="58"/>
      <c r="M310" s="64"/>
      <c r="N310" s="138" t="s">
        <v>43</v>
      </c>
      <c r="O310" s="76">
        <f>IF(O309/B295=0,"",O309/B295)</f>
        <v>0.42857142857142855</v>
      </c>
      <c r="P310" s="89">
        <f>IF(O309/P309=0,"0%",O309/P309)</f>
        <v>1.2</v>
      </c>
      <c r="Q310" s="140" t="s">
        <v>44</v>
      </c>
    </row>
    <row r="311" spans="1:18" ht="15.75" customHeight="1" x14ac:dyDescent="0.25">
      <c r="A311" s="49">
        <v>2001</v>
      </c>
      <c r="B311" s="142"/>
      <c r="C311" s="142"/>
      <c r="D311" s="142"/>
      <c r="E311" s="142"/>
      <c r="F311" s="142"/>
      <c r="G311" s="142"/>
      <c r="H311" s="142"/>
      <c r="I311" s="142"/>
      <c r="J311" s="91"/>
      <c r="K311" s="79"/>
      <c r="L311" s="80"/>
      <c r="M311" s="81"/>
      <c r="N311" s="82"/>
      <c r="O311" s="83"/>
      <c r="P311" s="83"/>
      <c r="Q311" s="84"/>
    </row>
    <row r="312" spans="1:18" ht="18" customHeight="1" x14ac:dyDescent="0.25">
      <c r="A312" s="31"/>
      <c r="B312" s="182" t="s">
        <v>63</v>
      </c>
      <c r="C312" s="182"/>
      <c r="D312" s="182"/>
      <c r="E312" s="182"/>
      <c r="F312" s="182"/>
      <c r="G312" s="182"/>
      <c r="H312" s="182"/>
      <c r="I312" s="182"/>
      <c r="J312" s="141">
        <f>SUM(J300:J308)</f>
        <v>5</v>
      </c>
      <c r="K312" s="86">
        <f>IF(J302=0,"",J302/B295)</f>
        <v>0.14285714285714285</v>
      </c>
      <c r="L312" s="86">
        <f>IF(J312=0,"",J312/B295)</f>
        <v>0.35714285714285715</v>
      </c>
      <c r="M312" s="86">
        <f>IF(J302=0,"",L312-K312)</f>
        <v>0.2142857142857143</v>
      </c>
      <c r="N312" s="1"/>
      <c r="O312" s="25"/>
      <c r="P312" s="26"/>
      <c r="Q312" s="1"/>
    </row>
    <row r="313" spans="1:18" ht="12.75" customHeight="1" x14ac:dyDescent="0.2"/>
    <row r="314" spans="1:18" ht="12.75" customHeight="1" x14ac:dyDescent="0.2"/>
    <row r="315" spans="1:18" ht="26.25" x14ac:dyDescent="0.4">
      <c r="A315" s="154"/>
      <c r="B315" s="179" t="s">
        <v>53</v>
      </c>
      <c r="C315" s="179"/>
      <c r="D315" s="179"/>
      <c r="E315" s="179"/>
      <c r="F315" s="179"/>
      <c r="G315" s="179"/>
      <c r="H315" s="179"/>
      <c r="I315" s="179"/>
      <c r="J315" s="153" t="s">
        <v>46</v>
      </c>
      <c r="K315" s="25"/>
      <c r="L315" s="1"/>
      <c r="M315" s="1"/>
      <c r="N315" s="25"/>
      <c r="O315" s="1"/>
      <c r="P315" s="25"/>
      <c r="Q315" s="25"/>
      <c r="R315" s="25"/>
    </row>
    <row r="316" spans="1:18" ht="20.25" x14ac:dyDescent="0.2">
      <c r="A316" s="172" t="s">
        <v>9</v>
      </c>
      <c r="B316" s="173" t="s">
        <v>54</v>
      </c>
      <c r="C316" s="174"/>
      <c r="D316" s="174"/>
      <c r="E316" s="174"/>
      <c r="F316" s="174"/>
      <c r="G316" s="174"/>
      <c r="H316" s="174"/>
      <c r="I316" s="175"/>
      <c r="J316" s="176" t="s">
        <v>10</v>
      </c>
      <c r="K316" s="171" t="s">
        <v>2</v>
      </c>
      <c r="L316" s="171" t="s">
        <v>3</v>
      </c>
      <c r="M316" s="178" t="s">
        <v>4</v>
      </c>
      <c r="N316" s="171" t="s">
        <v>5</v>
      </c>
      <c r="O316" s="169" t="s">
        <v>6</v>
      </c>
      <c r="P316" s="169" t="s">
        <v>7</v>
      </c>
      <c r="Q316" s="171" t="s">
        <v>8</v>
      </c>
    </row>
    <row r="317" spans="1:18" ht="15.75" x14ac:dyDescent="0.25">
      <c r="A317" s="170"/>
      <c r="B317" s="49" t="s">
        <v>55</v>
      </c>
      <c r="C317" s="49" t="s">
        <v>56</v>
      </c>
      <c r="D317" s="49" t="s">
        <v>57</v>
      </c>
      <c r="E317" s="49" t="s">
        <v>58</v>
      </c>
      <c r="F317" s="49" t="s">
        <v>59</v>
      </c>
      <c r="G317" s="49" t="s">
        <v>60</v>
      </c>
      <c r="H317" s="49" t="s">
        <v>61</v>
      </c>
      <c r="I317" s="49" t="s">
        <v>62</v>
      </c>
      <c r="J317" s="177"/>
      <c r="K317" s="170"/>
      <c r="L317" s="170"/>
      <c r="M317" s="170"/>
      <c r="N317" s="170"/>
      <c r="O317" s="170"/>
      <c r="P317" s="170"/>
      <c r="Q317" s="170"/>
    </row>
    <row r="318" spans="1:18" ht="15.75" x14ac:dyDescent="0.25">
      <c r="A318" s="49" t="s">
        <v>46</v>
      </c>
      <c r="B318" s="50">
        <v>15</v>
      </c>
      <c r="C318" s="50"/>
      <c r="D318" s="50"/>
      <c r="E318" s="50"/>
      <c r="F318" s="50"/>
      <c r="G318" s="50"/>
      <c r="H318" s="50"/>
      <c r="I318" s="50"/>
      <c r="J318" s="91"/>
      <c r="K318" s="51"/>
      <c r="L318" s="52"/>
      <c r="M318" s="53"/>
      <c r="N318" s="54"/>
      <c r="O318" s="55">
        <f>B318</f>
        <v>15</v>
      </c>
      <c r="P318" s="56"/>
      <c r="Q318" s="54"/>
    </row>
    <row r="319" spans="1:18" ht="15.75" customHeight="1" x14ac:dyDescent="0.25">
      <c r="A319" s="49">
        <v>1301</v>
      </c>
      <c r="B319" s="50"/>
      <c r="C319" s="50">
        <v>13</v>
      </c>
      <c r="D319" s="50"/>
      <c r="E319" s="50"/>
      <c r="F319" s="50"/>
      <c r="G319" s="50"/>
      <c r="H319" s="50"/>
      <c r="I319" s="50"/>
      <c r="J319" s="91"/>
      <c r="K319" s="57"/>
      <c r="L319" s="58"/>
      <c r="M319" s="59"/>
      <c r="N319" s="60">
        <f>IF(C319=0,"",C319/B318)</f>
        <v>0.8666666666666667</v>
      </c>
      <c r="O319" s="61">
        <v>14</v>
      </c>
      <c r="P319" s="62">
        <f t="shared" ref="P319:P325" si="34">IF(O319=0,"",O319/O318)</f>
        <v>0.93333333333333335</v>
      </c>
      <c r="Q319" s="62">
        <f t="shared" ref="Q319:Q325" si="35">IF(O319=0,"",100%-P319)</f>
        <v>6.6666666666666652E-2</v>
      </c>
    </row>
    <row r="320" spans="1:18" ht="15.75" customHeight="1" x14ac:dyDescent="0.25">
      <c r="A320" s="49">
        <v>1302</v>
      </c>
      <c r="B320" s="50"/>
      <c r="C320" s="50"/>
      <c r="D320" s="50">
        <v>9</v>
      </c>
      <c r="E320" s="50"/>
      <c r="F320" s="50"/>
      <c r="G320" s="50"/>
      <c r="H320" s="50"/>
      <c r="I320" s="50"/>
      <c r="J320" s="91"/>
      <c r="K320" s="57"/>
      <c r="L320" s="58"/>
      <c r="M320" s="59"/>
      <c r="N320" s="60">
        <f>IF(D320=0,"",D320/C319)</f>
        <v>0.69230769230769229</v>
      </c>
      <c r="O320" s="61">
        <v>11</v>
      </c>
      <c r="P320" s="62">
        <f t="shared" si="34"/>
        <v>0.7857142857142857</v>
      </c>
      <c r="Q320" s="62">
        <f t="shared" si="35"/>
        <v>0.2142857142857143</v>
      </c>
      <c r="R320" s="63">
        <f>O320/O318</f>
        <v>0.73333333333333328</v>
      </c>
    </row>
    <row r="321" spans="1:17" ht="15.75" customHeight="1" x14ac:dyDescent="0.25">
      <c r="A321" s="49">
        <v>1401</v>
      </c>
      <c r="B321" s="50"/>
      <c r="C321" s="50"/>
      <c r="D321" s="50"/>
      <c r="E321" s="50">
        <v>9</v>
      </c>
      <c r="F321" s="50"/>
      <c r="G321" s="50"/>
      <c r="H321" s="50"/>
      <c r="I321" s="50"/>
      <c r="J321" s="91"/>
      <c r="K321" s="57"/>
      <c r="L321" s="58"/>
      <c r="M321" s="59"/>
      <c r="N321" s="60">
        <f>IF(E321=0,"",E321/D320)</f>
        <v>1</v>
      </c>
      <c r="O321" s="61">
        <v>10</v>
      </c>
      <c r="P321" s="62">
        <f t="shared" si="34"/>
        <v>0.90909090909090906</v>
      </c>
      <c r="Q321" s="62">
        <f t="shared" si="35"/>
        <v>9.0909090909090939E-2</v>
      </c>
    </row>
    <row r="322" spans="1:17" ht="15.75" customHeight="1" x14ac:dyDescent="0.25">
      <c r="A322" s="49">
        <v>1402</v>
      </c>
      <c r="B322" s="50"/>
      <c r="C322" s="50"/>
      <c r="D322" s="50"/>
      <c r="E322" s="50"/>
      <c r="F322" s="50">
        <v>6</v>
      </c>
      <c r="G322" s="50"/>
      <c r="H322" s="50"/>
      <c r="I322" s="50"/>
      <c r="J322" s="91"/>
      <c r="K322" s="57"/>
      <c r="L322" s="58"/>
      <c r="M322" s="59"/>
      <c r="N322" s="60">
        <f>IF(F322=0,"",F322/E321)</f>
        <v>0.66666666666666663</v>
      </c>
      <c r="O322" s="61">
        <v>9</v>
      </c>
      <c r="P322" s="62">
        <f t="shared" si="34"/>
        <v>0.9</v>
      </c>
      <c r="Q322" s="62">
        <f t="shared" si="35"/>
        <v>9.9999999999999978E-2</v>
      </c>
    </row>
    <row r="323" spans="1:17" ht="15.75" customHeight="1" x14ac:dyDescent="0.25">
      <c r="A323" s="49">
        <v>1501</v>
      </c>
      <c r="B323" s="50"/>
      <c r="C323" s="50"/>
      <c r="D323" s="50"/>
      <c r="E323" s="50"/>
      <c r="F323" s="50"/>
      <c r="G323" s="50">
        <v>5</v>
      </c>
      <c r="H323" s="50"/>
      <c r="I323" s="50"/>
      <c r="J323" s="91"/>
      <c r="K323" s="57"/>
      <c r="L323" s="58"/>
      <c r="M323" s="59"/>
      <c r="N323" s="60">
        <f>IF(G323=0,"",G323/F322)</f>
        <v>0.83333333333333337</v>
      </c>
      <c r="O323" s="61">
        <v>9</v>
      </c>
      <c r="P323" s="62">
        <f t="shared" si="34"/>
        <v>1</v>
      </c>
      <c r="Q323" s="62">
        <f t="shared" si="35"/>
        <v>0</v>
      </c>
    </row>
    <row r="324" spans="1:17" ht="15.75" customHeight="1" x14ac:dyDescent="0.25">
      <c r="A324" s="49">
        <v>1502</v>
      </c>
      <c r="B324" s="50"/>
      <c r="C324" s="50"/>
      <c r="D324" s="50"/>
      <c r="E324" s="50"/>
      <c r="F324" s="50"/>
      <c r="G324" s="50"/>
      <c r="H324" s="50">
        <v>5</v>
      </c>
      <c r="I324" s="50"/>
      <c r="J324" s="91"/>
      <c r="K324" s="57"/>
      <c r="L324" s="58"/>
      <c r="M324" s="59"/>
      <c r="N324" s="60">
        <f>IF(H324=0,"",H324/G323)</f>
        <v>1</v>
      </c>
      <c r="O324" s="61">
        <v>9</v>
      </c>
      <c r="P324" s="62">
        <f t="shared" si="34"/>
        <v>1</v>
      </c>
      <c r="Q324" s="62">
        <f t="shared" si="35"/>
        <v>0</v>
      </c>
    </row>
    <row r="325" spans="1:17" ht="15.75" customHeight="1" x14ac:dyDescent="0.25">
      <c r="A325" s="49">
        <v>1601</v>
      </c>
      <c r="B325" s="50"/>
      <c r="C325" s="50"/>
      <c r="D325" s="50"/>
      <c r="E325" s="50"/>
      <c r="F325" s="50"/>
      <c r="G325" s="50"/>
      <c r="H325" s="50"/>
      <c r="I325" s="50">
        <v>5</v>
      </c>
      <c r="J325" s="91">
        <v>1</v>
      </c>
      <c r="K325" s="57"/>
      <c r="L325" s="58"/>
      <c r="M325" s="59"/>
      <c r="N325" s="60">
        <f>IF(I325=0,"",I325/H324)</f>
        <v>1</v>
      </c>
      <c r="O325" s="61">
        <v>9</v>
      </c>
      <c r="P325" s="62">
        <f t="shared" si="34"/>
        <v>1</v>
      </c>
      <c r="Q325" s="62">
        <f t="shared" si="35"/>
        <v>0</v>
      </c>
    </row>
    <row r="326" spans="1:17" ht="15.75" customHeight="1" x14ac:dyDescent="0.25">
      <c r="A326" s="49">
        <v>1602</v>
      </c>
      <c r="B326" s="50"/>
      <c r="C326" s="50"/>
      <c r="D326" s="50"/>
      <c r="E326" s="50"/>
      <c r="F326" s="50"/>
      <c r="G326" s="50"/>
      <c r="H326" s="50"/>
      <c r="I326" s="50">
        <v>3</v>
      </c>
      <c r="J326" s="91">
        <v>2</v>
      </c>
      <c r="K326" s="57"/>
      <c r="L326" s="58"/>
      <c r="M326" s="58"/>
      <c r="N326" s="68"/>
      <c r="O326" s="61">
        <v>9</v>
      </c>
      <c r="P326" s="69"/>
      <c r="Q326" s="68"/>
    </row>
    <row r="327" spans="1:17" ht="15.75" customHeight="1" x14ac:dyDescent="0.25">
      <c r="A327" s="49">
        <v>1701</v>
      </c>
      <c r="B327" s="50"/>
      <c r="C327" s="50"/>
      <c r="D327" s="50"/>
      <c r="E327" s="50"/>
      <c r="F327" s="50"/>
      <c r="G327" s="50"/>
      <c r="H327" s="50"/>
      <c r="I327" s="50">
        <v>1</v>
      </c>
      <c r="J327" s="91"/>
      <c r="K327" s="57"/>
      <c r="L327" s="58"/>
      <c r="M327" s="58"/>
      <c r="N327" s="68"/>
      <c r="O327" s="61">
        <v>4</v>
      </c>
      <c r="P327" s="69"/>
      <c r="Q327" s="68"/>
    </row>
    <row r="328" spans="1:17" ht="15.75" customHeight="1" x14ac:dyDescent="0.25">
      <c r="A328" s="49">
        <v>1702</v>
      </c>
      <c r="B328" s="50"/>
      <c r="C328" s="50"/>
      <c r="D328" s="50"/>
      <c r="E328" s="50"/>
      <c r="F328" s="50"/>
      <c r="G328" s="50"/>
      <c r="H328" s="50"/>
      <c r="I328" s="50">
        <v>2</v>
      </c>
      <c r="J328" s="91"/>
      <c r="K328" s="57"/>
      <c r="L328" s="58"/>
      <c r="M328" s="58"/>
      <c r="N328" s="68"/>
      <c r="O328" s="66">
        <v>2</v>
      </c>
      <c r="P328" s="69"/>
      <c r="Q328" s="68"/>
    </row>
    <row r="329" spans="1:17" ht="15.75" customHeight="1" x14ac:dyDescent="0.25">
      <c r="A329" s="49">
        <v>1801</v>
      </c>
      <c r="B329" s="50"/>
      <c r="C329" s="50"/>
      <c r="D329" s="50"/>
      <c r="E329" s="50"/>
      <c r="F329" s="50"/>
      <c r="G329" s="50"/>
      <c r="H329" s="50"/>
      <c r="I329" s="50">
        <v>2</v>
      </c>
      <c r="J329" s="91">
        <v>2</v>
      </c>
      <c r="K329" s="57"/>
      <c r="L329" s="58"/>
      <c r="M329" s="58"/>
      <c r="N329" s="68"/>
      <c r="O329" s="66">
        <v>3</v>
      </c>
      <c r="P329" s="69"/>
      <c r="Q329" s="68"/>
    </row>
    <row r="330" spans="1:17" ht="15.75" customHeight="1" x14ac:dyDescent="0.25">
      <c r="A330" s="49">
        <v>1802</v>
      </c>
      <c r="B330" s="50"/>
      <c r="C330" s="50"/>
      <c r="D330" s="50"/>
      <c r="E330" s="50"/>
      <c r="F330" s="50"/>
      <c r="G330" s="50"/>
      <c r="H330" s="50"/>
      <c r="I330" s="50"/>
      <c r="J330" s="91"/>
      <c r="K330" s="57"/>
      <c r="L330" s="58"/>
      <c r="M330" s="64"/>
      <c r="N330" s="68"/>
      <c r="O330" s="66"/>
      <c r="P330" s="69"/>
      <c r="Q330" s="68"/>
    </row>
    <row r="331" spans="1:17" ht="15.75" customHeight="1" x14ac:dyDescent="0.25">
      <c r="A331" s="49">
        <v>1901</v>
      </c>
      <c r="B331" s="50"/>
      <c r="C331" s="50"/>
      <c r="D331" s="50"/>
      <c r="E331" s="50"/>
      <c r="F331" s="50"/>
      <c r="G331" s="50"/>
      <c r="H331" s="50"/>
      <c r="I331" s="50"/>
      <c r="J331" s="91"/>
      <c r="K331" s="57"/>
      <c r="L331" s="58"/>
      <c r="M331" s="64"/>
      <c r="N331" s="58"/>
      <c r="O331" s="64"/>
      <c r="P331" s="106"/>
      <c r="Q331" s="68"/>
    </row>
    <row r="332" spans="1:17" ht="15.75" customHeight="1" x14ac:dyDescent="0.25">
      <c r="A332" s="49">
        <v>1902</v>
      </c>
      <c r="B332" s="50"/>
      <c r="C332" s="50"/>
      <c r="D332" s="50"/>
      <c r="E332" s="50"/>
      <c r="F332" s="50"/>
      <c r="G332" s="50"/>
      <c r="H332" s="50"/>
      <c r="I332" s="50"/>
      <c r="J332" s="91"/>
      <c r="K332" s="57"/>
      <c r="L332" s="58"/>
      <c r="M332" s="64"/>
      <c r="N332" s="137" t="s">
        <v>42</v>
      </c>
      <c r="O332" s="72">
        <v>4</v>
      </c>
      <c r="P332" s="87">
        <f>J335</f>
        <v>5</v>
      </c>
      <c r="Q332" s="139" t="s">
        <v>10</v>
      </c>
    </row>
    <row r="333" spans="1:17" ht="15.75" customHeight="1" x14ac:dyDescent="0.25">
      <c r="A333" s="49">
        <v>2001</v>
      </c>
      <c r="B333" s="50"/>
      <c r="C333" s="50"/>
      <c r="D333" s="50"/>
      <c r="E333" s="50"/>
      <c r="F333" s="50"/>
      <c r="G333" s="50"/>
      <c r="H333" s="50"/>
      <c r="I333" s="50"/>
      <c r="J333" s="91"/>
      <c r="K333" s="57"/>
      <c r="L333" s="58"/>
      <c r="M333" s="64"/>
      <c r="N333" s="138" t="s">
        <v>43</v>
      </c>
      <c r="O333" s="76">
        <f>IF(O332/B318=0,"0%",O332/B318)</f>
        <v>0.26666666666666666</v>
      </c>
      <c r="P333" s="89">
        <f>IF(O332/P332=0,"0%",O332/P332)</f>
        <v>0.8</v>
      </c>
      <c r="Q333" s="140" t="s">
        <v>44</v>
      </c>
    </row>
    <row r="334" spans="1:17" ht="15.75" customHeight="1" x14ac:dyDescent="0.25">
      <c r="A334" s="49">
        <v>2002</v>
      </c>
      <c r="B334" s="142"/>
      <c r="C334" s="142"/>
      <c r="D334" s="142"/>
      <c r="E334" s="142"/>
      <c r="F334" s="142"/>
      <c r="G334" s="142"/>
      <c r="H334" s="142"/>
      <c r="I334" s="142"/>
      <c r="J334" s="91"/>
      <c r="K334" s="79"/>
      <c r="L334" s="80"/>
      <c r="M334" s="81"/>
      <c r="N334" s="82"/>
      <c r="O334" s="83"/>
      <c r="P334" s="83"/>
      <c r="Q334" s="84"/>
    </row>
    <row r="335" spans="1:17" ht="18" customHeight="1" x14ac:dyDescent="0.25">
      <c r="A335" s="31"/>
      <c r="B335" s="182" t="s">
        <v>63</v>
      </c>
      <c r="C335" s="182"/>
      <c r="D335" s="182"/>
      <c r="E335" s="182"/>
      <c r="F335" s="182"/>
      <c r="G335" s="182"/>
      <c r="H335" s="182"/>
      <c r="I335" s="182"/>
      <c r="J335" s="141">
        <f>SUM(J322:J331)</f>
        <v>5</v>
      </c>
      <c r="K335" s="86">
        <f>IF(J325=0,"",J325/B318)</f>
        <v>6.6666666666666666E-2</v>
      </c>
      <c r="L335" s="86">
        <f>IF(J335=0,"",J335/B318)</f>
        <v>0.33333333333333331</v>
      </c>
      <c r="M335" s="86">
        <f>IF(J325=0,"",L335-K335)</f>
        <v>0.26666666666666666</v>
      </c>
      <c r="N335" s="1"/>
      <c r="O335" s="25"/>
      <c r="P335" s="26"/>
      <c r="Q335" s="1"/>
    </row>
    <row r="336" spans="1:17" ht="12.75" customHeight="1" x14ac:dyDescent="0.2"/>
    <row r="337" spans="1:18" ht="12.75" customHeight="1" x14ac:dyDescent="0.2"/>
    <row r="338" spans="1:18" ht="26.25" customHeight="1" x14ac:dyDescent="0.4">
      <c r="A338" s="154"/>
      <c r="B338" s="179" t="s">
        <v>53</v>
      </c>
      <c r="C338" s="179"/>
      <c r="D338" s="179"/>
      <c r="E338" s="179"/>
      <c r="F338" s="179"/>
      <c r="G338" s="179"/>
      <c r="H338" s="179"/>
      <c r="I338" s="179"/>
      <c r="J338" s="153" t="s">
        <v>47</v>
      </c>
      <c r="K338" s="25"/>
      <c r="L338" s="1"/>
      <c r="M338" s="1"/>
      <c r="N338" s="25"/>
      <c r="O338" s="1"/>
      <c r="P338" s="25"/>
      <c r="Q338" s="25"/>
      <c r="R338" s="25"/>
    </row>
    <row r="339" spans="1:18" ht="20.25" x14ac:dyDescent="0.2">
      <c r="A339" s="172" t="s">
        <v>9</v>
      </c>
      <c r="B339" s="173" t="s">
        <v>54</v>
      </c>
      <c r="C339" s="174"/>
      <c r="D339" s="174"/>
      <c r="E339" s="174"/>
      <c r="F339" s="174"/>
      <c r="G339" s="174"/>
      <c r="H339" s="174"/>
      <c r="I339" s="175"/>
      <c r="J339" s="176" t="s">
        <v>10</v>
      </c>
      <c r="K339" s="171" t="s">
        <v>2</v>
      </c>
      <c r="L339" s="171" t="s">
        <v>3</v>
      </c>
      <c r="M339" s="178" t="s">
        <v>4</v>
      </c>
      <c r="N339" s="171" t="s">
        <v>5</v>
      </c>
      <c r="O339" s="169" t="s">
        <v>6</v>
      </c>
      <c r="P339" s="169" t="s">
        <v>7</v>
      </c>
      <c r="Q339" s="171" t="s">
        <v>8</v>
      </c>
    </row>
    <row r="340" spans="1:18" ht="15.75" x14ac:dyDescent="0.25">
      <c r="A340" s="170"/>
      <c r="B340" s="49" t="s">
        <v>55</v>
      </c>
      <c r="C340" s="49" t="s">
        <v>56</v>
      </c>
      <c r="D340" s="49" t="s">
        <v>57</v>
      </c>
      <c r="E340" s="49" t="s">
        <v>58</v>
      </c>
      <c r="F340" s="49" t="s">
        <v>59</v>
      </c>
      <c r="G340" s="49" t="s">
        <v>60</v>
      </c>
      <c r="H340" s="49" t="s">
        <v>61</v>
      </c>
      <c r="I340" s="49" t="s">
        <v>62</v>
      </c>
      <c r="J340" s="177"/>
      <c r="K340" s="170"/>
      <c r="L340" s="170"/>
      <c r="M340" s="170"/>
      <c r="N340" s="170"/>
      <c r="O340" s="170"/>
      <c r="P340" s="170"/>
      <c r="Q340" s="170"/>
    </row>
    <row r="341" spans="1:18" ht="15.75" customHeight="1" x14ac:dyDescent="0.25">
      <c r="A341" s="49">
        <v>1301</v>
      </c>
      <c r="B341" s="50">
        <v>15</v>
      </c>
      <c r="C341" s="50"/>
      <c r="D341" s="50"/>
      <c r="E341" s="50"/>
      <c r="F341" s="50"/>
      <c r="G341" s="50"/>
      <c r="H341" s="50"/>
      <c r="I341" s="50"/>
      <c r="J341" s="91"/>
      <c r="K341" s="51"/>
      <c r="L341" s="52"/>
      <c r="M341" s="53"/>
      <c r="N341" s="54"/>
      <c r="O341" s="55">
        <f>B341</f>
        <v>15</v>
      </c>
      <c r="P341" s="56"/>
      <c r="Q341" s="54"/>
    </row>
    <row r="342" spans="1:18" ht="15.75" customHeight="1" x14ac:dyDescent="0.25">
      <c r="A342" s="49">
        <v>1302</v>
      </c>
      <c r="B342" s="50"/>
      <c r="C342" s="50">
        <v>9</v>
      </c>
      <c r="D342" s="50"/>
      <c r="E342" s="50"/>
      <c r="F342" s="50"/>
      <c r="G342" s="50"/>
      <c r="H342" s="50"/>
      <c r="I342" s="50"/>
      <c r="J342" s="91"/>
      <c r="K342" s="57"/>
      <c r="L342" s="58"/>
      <c r="M342" s="59"/>
      <c r="N342" s="60">
        <f>IF(C342=0,"",C342/B341)</f>
        <v>0.6</v>
      </c>
      <c r="O342" s="61">
        <v>9</v>
      </c>
      <c r="P342" s="62">
        <f t="shared" ref="P342:P348" si="36">IF(O342=0,"",O342/O341)</f>
        <v>0.6</v>
      </c>
      <c r="Q342" s="62">
        <f t="shared" ref="Q342:Q348" si="37">IF(O342=0,"",100%-P342)</f>
        <v>0.4</v>
      </c>
    </row>
    <row r="343" spans="1:18" ht="15.75" customHeight="1" x14ac:dyDescent="0.25">
      <c r="A343" s="49">
        <v>1401</v>
      </c>
      <c r="B343" s="50"/>
      <c r="C343" s="50"/>
      <c r="D343" s="50">
        <v>8</v>
      </c>
      <c r="E343" s="50"/>
      <c r="F343" s="50"/>
      <c r="G343" s="50"/>
      <c r="H343" s="50"/>
      <c r="I343" s="50"/>
      <c r="J343" s="91"/>
      <c r="K343" s="57"/>
      <c r="L343" s="58"/>
      <c r="M343" s="59"/>
      <c r="N343" s="60">
        <f>IF(D343=0,"",D343/C342)</f>
        <v>0.88888888888888884</v>
      </c>
      <c r="O343" s="61">
        <v>9</v>
      </c>
      <c r="P343" s="62">
        <f t="shared" si="36"/>
        <v>1</v>
      </c>
      <c r="Q343" s="62">
        <f t="shared" si="37"/>
        <v>0</v>
      </c>
      <c r="R343" s="63">
        <f>O343/O341</f>
        <v>0.6</v>
      </c>
    </row>
    <row r="344" spans="1:18" ht="15.75" customHeight="1" x14ac:dyDescent="0.25">
      <c r="A344" s="49">
        <v>1402</v>
      </c>
      <c r="B344" s="50"/>
      <c r="C344" s="50"/>
      <c r="D344" s="50"/>
      <c r="E344" s="50">
        <v>8</v>
      </c>
      <c r="F344" s="50"/>
      <c r="G344" s="50"/>
      <c r="H344" s="50"/>
      <c r="I344" s="50"/>
      <c r="J344" s="91"/>
      <c r="K344" s="57"/>
      <c r="L344" s="58"/>
      <c r="M344" s="59"/>
      <c r="N344" s="60">
        <f>IF(E344=0,"",E344/D343)</f>
        <v>1</v>
      </c>
      <c r="O344" s="61">
        <v>9</v>
      </c>
      <c r="P344" s="62">
        <f t="shared" si="36"/>
        <v>1</v>
      </c>
      <c r="Q344" s="62">
        <f t="shared" si="37"/>
        <v>0</v>
      </c>
    </row>
    <row r="345" spans="1:18" ht="15.75" customHeight="1" x14ac:dyDescent="0.25">
      <c r="A345" s="49">
        <v>1501</v>
      </c>
      <c r="B345" s="50"/>
      <c r="C345" s="50"/>
      <c r="D345" s="50"/>
      <c r="E345" s="50"/>
      <c r="F345" s="50">
        <v>7</v>
      </c>
      <c r="G345" s="50"/>
      <c r="H345" s="50"/>
      <c r="I345" s="50"/>
      <c r="J345" s="91"/>
      <c r="K345" s="57"/>
      <c r="L345" s="58"/>
      <c r="M345" s="59"/>
      <c r="N345" s="60">
        <f>IF(F345=0,"",F345/E344)</f>
        <v>0.875</v>
      </c>
      <c r="O345" s="61">
        <v>9</v>
      </c>
      <c r="P345" s="62">
        <f t="shared" si="36"/>
        <v>1</v>
      </c>
      <c r="Q345" s="62">
        <f t="shared" si="37"/>
        <v>0</v>
      </c>
    </row>
    <row r="346" spans="1:18" ht="15.75" customHeight="1" x14ac:dyDescent="0.25">
      <c r="A346" s="49">
        <v>1502</v>
      </c>
      <c r="B346" s="50"/>
      <c r="C346" s="50"/>
      <c r="D346" s="50"/>
      <c r="E346" s="50"/>
      <c r="F346" s="50"/>
      <c r="G346" s="50">
        <v>7</v>
      </c>
      <c r="H346" s="50"/>
      <c r="I346" s="50"/>
      <c r="J346" s="91"/>
      <c r="K346" s="57"/>
      <c r="L346" s="58"/>
      <c r="M346" s="59"/>
      <c r="N346" s="60">
        <f>IF(G346=0,"",G346/F345)</f>
        <v>1</v>
      </c>
      <c r="O346" s="61">
        <v>8</v>
      </c>
      <c r="P346" s="62">
        <f t="shared" si="36"/>
        <v>0.88888888888888884</v>
      </c>
      <c r="Q346" s="62">
        <f t="shared" si="37"/>
        <v>0.11111111111111116</v>
      </c>
    </row>
    <row r="347" spans="1:18" ht="15.75" customHeight="1" x14ac:dyDescent="0.25">
      <c r="A347" s="49">
        <v>1601</v>
      </c>
      <c r="B347" s="50"/>
      <c r="C347" s="50"/>
      <c r="D347" s="50"/>
      <c r="E347" s="50"/>
      <c r="F347" s="50"/>
      <c r="G347" s="50"/>
      <c r="H347" s="50">
        <v>7</v>
      </c>
      <c r="I347" s="50"/>
      <c r="J347" s="91"/>
      <c r="K347" s="57"/>
      <c r="L347" s="58"/>
      <c r="M347" s="59"/>
      <c r="N347" s="60">
        <f>IF(H347=0,"",H347/G346)</f>
        <v>1</v>
      </c>
      <c r="O347" s="61">
        <v>8</v>
      </c>
      <c r="P347" s="62">
        <f t="shared" si="36"/>
        <v>1</v>
      </c>
      <c r="Q347" s="62">
        <f t="shared" si="37"/>
        <v>0</v>
      </c>
    </row>
    <row r="348" spans="1:18" ht="15.75" customHeight="1" x14ac:dyDescent="0.25">
      <c r="A348" s="49">
        <v>1602</v>
      </c>
      <c r="B348" s="50"/>
      <c r="C348" s="50"/>
      <c r="D348" s="50"/>
      <c r="E348" s="50"/>
      <c r="F348" s="50"/>
      <c r="G348" s="50"/>
      <c r="H348" s="50"/>
      <c r="I348" s="50">
        <v>6</v>
      </c>
      <c r="J348" s="91">
        <v>4</v>
      </c>
      <c r="K348" s="57"/>
      <c r="L348" s="58"/>
      <c r="M348" s="59"/>
      <c r="N348" s="60">
        <f>IF(I348=0,"",I348/H347)</f>
        <v>0.8571428571428571</v>
      </c>
      <c r="O348" s="61">
        <v>8</v>
      </c>
      <c r="P348" s="62">
        <f t="shared" si="36"/>
        <v>1</v>
      </c>
      <c r="Q348" s="62">
        <f t="shared" si="37"/>
        <v>0</v>
      </c>
    </row>
    <row r="349" spans="1:18" ht="15.75" customHeight="1" x14ac:dyDescent="0.25">
      <c r="A349" s="49">
        <v>1701</v>
      </c>
      <c r="B349" s="50"/>
      <c r="C349" s="50"/>
      <c r="D349" s="50"/>
      <c r="E349" s="50"/>
      <c r="F349" s="50"/>
      <c r="G349" s="50"/>
      <c r="H349" s="50"/>
      <c r="I349" s="50">
        <v>4</v>
      </c>
      <c r="J349" s="91">
        <v>3</v>
      </c>
      <c r="K349" s="57"/>
      <c r="L349" s="58"/>
      <c r="M349" s="58"/>
      <c r="N349" s="68"/>
      <c r="O349" s="61">
        <v>5</v>
      </c>
      <c r="P349" s="69"/>
      <c r="Q349" s="68"/>
    </row>
    <row r="350" spans="1:18" ht="15.75" customHeight="1" x14ac:dyDescent="0.25">
      <c r="A350" s="49">
        <v>1702</v>
      </c>
      <c r="B350" s="50"/>
      <c r="C350" s="50"/>
      <c r="D350" s="50"/>
      <c r="E350" s="50"/>
      <c r="F350" s="50"/>
      <c r="G350" s="50"/>
      <c r="H350" s="50"/>
      <c r="I350" s="50">
        <v>0</v>
      </c>
      <c r="J350" s="91">
        <v>1</v>
      </c>
      <c r="K350" s="57"/>
      <c r="L350" s="58"/>
      <c r="M350" s="58"/>
      <c r="N350" s="68"/>
      <c r="O350" s="61">
        <v>2</v>
      </c>
      <c r="P350" s="69"/>
      <c r="Q350" s="68"/>
    </row>
    <row r="351" spans="1:18" ht="15.75" customHeight="1" x14ac:dyDescent="0.25">
      <c r="A351" s="49">
        <v>1801</v>
      </c>
      <c r="B351" s="50"/>
      <c r="C351" s="50"/>
      <c r="D351" s="50"/>
      <c r="E351" s="50"/>
      <c r="F351" s="50"/>
      <c r="G351" s="50"/>
      <c r="H351" s="50"/>
      <c r="I351" s="50"/>
      <c r="J351" s="91">
        <v>1</v>
      </c>
      <c r="K351" s="57"/>
      <c r="L351" s="58"/>
      <c r="M351" s="58"/>
      <c r="N351" s="68"/>
      <c r="O351" s="66"/>
      <c r="P351" s="69"/>
      <c r="Q351" s="68"/>
    </row>
    <row r="352" spans="1:18" ht="15.75" customHeight="1" x14ac:dyDescent="0.25">
      <c r="A352" s="49">
        <v>1802</v>
      </c>
      <c r="B352" s="50"/>
      <c r="C352" s="50"/>
      <c r="D352" s="50"/>
      <c r="E352" s="50"/>
      <c r="F352" s="50"/>
      <c r="G352" s="50"/>
      <c r="H352" s="50"/>
      <c r="I352" s="50"/>
      <c r="J352" s="91"/>
      <c r="K352" s="57"/>
      <c r="L352" s="58"/>
      <c r="M352" s="58"/>
      <c r="N352" s="68"/>
      <c r="O352" s="66"/>
      <c r="P352" s="69"/>
      <c r="Q352" s="68"/>
    </row>
    <row r="353" spans="1:18" ht="15.75" customHeight="1" x14ac:dyDescent="0.25">
      <c r="A353" s="49">
        <v>1901</v>
      </c>
      <c r="B353" s="50"/>
      <c r="C353" s="50"/>
      <c r="D353" s="50"/>
      <c r="E353" s="50"/>
      <c r="F353" s="50"/>
      <c r="G353" s="50"/>
      <c r="H353" s="50"/>
      <c r="I353" s="50"/>
      <c r="J353" s="91"/>
      <c r="K353" s="57"/>
      <c r="L353" s="58"/>
      <c r="M353" s="64"/>
      <c r="N353" s="68"/>
      <c r="O353" s="66"/>
      <c r="P353" s="69"/>
      <c r="Q353" s="68"/>
    </row>
    <row r="354" spans="1:18" ht="15.75" customHeight="1" x14ac:dyDescent="0.25">
      <c r="A354" s="49">
        <v>1902</v>
      </c>
      <c r="B354" s="50"/>
      <c r="C354" s="50"/>
      <c r="D354" s="50"/>
      <c r="E354" s="50"/>
      <c r="F354" s="50"/>
      <c r="G354" s="50"/>
      <c r="H354" s="50"/>
      <c r="I354" s="50"/>
      <c r="J354" s="91"/>
      <c r="K354" s="57"/>
      <c r="L354" s="58"/>
      <c r="M354" s="64"/>
      <c r="N354" s="58"/>
      <c r="O354" s="64"/>
      <c r="P354" s="106"/>
      <c r="Q354" s="68"/>
    </row>
    <row r="355" spans="1:18" ht="15.75" customHeight="1" x14ac:dyDescent="0.25">
      <c r="A355" s="49">
        <v>2001</v>
      </c>
      <c r="B355" s="50"/>
      <c r="C355" s="50"/>
      <c r="D355" s="50"/>
      <c r="E355" s="50"/>
      <c r="F355" s="50"/>
      <c r="G355" s="50"/>
      <c r="H355" s="50"/>
      <c r="I355" s="50"/>
      <c r="J355" s="91"/>
      <c r="K355" s="57"/>
      <c r="L355" s="58"/>
      <c r="M355" s="64"/>
      <c r="N355" s="137" t="s">
        <v>42</v>
      </c>
      <c r="O355" s="72">
        <v>8</v>
      </c>
      <c r="P355" s="87">
        <f>J358</f>
        <v>9</v>
      </c>
      <c r="Q355" s="139" t="s">
        <v>10</v>
      </c>
    </row>
    <row r="356" spans="1:18" ht="15.75" customHeight="1" x14ac:dyDescent="0.25">
      <c r="A356" s="49">
        <v>2002</v>
      </c>
      <c r="B356" s="50"/>
      <c r="C356" s="50"/>
      <c r="D356" s="50"/>
      <c r="E356" s="50"/>
      <c r="F356" s="50"/>
      <c r="G356" s="50"/>
      <c r="H356" s="50"/>
      <c r="I356" s="50"/>
      <c r="J356" s="91"/>
      <c r="K356" s="57"/>
      <c r="L356" s="58"/>
      <c r="M356" s="64"/>
      <c r="N356" s="138" t="s">
        <v>43</v>
      </c>
      <c r="O356" s="76">
        <f>IF(O355/B341=0,"",O355/B341)</f>
        <v>0.53333333333333333</v>
      </c>
      <c r="P356" s="89">
        <f>IF(O355/P355=0,"0%",O355/P355)</f>
        <v>0.88888888888888884</v>
      </c>
      <c r="Q356" s="140" t="s">
        <v>44</v>
      </c>
    </row>
    <row r="357" spans="1:18" ht="15.75" customHeight="1" x14ac:dyDescent="0.25">
      <c r="A357" s="49">
        <v>2101</v>
      </c>
      <c r="B357" s="142"/>
      <c r="C357" s="142"/>
      <c r="D357" s="142"/>
      <c r="E357" s="142"/>
      <c r="F357" s="142"/>
      <c r="G357" s="142"/>
      <c r="H357" s="142"/>
      <c r="I357" s="142"/>
      <c r="J357" s="91"/>
      <c r="K357" s="79"/>
      <c r="L357" s="80"/>
      <c r="M357" s="81"/>
      <c r="N357" s="82"/>
      <c r="O357" s="83"/>
      <c r="P357" s="83"/>
      <c r="Q357" s="84"/>
    </row>
    <row r="358" spans="1:18" ht="18" customHeight="1" x14ac:dyDescent="0.25">
      <c r="A358" s="31"/>
      <c r="B358" s="182" t="s">
        <v>63</v>
      </c>
      <c r="C358" s="182"/>
      <c r="D358" s="182"/>
      <c r="E358" s="182"/>
      <c r="F358" s="182"/>
      <c r="G358" s="182"/>
      <c r="H358" s="182"/>
      <c r="I358" s="182"/>
      <c r="J358" s="141">
        <f>SUM(J343:J354)</f>
        <v>9</v>
      </c>
      <c r="K358" s="86">
        <f>IF(J348=0,"",J348/B341)</f>
        <v>0.26666666666666666</v>
      </c>
      <c r="L358" s="86">
        <f>IF(J358=0,"",J358/B341)</f>
        <v>0.6</v>
      </c>
      <c r="M358" s="86">
        <f>IF(J350=0,"",L358-K358)</f>
        <v>0.33333333333333331</v>
      </c>
      <c r="N358" s="1"/>
      <c r="O358" s="25"/>
      <c r="P358" s="26"/>
      <c r="Q358" s="1"/>
    </row>
    <row r="359" spans="1:18" ht="12.75" customHeight="1" x14ac:dyDescent="0.2"/>
    <row r="360" spans="1:18" ht="12.75" customHeight="1" x14ac:dyDescent="0.2"/>
    <row r="361" spans="1:18" ht="26.25" x14ac:dyDescent="0.4">
      <c r="A361" s="154"/>
      <c r="B361" s="179" t="s">
        <v>53</v>
      </c>
      <c r="C361" s="179"/>
      <c r="D361" s="179"/>
      <c r="E361" s="179"/>
      <c r="F361" s="179"/>
      <c r="G361" s="179"/>
      <c r="H361" s="179"/>
      <c r="I361" s="179"/>
      <c r="J361" s="153" t="s">
        <v>48</v>
      </c>
      <c r="K361" s="25"/>
      <c r="L361" s="1"/>
      <c r="M361" s="1"/>
      <c r="N361" s="25"/>
      <c r="O361" s="1"/>
      <c r="P361" s="25"/>
      <c r="Q361" s="25"/>
      <c r="R361" s="25"/>
    </row>
    <row r="362" spans="1:18" ht="20.25" x14ac:dyDescent="0.2">
      <c r="A362" s="172" t="s">
        <v>9</v>
      </c>
      <c r="B362" s="173" t="s">
        <v>54</v>
      </c>
      <c r="C362" s="174"/>
      <c r="D362" s="174"/>
      <c r="E362" s="174"/>
      <c r="F362" s="174"/>
      <c r="G362" s="174"/>
      <c r="H362" s="174"/>
      <c r="I362" s="175"/>
      <c r="J362" s="176" t="s">
        <v>10</v>
      </c>
      <c r="K362" s="171" t="s">
        <v>2</v>
      </c>
      <c r="L362" s="171" t="s">
        <v>3</v>
      </c>
      <c r="M362" s="178" t="s">
        <v>4</v>
      </c>
      <c r="N362" s="171" t="s">
        <v>5</v>
      </c>
      <c r="O362" s="169" t="s">
        <v>6</v>
      </c>
      <c r="P362" s="169" t="s">
        <v>7</v>
      </c>
      <c r="Q362" s="171" t="s">
        <v>8</v>
      </c>
    </row>
    <row r="363" spans="1:18" ht="15.75" x14ac:dyDescent="0.25">
      <c r="A363" s="170"/>
      <c r="B363" s="49" t="s">
        <v>55</v>
      </c>
      <c r="C363" s="49" t="s">
        <v>56</v>
      </c>
      <c r="D363" s="49" t="s">
        <v>57</v>
      </c>
      <c r="E363" s="49" t="s">
        <v>58</v>
      </c>
      <c r="F363" s="49" t="s">
        <v>59</v>
      </c>
      <c r="G363" s="49" t="s">
        <v>60</v>
      </c>
      <c r="H363" s="49" t="s">
        <v>61</v>
      </c>
      <c r="I363" s="49" t="s">
        <v>62</v>
      </c>
      <c r="J363" s="177"/>
      <c r="K363" s="170"/>
      <c r="L363" s="170"/>
      <c r="M363" s="170"/>
      <c r="N363" s="170"/>
      <c r="O363" s="170"/>
      <c r="P363" s="170"/>
      <c r="Q363" s="170"/>
    </row>
    <row r="364" spans="1:18" ht="15.75" customHeight="1" x14ac:dyDescent="0.25">
      <c r="A364" s="49">
        <v>1302</v>
      </c>
      <c r="B364" s="50">
        <v>10</v>
      </c>
      <c r="C364" s="50"/>
      <c r="D364" s="50"/>
      <c r="E364" s="50"/>
      <c r="F364" s="50"/>
      <c r="G364" s="50"/>
      <c r="H364" s="50"/>
      <c r="I364" s="50"/>
      <c r="J364" s="91"/>
      <c r="K364" s="51"/>
      <c r="L364" s="52"/>
      <c r="M364" s="53"/>
      <c r="N364" s="54"/>
      <c r="O364" s="55">
        <f>B364</f>
        <v>10</v>
      </c>
      <c r="P364" s="56"/>
      <c r="Q364" s="54"/>
    </row>
    <row r="365" spans="1:18" ht="15.75" customHeight="1" x14ac:dyDescent="0.25">
      <c r="A365" s="49">
        <v>1401</v>
      </c>
      <c r="B365" s="50"/>
      <c r="C365" s="50">
        <v>6</v>
      </c>
      <c r="D365" s="50"/>
      <c r="E365" s="50"/>
      <c r="F365" s="50"/>
      <c r="G365" s="50"/>
      <c r="H365" s="50"/>
      <c r="I365" s="50"/>
      <c r="J365" s="91"/>
      <c r="K365" s="57"/>
      <c r="L365" s="58"/>
      <c r="M365" s="59"/>
      <c r="N365" s="60">
        <f>IF(C365=0,"",C365/B364)</f>
        <v>0.6</v>
      </c>
      <c r="O365" s="61">
        <v>7</v>
      </c>
      <c r="P365" s="62">
        <f t="shared" ref="P365:P371" si="38">IF(O365=0,"",O365/O364)</f>
        <v>0.7</v>
      </c>
      <c r="Q365" s="62">
        <f t="shared" ref="Q365:Q371" si="39">IF(O365=0,"",100%-P365)</f>
        <v>0.30000000000000004</v>
      </c>
    </row>
    <row r="366" spans="1:18" ht="15.75" customHeight="1" x14ac:dyDescent="0.25">
      <c r="A366" s="49">
        <v>1402</v>
      </c>
      <c r="B366" s="50"/>
      <c r="C366" s="50"/>
      <c r="D366" s="50">
        <v>2</v>
      </c>
      <c r="E366" s="50"/>
      <c r="F366" s="50"/>
      <c r="G366" s="50"/>
      <c r="H366" s="50"/>
      <c r="I366" s="50"/>
      <c r="J366" s="91"/>
      <c r="K366" s="57"/>
      <c r="L366" s="58"/>
      <c r="M366" s="59"/>
      <c r="N366" s="60">
        <f>IF(D366=0,"",D366/C365)</f>
        <v>0.33333333333333331</v>
      </c>
      <c r="O366" s="61">
        <v>3</v>
      </c>
      <c r="P366" s="62">
        <f t="shared" si="38"/>
        <v>0.42857142857142855</v>
      </c>
      <c r="Q366" s="62">
        <f t="shared" si="39"/>
        <v>0.5714285714285714</v>
      </c>
      <c r="R366" s="63">
        <f>O366/O364</f>
        <v>0.3</v>
      </c>
    </row>
    <row r="367" spans="1:18" ht="15.75" customHeight="1" x14ac:dyDescent="0.25">
      <c r="A367" s="49">
        <v>1501</v>
      </c>
      <c r="B367" s="50"/>
      <c r="C367" s="50"/>
      <c r="D367" s="50"/>
      <c r="E367" s="50">
        <v>2</v>
      </c>
      <c r="F367" s="50"/>
      <c r="G367" s="50"/>
      <c r="H367" s="50"/>
      <c r="I367" s="50"/>
      <c r="J367" s="91"/>
      <c r="K367" s="57"/>
      <c r="L367" s="58"/>
      <c r="M367" s="59"/>
      <c r="N367" s="60">
        <f>IF(E367=0,"",E367/D366)</f>
        <v>1</v>
      </c>
      <c r="O367" s="61">
        <v>3</v>
      </c>
      <c r="P367" s="62">
        <f t="shared" si="38"/>
        <v>1</v>
      </c>
      <c r="Q367" s="62">
        <f t="shared" si="39"/>
        <v>0</v>
      </c>
    </row>
    <row r="368" spans="1:18" ht="15.75" customHeight="1" x14ac:dyDescent="0.25">
      <c r="A368" s="49">
        <v>1502</v>
      </c>
      <c r="B368" s="50"/>
      <c r="C368" s="50"/>
      <c r="D368" s="50"/>
      <c r="E368" s="50"/>
      <c r="F368" s="50">
        <v>3</v>
      </c>
      <c r="G368" s="50"/>
      <c r="H368" s="50"/>
      <c r="I368" s="50"/>
      <c r="J368" s="91"/>
      <c r="K368" s="57"/>
      <c r="L368" s="58"/>
      <c r="M368" s="59"/>
      <c r="N368" s="60">
        <f>IF(F368=0,"",F368/E367)</f>
        <v>1.5</v>
      </c>
      <c r="O368" s="61">
        <v>3</v>
      </c>
      <c r="P368" s="62">
        <f t="shared" si="38"/>
        <v>1</v>
      </c>
      <c r="Q368" s="62">
        <f t="shared" si="39"/>
        <v>0</v>
      </c>
    </row>
    <row r="369" spans="1:18" ht="15.75" customHeight="1" x14ac:dyDescent="0.25">
      <c r="A369" s="49">
        <v>1601</v>
      </c>
      <c r="B369" s="50"/>
      <c r="C369" s="50"/>
      <c r="D369" s="50"/>
      <c r="E369" s="50"/>
      <c r="F369" s="50"/>
      <c r="G369" s="50">
        <v>2</v>
      </c>
      <c r="H369" s="50"/>
      <c r="I369" s="50"/>
      <c r="J369" s="91"/>
      <c r="K369" s="57"/>
      <c r="L369" s="58"/>
      <c r="M369" s="59"/>
      <c r="N369" s="60">
        <f>IF(G369=0,"",G369/F368)</f>
        <v>0.66666666666666663</v>
      </c>
      <c r="O369" s="61">
        <v>3</v>
      </c>
      <c r="P369" s="62">
        <f t="shared" si="38"/>
        <v>1</v>
      </c>
      <c r="Q369" s="62">
        <f t="shared" si="39"/>
        <v>0</v>
      </c>
    </row>
    <row r="370" spans="1:18" ht="15.75" customHeight="1" x14ac:dyDescent="0.25">
      <c r="A370" s="49">
        <v>1602</v>
      </c>
      <c r="B370" s="50"/>
      <c r="C370" s="50"/>
      <c r="D370" s="50"/>
      <c r="E370" s="50"/>
      <c r="F370" s="50"/>
      <c r="G370" s="50"/>
      <c r="H370" s="50">
        <v>2</v>
      </c>
      <c r="I370" s="50"/>
      <c r="J370" s="91"/>
      <c r="K370" s="57"/>
      <c r="L370" s="58"/>
      <c r="M370" s="59"/>
      <c r="N370" s="60">
        <f>IF(H370=0,"",H370/G369)</f>
        <v>1</v>
      </c>
      <c r="O370" s="61">
        <v>3</v>
      </c>
      <c r="P370" s="62">
        <f t="shared" si="38"/>
        <v>1</v>
      </c>
      <c r="Q370" s="62">
        <f t="shared" si="39"/>
        <v>0</v>
      </c>
    </row>
    <row r="371" spans="1:18" ht="15.75" customHeight="1" x14ac:dyDescent="0.25">
      <c r="A371" s="49">
        <v>1701</v>
      </c>
      <c r="B371" s="50"/>
      <c r="C371" s="50"/>
      <c r="D371" s="50"/>
      <c r="E371" s="50"/>
      <c r="F371" s="50"/>
      <c r="G371" s="50"/>
      <c r="H371" s="50"/>
      <c r="I371" s="50">
        <v>2</v>
      </c>
      <c r="J371" s="91"/>
      <c r="K371" s="57"/>
      <c r="L371" s="58"/>
      <c r="M371" s="59"/>
      <c r="N371" s="60">
        <f>IF(I371=0,"",I371/H370)</f>
        <v>1</v>
      </c>
      <c r="O371" s="61">
        <v>3</v>
      </c>
      <c r="P371" s="62">
        <f t="shared" si="38"/>
        <v>1</v>
      </c>
      <c r="Q371" s="62">
        <f t="shared" si="39"/>
        <v>0</v>
      </c>
    </row>
    <row r="372" spans="1:18" ht="15.75" customHeight="1" x14ac:dyDescent="0.25">
      <c r="A372" s="49">
        <v>1702</v>
      </c>
      <c r="B372" s="50"/>
      <c r="C372" s="50"/>
      <c r="D372" s="50"/>
      <c r="E372" s="50"/>
      <c r="F372" s="50"/>
      <c r="G372" s="50"/>
      <c r="H372" s="50"/>
      <c r="I372" s="50">
        <v>1</v>
      </c>
      <c r="J372" s="91">
        <v>1</v>
      </c>
      <c r="K372" s="57"/>
      <c r="L372" s="58"/>
      <c r="M372" s="58"/>
      <c r="N372" s="68"/>
      <c r="O372" s="61">
        <v>3</v>
      </c>
      <c r="P372" s="69"/>
      <c r="Q372" s="68"/>
    </row>
    <row r="373" spans="1:18" ht="15.75" customHeight="1" x14ac:dyDescent="0.25">
      <c r="A373" s="49">
        <v>1801</v>
      </c>
      <c r="B373" s="50"/>
      <c r="C373" s="50"/>
      <c r="D373" s="50"/>
      <c r="E373" s="50"/>
      <c r="F373" s="50"/>
      <c r="G373" s="50"/>
      <c r="H373" s="50"/>
      <c r="I373" s="50">
        <v>1</v>
      </c>
      <c r="J373" s="91">
        <v>1</v>
      </c>
      <c r="K373" s="57"/>
      <c r="L373" s="58"/>
      <c r="M373" s="58"/>
      <c r="N373" s="68"/>
      <c r="O373" s="61">
        <v>1</v>
      </c>
      <c r="P373" s="69"/>
      <c r="Q373" s="68"/>
    </row>
    <row r="374" spans="1:18" ht="15.75" customHeight="1" x14ac:dyDescent="0.25">
      <c r="A374" s="49">
        <v>1802</v>
      </c>
      <c r="B374" s="50"/>
      <c r="C374" s="50"/>
      <c r="D374" s="50"/>
      <c r="E374" s="50"/>
      <c r="F374" s="50"/>
      <c r="G374" s="50"/>
      <c r="H374" s="50"/>
      <c r="I374" s="50"/>
      <c r="J374" s="91"/>
      <c r="K374" s="57"/>
      <c r="L374" s="58"/>
      <c r="M374" s="58"/>
      <c r="N374" s="68"/>
      <c r="O374" s="66"/>
      <c r="P374" s="69"/>
      <c r="Q374" s="68"/>
    </row>
    <row r="375" spans="1:18" ht="15.75" customHeight="1" x14ac:dyDescent="0.25">
      <c r="A375" s="49">
        <v>1901</v>
      </c>
      <c r="B375" s="50"/>
      <c r="C375" s="50"/>
      <c r="D375" s="50"/>
      <c r="E375" s="50"/>
      <c r="F375" s="50"/>
      <c r="G375" s="50"/>
      <c r="H375" s="50"/>
      <c r="I375" s="50"/>
      <c r="J375" s="91"/>
      <c r="K375" s="57"/>
      <c r="L375" s="58"/>
      <c r="M375" s="58"/>
      <c r="N375" s="68"/>
      <c r="O375" s="66"/>
      <c r="P375" s="69"/>
      <c r="Q375" s="68"/>
    </row>
    <row r="376" spans="1:18" ht="15.75" customHeight="1" x14ac:dyDescent="0.25">
      <c r="A376" s="49">
        <v>1902</v>
      </c>
      <c r="B376" s="50"/>
      <c r="C376" s="50"/>
      <c r="D376" s="50"/>
      <c r="E376" s="50"/>
      <c r="F376" s="50"/>
      <c r="G376" s="50"/>
      <c r="H376" s="50"/>
      <c r="I376" s="50"/>
      <c r="J376" s="91"/>
      <c r="K376" s="57"/>
      <c r="L376" s="58"/>
      <c r="M376" s="64"/>
      <c r="N376" s="68"/>
      <c r="O376" s="66"/>
      <c r="P376" s="69"/>
      <c r="Q376" s="68"/>
    </row>
    <row r="377" spans="1:18" ht="15.75" customHeight="1" x14ac:dyDescent="0.25">
      <c r="A377" s="49">
        <v>2001</v>
      </c>
      <c r="B377" s="50"/>
      <c r="C377" s="50"/>
      <c r="D377" s="50"/>
      <c r="E377" s="50"/>
      <c r="F377" s="50"/>
      <c r="G377" s="50"/>
      <c r="H377" s="50"/>
      <c r="I377" s="50"/>
      <c r="J377" s="91"/>
      <c r="K377" s="57"/>
      <c r="L377" s="58"/>
      <c r="M377" s="64"/>
      <c r="N377" s="58"/>
      <c r="O377" s="64"/>
      <c r="P377" s="106"/>
      <c r="Q377" s="68"/>
    </row>
    <row r="378" spans="1:18" ht="15.75" customHeight="1" x14ac:dyDescent="0.25">
      <c r="A378" s="49">
        <v>2002</v>
      </c>
      <c r="B378" s="50"/>
      <c r="C378" s="50"/>
      <c r="D378" s="50"/>
      <c r="E378" s="50"/>
      <c r="F378" s="50"/>
      <c r="G378" s="50"/>
      <c r="H378" s="50"/>
      <c r="I378" s="50"/>
      <c r="J378" s="91"/>
      <c r="K378" s="57"/>
      <c r="L378" s="58"/>
      <c r="M378" s="64"/>
      <c r="N378" s="137" t="s">
        <v>42</v>
      </c>
      <c r="O378" s="72">
        <v>2</v>
      </c>
      <c r="P378" s="87">
        <f>IF(SUM(J370:J373)=0,"",SUM(J370:J373))</f>
        <v>2</v>
      </c>
      <c r="Q378" s="139" t="s">
        <v>10</v>
      </c>
    </row>
    <row r="379" spans="1:18" ht="15.75" x14ac:dyDescent="0.25">
      <c r="A379" s="49">
        <v>2101</v>
      </c>
      <c r="B379" s="50"/>
      <c r="C379" s="50"/>
      <c r="D379" s="50"/>
      <c r="E379" s="50"/>
      <c r="F379" s="50"/>
      <c r="G379" s="50"/>
      <c r="H379" s="50"/>
      <c r="I379" s="50"/>
      <c r="J379" s="91"/>
      <c r="K379" s="57"/>
      <c r="L379" s="58"/>
      <c r="M379" s="64"/>
      <c r="N379" s="138" t="s">
        <v>43</v>
      </c>
      <c r="O379" s="76">
        <f>IF(O378/B364=0,"",O378/B364)</f>
        <v>0.2</v>
      </c>
      <c r="P379" s="89">
        <f>IF(O378/P378=0,"",O378/P378)</f>
        <v>1</v>
      </c>
      <c r="Q379" s="140" t="s">
        <v>44</v>
      </c>
    </row>
    <row r="380" spans="1:18" ht="15.75" x14ac:dyDescent="0.25">
      <c r="A380" s="49">
        <v>2102</v>
      </c>
      <c r="B380" s="142"/>
      <c r="C380" s="142"/>
      <c r="D380" s="142"/>
      <c r="E380" s="142"/>
      <c r="F380" s="142"/>
      <c r="G380" s="142"/>
      <c r="H380" s="142"/>
      <c r="I380" s="142"/>
      <c r="J380" s="91"/>
      <c r="K380" s="79"/>
      <c r="L380" s="80"/>
      <c r="M380" s="81"/>
      <c r="N380" s="82"/>
      <c r="O380" s="83"/>
      <c r="P380" s="83"/>
      <c r="Q380" s="84"/>
    </row>
    <row r="381" spans="1:18" ht="18" customHeight="1" x14ac:dyDescent="0.25">
      <c r="A381" s="31"/>
      <c r="B381" s="182" t="s">
        <v>63</v>
      </c>
      <c r="C381" s="182"/>
      <c r="D381" s="182"/>
      <c r="E381" s="182"/>
      <c r="F381" s="182"/>
      <c r="G381" s="182"/>
      <c r="H381" s="182"/>
      <c r="I381" s="182"/>
      <c r="J381" s="141">
        <f>SUM(J368:J377)</f>
        <v>2</v>
      </c>
      <c r="K381" s="86" t="str">
        <f>IF(J371=0,"0%",J371/B364)</f>
        <v>0%</v>
      </c>
      <c r="L381" s="86">
        <f>IF(J381=0,"",J381/B364)</f>
        <v>0.2</v>
      </c>
      <c r="M381" s="86">
        <f>L381-K381</f>
        <v>0.2</v>
      </c>
      <c r="N381" s="1"/>
      <c r="O381" s="25"/>
      <c r="P381" s="26"/>
      <c r="Q381" s="1"/>
    </row>
    <row r="382" spans="1:18" ht="12.75" customHeight="1" x14ac:dyDescent="0.2"/>
    <row r="383" spans="1:18" ht="12.75" customHeight="1" x14ac:dyDescent="0.2"/>
    <row r="384" spans="1:18" ht="26.25" customHeight="1" x14ac:dyDescent="0.4">
      <c r="A384" s="154"/>
      <c r="B384" s="179" t="s">
        <v>53</v>
      </c>
      <c r="C384" s="179"/>
      <c r="D384" s="179"/>
      <c r="E384" s="179"/>
      <c r="F384" s="179"/>
      <c r="G384" s="179"/>
      <c r="H384" s="179"/>
      <c r="I384" s="179"/>
      <c r="J384" s="153" t="s">
        <v>49</v>
      </c>
      <c r="K384" s="25"/>
      <c r="L384" s="1"/>
      <c r="M384" s="1"/>
      <c r="N384" s="25"/>
      <c r="O384" s="1"/>
      <c r="P384" s="25"/>
      <c r="Q384" s="25"/>
      <c r="R384" s="25"/>
    </row>
    <row r="385" spans="1:18" ht="20.25" x14ac:dyDescent="0.2">
      <c r="A385" s="172" t="s">
        <v>9</v>
      </c>
      <c r="B385" s="173" t="s">
        <v>54</v>
      </c>
      <c r="C385" s="174"/>
      <c r="D385" s="174"/>
      <c r="E385" s="174"/>
      <c r="F385" s="174"/>
      <c r="G385" s="174"/>
      <c r="H385" s="174"/>
      <c r="I385" s="175"/>
      <c r="J385" s="176" t="s">
        <v>10</v>
      </c>
      <c r="K385" s="171" t="s">
        <v>2</v>
      </c>
      <c r="L385" s="171" t="s">
        <v>3</v>
      </c>
      <c r="M385" s="178" t="s">
        <v>4</v>
      </c>
      <c r="N385" s="171" t="s">
        <v>5</v>
      </c>
      <c r="O385" s="169" t="s">
        <v>6</v>
      </c>
      <c r="P385" s="169" t="s">
        <v>7</v>
      </c>
      <c r="Q385" s="171" t="s">
        <v>8</v>
      </c>
    </row>
    <row r="386" spans="1:18" ht="15.75" x14ac:dyDescent="0.25">
      <c r="A386" s="170"/>
      <c r="B386" s="49" t="s">
        <v>55</v>
      </c>
      <c r="C386" s="49" t="s">
        <v>56</v>
      </c>
      <c r="D386" s="49" t="s">
        <v>57</v>
      </c>
      <c r="E386" s="49" t="s">
        <v>58</v>
      </c>
      <c r="F386" s="49" t="s">
        <v>59</v>
      </c>
      <c r="G386" s="49" t="s">
        <v>60</v>
      </c>
      <c r="H386" s="49" t="s">
        <v>61</v>
      </c>
      <c r="I386" s="49" t="s">
        <v>62</v>
      </c>
      <c r="J386" s="177"/>
      <c r="K386" s="170"/>
      <c r="L386" s="170"/>
      <c r="M386" s="170"/>
      <c r="N386" s="170"/>
      <c r="O386" s="170"/>
      <c r="P386" s="170"/>
      <c r="Q386" s="170"/>
    </row>
    <row r="387" spans="1:18" ht="15.75" customHeight="1" x14ac:dyDescent="0.25">
      <c r="A387" s="49">
        <v>1401</v>
      </c>
      <c r="B387" s="50">
        <v>15</v>
      </c>
      <c r="C387" s="50"/>
      <c r="D387" s="50"/>
      <c r="E387" s="50"/>
      <c r="F387" s="50"/>
      <c r="G387" s="50"/>
      <c r="H387" s="50"/>
      <c r="I387" s="50"/>
      <c r="J387" s="91"/>
      <c r="K387" s="51"/>
      <c r="L387" s="52"/>
      <c r="M387" s="53"/>
      <c r="N387" s="54"/>
      <c r="O387" s="55">
        <f>B387</f>
        <v>15</v>
      </c>
      <c r="P387" s="56"/>
      <c r="Q387" s="54"/>
    </row>
    <row r="388" spans="1:18" ht="15.75" customHeight="1" x14ac:dyDescent="0.25">
      <c r="A388" s="49">
        <v>1402</v>
      </c>
      <c r="B388" s="50"/>
      <c r="C388" s="50">
        <v>10</v>
      </c>
      <c r="D388" s="50"/>
      <c r="E388" s="50"/>
      <c r="F388" s="50"/>
      <c r="G388" s="50"/>
      <c r="H388" s="50"/>
      <c r="I388" s="50"/>
      <c r="J388" s="91"/>
      <c r="K388" s="57"/>
      <c r="L388" s="58"/>
      <c r="M388" s="59"/>
      <c r="N388" s="60">
        <f>IF(C388=0,"",C388/B387)</f>
        <v>0.66666666666666663</v>
      </c>
      <c r="O388" s="61">
        <v>10</v>
      </c>
      <c r="P388" s="62">
        <f t="shared" ref="P388:P394" si="40">IF(O388=0,"",O388/O387)</f>
        <v>0.66666666666666663</v>
      </c>
      <c r="Q388" s="62">
        <f t="shared" ref="Q388:Q394" si="41">IF(O388=0,"",100%-P388)</f>
        <v>0.33333333333333337</v>
      </c>
    </row>
    <row r="389" spans="1:18" ht="15.75" customHeight="1" x14ac:dyDescent="0.25">
      <c r="A389" s="49">
        <v>1501</v>
      </c>
      <c r="B389" s="50"/>
      <c r="C389" s="50"/>
      <c r="D389" s="50">
        <v>9</v>
      </c>
      <c r="E389" s="50"/>
      <c r="F389" s="50"/>
      <c r="G389" s="50"/>
      <c r="H389" s="50"/>
      <c r="I389" s="50"/>
      <c r="J389" s="91"/>
      <c r="K389" s="57"/>
      <c r="L389" s="58"/>
      <c r="M389" s="59"/>
      <c r="N389" s="60">
        <f>IF(D389=0,"",D389/C388)</f>
        <v>0.9</v>
      </c>
      <c r="O389" s="61">
        <v>10</v>
      </c>
      <c r="P389" s="62">
        <f t="shared" si="40"/>
        <v>1</v>
      </c>
      <c r="Q389" s="62">
        <f t="shared" si="41"/>
        <v>0</v>
      </c>
      <c r="R389" s="63">
        <f>O389/O387</f>
        <v>0.66666666666666663</v>
      </c>
    </row>
    <row r="390" spans="1:18" ht="15.75" customHeight="1" x14ac:dyDescent="0.25">
      <c r="A390" s="49">
        <v>1502</v>
      </c>
      <c r="B390" s="50"/>
      <c r="C390" s="50"/>
      <c r="D390" s="50"/>
      <c r="E390" s="50">
        <v>9</v>
      </c>
      <c r="F390" s="50"/>
      <c r="G390" s="50"/>
      <c r="H390" s="50"/>
      <c r="I390" s="50"/>
      <c r="J390" s="91"/>
      <c r="K390" s="57"/>
      <c r="L390" s="58"/>
      <c r="M390" s="59"/>
      <c r="N390" s="60">
        <f>IF(E390=0,"",E390/D389)</f>
        <v>1</v>
      </c>
      <c r="O390" s="61">
        <v>10</v>
      </c>
      <c r="P390" s="62">
        <f t="shared" si="40"/>
        <v>1</v>
      </c>
      <c r="Q390" s="62">
        <f t="shared" si="41"/>
        <v>0</v>
      </c>
    </row>
    <row r="391" spans="1:18" ht="15.75" customHeight="1" x14ac:dyDescent="0.25">
      <c r="A391" s="49">
        <v>1601</v>
      </c>
      <c r="B391" s="50"/>
      <c r="C391" s="50"/>
      <c r="D391" s="50"/>
      <c r="E391" s="50"/>
      <c r="F391" s="50">
        <v>8</v>
      </c>
      <c r="G391" s="50"/>
      <c r="H391" s="50"/>
      <c r="I391" s="50"/>
      <c r="J391" s="91"/>
      <c r="K391" s="57"/>
      <c r="L391" s="58"/>
      <c r="M391" s="59"/>
      <c r="N391" s="60">
        <f>IF(F391=0,"",F391/E390)</f>
        <v>0.88888888888888884</v>
      </c>
      <c r="O391" s="61">
        <v>9</v>
      </c>
      <c r="P391" s="62">
        <f t="shared" si="40"/>
        <v>0.9</v>
      </c>
      <c r="Q391" s="62">
        <f t="shared" si="41"/>
        <v>9.9999999999999978E-2</v>
      </c>
    </row>
    <row r="392" spans="1:18" ht="15.75" customHeight="1" x14ac:dyDescent="0.25">
      <c r="A392" s="49">
        <v>1602</v>
      </c>
      <c r="B392" s="50"/>
      <c r="C392" s="50"/>
      <c r="D392" s="50"/>
      <c r="E392" s="50"/>
      <c r="F392" s="50"/>
      <c r="G392" s="50">
        <v>6</v>
      </c>
      <c r="H392" s="50"/>
      <c r="I392" s="50"/>
      <c r="J392" s="91"/>
      <c r="K392" s="57"/>
      <c r="L392" s="58"/>
      <c r="M392" s="59"/>
      <c r="N392" s="60">
        <f>IF(G392=0,"",G392/F391)</f>
        <v>0.75</v>
      </c>
      <c r="O392" s="61">
        <v>7</v>
      </c>
      <c r="P392" s="62">
        <f t="shared" si="40"/>
        <v>0.77777777777777779</v>
      </c>
      <c r="Q392" s="62">
        <f t="shared" si="41"/>
        <v>0.22222222222222221</v>
      </c>
    </row>
    <row r="393" spans="1:18" ht="15.75" customHeight="1" x14ac:dyDescent="0.25">
      <c r="A393" s="49">
        <v>1701</v>
      </c>
      <c r="B393" s="50"/>
      <c r="C393" s="50"/>
      <c r="D393" s="50"/>
      <c r="E393" s="50"/>
      <c r="F393" s="50"/>
      <c r="G393" s="50"/>
      <c r="H393" s="50">
        <v>3</v>
      </c>
      <c r="I393" s="50"/>
      <c r="J393" s="91"/>
      <c r="K393" s="57"/>
      <c r="L393" s="58"/>
      <c r="M393" s="59"/>
      <c r="N393" s="60">
        <f>IF(H393=0,"",H393/G392)</f>
        <v>0.5</v>
      </c>
      <c r="O393" s="61">
        <v>7</v>
      </c>
      <c r="P393" s="62">
        <f t="shared" si="40"/>
        <v>1</v>
      </c>
      <c r="Q393" s="62">
        <f t="shared" si="41"/>
        <v>0</v>
      </c>
    </row>
    <row r="394" spans="1:18" ht="15.75" customHeight="1" x14ac:dyDescent="0.25">
      <c r="A394" s="49">
        <v>1702</v>
      </c>
      <c r="B394" s="50"/>
      <c r="C394" s="50"/>
      <c r="D394" s="50"/>
      <c r="E394" s="50"/>
      <c r="F394" s="50"/>
      <c r="G394" s="50"/>
      <c r="H394" s="50"/>
      <c r="I394" s="50">
        <v>3</v>
      </c>
      <c r="J394" s="91">
        <v>2</v>
      </c>
      <c r="K394" s="57"/>
      <c r="L394" s="58"/>
      <c r="M394" s="59"/>
      <c r="N394" s="60">
        <f>IF(I394=0,"",I394/H393)</f>
        <v>1</v>
      </c>
      <c r="O394" s="61">
        <v>7</v>
      </c>
      <c r="P394" s="62">
        <f t="shared" si="40"/>
        <v>1</v>
      </c>
      <c r="Q394" s="62">
        <f t="shared" si="41"/>
        <v>0</v>
      </c>
    </row>
    <row r="395" spans="1:18" ht="15.75" customHeight="1" x14ac:dyDescent="0.25">
      <c r="A395" s="49">
        <v>1801</v>
      </c>
      <c r="B395" s="50"/>
      <c r="C395" s="50"/>
      <c r="D395" s="50"/>
      <c r="E395" s="50"/>
      <c r="F395" s="50"/>
      <c r="G395" s="50"/>
      <c r="H395" s="50"/>
      <c r="I395" s="50">
        <v>4</v>
      </c>
      <c r="J395" s="91">
        <v>2</v>
      </c>
      <c r="K395" s="57"/>
      <c r="L395" s="58"/>
      <c r="M395" s="58"/>
      <c r="N395" s="68"/>
      <c r="O395" s="61">
        <v>4</v>
      </c>
      <c r="P395" s="69"/>
      <c r="Q395" s="68"/>
    </row>
    <row r="396" spans="1:18" ht="15.75" customHeight="1" x14ac:dyDescent="0.25">
      <c r="A396" s="49">
        <v>1802</v>
      </c>
      <c r="B396" s="50"/>
      <c r="C396" s="50"/>
      <c r="D396" s="50"/>
      <c r="E396" s="50"/>
      <c r="F396" s="50"/>
      <c r="G396" s="50"/>
      <c r="H396" s="50"/>
      <c r="I396" s="50">
        <v>2</v>
      </c>
      <c r="J396" s="91">
        <v>2</v>
      </c>
      <c r="K396" s="57"/>
      <c r="L396" s="58"/>
      <c r="M396" s="58"/>
      <c r="N396" s="68"/>
      <c r="O396" s="61">
        <v>4</v>
      </c>
      <c r="P396" s="69"/>
      <c r="Q396" s="68"/>
    </row>
    <row r="397" spans="1:18" ht="15.75" customHeight="1" x14ac:dyDescent="0.25">
      <c r="A397" s="49">
        <v>1901</v>
      </c>
      <c r="B397" s="50"/>
      <c r="C397" s="50"/>
      <c r="D397" s="50"/>
      <c r="E397" s="50"/>
      <c r="F397" s="50"/>
      <c r="G397" s="50"/>
      <c r="H397" s="50"/>
      <c r="I397" s="50"/>
      <c r="J397" s="91"/>
      <c r="K397" s="57"/>
      <c r="L397" s="58"/>
      <c r="M397" s="58"/>
      <c r="N397" s="68"/>
      <c r="O397" s="66"/>
      <c r="P397" s="69"/>
      <c r="Q397" s="68"/>
    </row>
    <row r="398" spans="1:18" ht="15.75" customHeight="1" x14ac:dyDescent="0.25">
      <c r="A398" s="49">
        <v>1902</v>
      </c>
      <c r="B398" s="50"/>
      <c r="C398" s="50"/>
      <c r="D398" s="50"/>
      <c r="E398" s="50"/>
      <c r="F398" s="50"/>
      <c r="G398" s="50"/>
      <c r="H398" s="50"/>
      <c r="I398" s="50"/>
      <c r="J398" s="91"/>
      <c r="K398" s="57"/>
      <c r="L398" s="58"/>
      <c r="M398" s="58"/>
      <c r="N398" s="68"/>
      <c r="O398" s="66"/>
      <c r="P398" s="69"/>
      <c r="Q398" s="68"/>
    </row>
    <row r="399" spans="1:18" ht="15.75" customHeight="1" x14ac:dyDescent="0.25">
      <c r="A399" s="49">
        <v>2001</v>
      </c>
      <c r="B399" s="50"/>
      <c r="C399" s="50"/>
      <c r="D399" s="50"/>
      <c r="E399" s="50"/>
      <c r="F399" s="50"/>
      <c r="G399" s="50"/>
      <c r="H399" s="50"/>
      <c r="I399" s="50"/>
      <c r="J399" s="91"/>
      <c r="K399" s="57"/>
      <c r="L399" s="58"/>
      <c r="M399" s="64"/>
      <c r="N399" s="68"/>
      <c r="O399" s="66"/>
      <c r="P399" s="69"/>
      <c r="Q399" s="68"/>
    </row>
    <row r="400" spans="1:18" ht="15.75" customHeight="1" x14ac:dyDescent="0.25">
      <c r="A400" s="49">
        <v>2002</v>
      </c>
      <c r="B400" s="50"/>
      <c r="C400" s="50"/>
      <c r="D400" s="50"/>
      <c r="E400" s="50"/>
      <c r="F400" s="50"/>
      <c r="G400" s="50"/>
      <c r="H400" s="50"/>
      <c r="I400" s="50"/>
      <c r="J400" s="91"/>
      <c r="K400" s="57"/>
      <c r="L400" s="58"/>
      <c r="M400" s="64"/>
      <c r="N400" s="58"/>
      <c r="O400" s="64"/>
      <c r="P400" s="106"/>
      <c r="Q400" s="68"/>
    </row>
    <row r="401" spans="1:18" ht="15.75" customHeight="1" x14ac:dyDescent="0.25">
      <c r="A401" s="49">
        <v>2101</v>
      </c>
      <c r="B401" s="50"/>
      <c r="C401" s="50"/>
      <c r="D401" s="50"/>
      <c r="E401" s="50"/>
      <c r="F401" s="50"/>
      <c r="G401" s="50"/>
      <c r="H401" s="50"/>
      <c r="I401" s="50"/>
      <c r="J401" s="91"/>
      <c r="K401" s="57"/>
      <c r="L401" s="58"/>
      <c r="M401" s="64"/>
      <c r="N401" s="137" t="s">
        <v>42</v>
      </c>
      <c r="O401" s="72">
        <v>7</v>
      </c>
      <c r="P401" s="119">
        <f>IF(SUM(J393:J396)=0,"",SUM(J393:J396))</f>
        <v>6</v>
      </c>
      <c r="Q401" s="139" t="s">
        <v>10</v>
      </c>
    </row>
    <row r="402" spans="1:18" ht="15.75" customHeight="1" x14ac:dyDescent="0.25">
      <c r="A402" s="49">
        <v>2102</v>
      </c>
      <c r="B402" s="50"/>
      <c r="C402" s="50"/>
      <c r="D402" s="50"/>
      <c r="E402" s="50"/>
      <c r="F402" s="50"/>
      <c r="G402" s="50"/>
      <c r="H402" s="50"/>
      <c r="I402" s="50"/>
      <c r="J402" s="91"/>
      <c r="K402" s="57"/>
      <c r="L402" s="58"/>
      <c r="M402" s="64"/>
      <c r="N402" s="138" t="s">
        <v>43</v>
      </c>
      <c r="O402" s="76">
        <f>IF(O401/B387=0,"",O401/B387)</f>
        <v>0.46666666666666667</v>
      </c>
      <c r="P402" s="120">
        <f>IF(O401/P401=0,"0%",O401/P401)</f>
        <v>1.1666666666666667</v>
      </c>
      <c r="Q402" s="140" t="s">
        <v>44</v>
      </c>
    </row>
    <row r="403" spans="1:18" ht="15.75" customHeight="1" x14ac:dyDescent="0.25">
      <c r="A403" s="49">
        <v>2201</v>
      </c>
      <c r="B403" s="142"/>
      <c r="C403" s="142"/>
      <c r="D403" s="142"/>
      <c r="E403" s="142"/>
      <c r="F403" s="142"/>
      <c r="G403" s="142"/>
      <c r="H403" s="142"/>
      <c r="I403" s="142"/>
      <c r="J403" s="91"/>
      <c r="K403" s="79"/>
      <c r="L403" s="80"/>
      <c r="M403" s="81"/>
      <c r="N403" s="82"/>
      <c r="O403" s="83"/>
      <c r="P403" s="83"/>
      <c r="Q403" s="84"/>
    </row>
    <row r="404" spans="1:18" ht="18" x14ac:dyDescent="0.25">
      <c r="A404" s="31"/>
      <c r="B404" s="182" t="s">
        <v>63</v>
      </c>
      <c r="C404" s="182"/>
      <c r="D404" s="182"/>
      <c r="E404" s="182"/>
      <c r="F404" s="182"/>
      <c r="G404" s="182"/>
      <c r="H404" s="182"/>
      <c r="I404" s="182"/>
      <c r="J404" s="141">
        <f>SUM(J391:J400)</f>
        <v>6</v>
      </c>
      <c r="K404" s="86">
        <f>IF(J394=0,"",J394/B387)</f>
        <v>0.13333333333333333</v>
      </c>
      <c r="L404" s="86">
        <f>IF(J404=0,"",J404/B387)</f>
        <v>0.4</v>
      </c>
      <c r="M404" s="86">
        <f>IF(J394=0,"",L404-K404)</f>
        <v>0.26666666666666672</v>
      </c>
      <c r="N404" s="1"/>
      <c r="O404" s="25"/>
      <c r="P404" s="26"/>
      <c r="Q404" s="1"/>
    </row>
    <row r="405" spans="1:18" ht="12.75" customHeight="1" x14ac:dyDescent="0.2"/>
    <row r="406" spans="1:18" ht="12.75" customHeight="1" x14ac:dyDescent="0.2"/>
    <row r="407" spans="1:18" ht="26.25" customHeight="1" x14ac:dyDescent="0.4">
      <c r="A407" s="154"/>
      <c r="B407" s="179" t="s">
        <v>53</v>
      </c>
      <c r="C407" s="179"/>
      <c r="D407" s="179"/>
      <c r="E407" s="179"/>
      <c r="F407" s="179"/>
      <c r="G407" s="179"/>
      <c r="H407" s="179"/>
      <c r="I407" s="179"/>
      <c r="J407" s="153" t="s">
        <v>64</v>
      </c>
      <c r="K407" s="25"/>
      <c r="L407" s="1"/>
      <c r="M407" s="1"/>
      <c r="N407" s="25"/>
      <c r="O407" s="1"/>
      <c r="P407" s="25"/>
      <c r="Q407" s="25"/>
      <c r="R407" s="25"/>
    </row>
    <row r="408" spans="1:18" ht="20.25" x14ac:dyDescent="0.2">
      <c r="A408" s="172" t="s">
        <v>9</v>
      </c>
      <c r="B408" s="173" t="s">
        <v>54</v>
      </c>
      <c r="C408" s="174"/>
      <c r="D408" s="174"/>
      <c r="E408" s="174"/>
      <c r="F408" s="174"/>
      <c r="G408" s="174"/>
      <c r="H408" s="174"/>
      <c r="I408" s="175"/>
      <c r="J408" s="176" t="s">
        <v>10</v>
      </c>
      <c r="K408" s="171" t="s">
        <v>2</v>
      </c>
      <c r="L408" s="171" t="s">
        <v>3</v>
      </c>
      <c r="M408" s="178" t="s">
        <v>4</v>
      </c>
      <c r="N408" s="171" t="s">
        <v>5</v>
      </c>
      <c r="O408" s="169" t="s">
        <v>6</v>
      </c>
      <c r="P408" s="169" t="s">
        <v>7</v>
      </c>
      <c r="Q408" s="171" t="s">
        <v>8</v>
      </c>
    </row>
    <row r="409" spans="1:18" ht="15.75" x14ac:dyDescent="0.25">
      <c r="A409" s="170"/>
      <c r="B409" s="49" t="s">
        <v>55</v>
      </c>
      <c r="C409" s="49" t="s">
        <v>56</v>
      </c>
      <c r="D409" s="49" t="s">
        <v>57</v>
      </c>
      <c r="E409" s="49" t="s">
        <v>58</v>
      </c>
      <c r="F409" s="49" t="s">
        <v>59</v>
      </c>
      <c r="G409" s="49" t="s">
        <v>60</v>
      </c>
      <c r="H409" s="49" t="s">
        <v>61</v>
      </c>
      <c r="I409" s="49" t="s">
        <v>62</v>
      </c>
      <c r="J409" s="177"/>
      <c r="K409" s="170"/>
      <c r="L409" s="170"/>
      <c r="M409" s="170"/>
      <c r="N409" s="170"/>
      <c r="O409" s="170"/>
      <c r="P409" s="170"/>
      <c r="Q409" s="170"/>
    </row>
    <row r="410" spans="1:18" ht="15.75" customHeight="1" x14ac:dyDescent="0.25">
      <c r="A410" s="49">
        <v>1402</v>
      </c>
      <c r="B410" s="50">
        <v>5</v>
      </c>
      <c r="C410" s="50"/>
      <c r="D410" s="50"/>
      <c r="E410" s="50"/>
      <c r="F410" s="50"/>
      <c r="G410" s="50"/>
      <c r="H410" s="50"/>
      <c r="I410" s="50"/>
      <c r="J410" s="91"/>
      <c r="K410" s="51"/>
      <c r="L410" s="52"/>
      <c r="M410" s="53"/>
      <c r="N410" s="54"/>
      <c r="O410" s="55">
        <f>B410</f>
        <v>5</v>
      </c>
      <c r="P410" s="56"/>
      <c r="Q410" s="54"/>
    </row>
    <row r="411" spans="1:18" ht="15.75" customHeight="1" x14ac:dyDescent="0.25">
      <c r="A411" s="49">
        <v>1501</v>
      </c>
      <c r="B411" s="50"/>
      <c r="C411" s="50">
        <v>5</v>
      </c>
      <c r="D411" s="50"/>
      <c r="E411" s="50"/>
      <c r="F411" s="50"/>
      <c r="G411" s="50"/>
      <c r="H411" s="50"/>
      <c r="I411" s="50"/>
      <c r="J411" s="91"/>
      <c r="K411" s="57"/>
      <c r="L411" s="58"/>
      <c r="M411" s="59"/>
      <c r="N411" s="60">
        <f>IF(C411=0,"",C411/B410)</f>
        <v>1</v>
      </c>
      <c r="O411" s="61">
        <v>5</v>
      </c>
      <c r="P411" s="62">
        <f t="shared" ref="P411:P417" si="42">IF(O411=0,"",O411/O410)</f>
        <v>1</v>
      </c>
      <c r="Q411" s="62">
        <f t="shared" ref="Q411:Q417" si="43">IF(O411=0,"",100%-P411)</f>
        <v>0</v>
      </c>
    </row>
    <row r="412" spans="1:18" ht="15.75" customHeight="1" x14ac:dyDescent="0.25">
      <c r="A412" s="49">
        <v>1502</v>
      </c>
      <c r="B412" s="50"/>
      <c r="C412" s="50"/>
      <c r="D412" s="50">
        <v>5</v>
      </c>
      <c r="E412" s="50"/>
      <c r="F412" s="50"/>
      <c r="G412" s="50"/>
      <c r="H412" s="50"/>
      <c r="I412" s="50"/>
      <c r="J412" s="91"/>
      <c r="K412" s="57"/>
      <c r="L412" s="58"/>
      <c r="M412" s="59"/>
      <c r="N412" s="60">
        <f>IF(D412=0,"",D412/C411)</f>
        <v>1</v>
      </c>
      <c r="O412" s="61">
        <v>5</v>
      </c>
      <c r="P412" s="62">
        <f t="shared" si="42"/>
        <v>1</v>
      </c>
      <c r="Q412" s="62">
        <f t="shared" si="43"/>
        <v>0</v>
      </c>
      <c r="R412" s="63">
        <f>O412/O410</f>
        <v>1</v>
      </c>
    </row>
    <row r="413" spans="1:18" ht="15.75" customHeight="1" x14ac:dyDescent="0.25">
      <c r="A413" s="49">
        <v>1601</v>
      </c>
      <c r="B413" s="50"/>
      <c r="C413" s="50"/>
      <c r="D413" s="50"/>
      <c r="E413" s="50">
        <v>5</v>
      </c>
      <c r="F413" s="50"/>
      <c r="G413" s="50"/>
      <c r="H413" s="50"/>
      <c r="I413" s="50"/>
      <c r="J413" s="91"/>
      <c r="K413" s="57"/>
      <c r="L413" s="58"/>
      <c r="M413" s="59"/>
      <c r="N413" s="60">
        <f>IF(E413=0,"",E413/D412)</f>
        <v>1</v>
      </c>
      <c r="O413" s="61">
        <v>5</v>
      </c>
      <c r="P413" s="62">
        <f t="shared" si="42"/>
        <v>1</v>
      </c>
      <c r="Q413" s="62">
        <f t="shared" si="43"/>
        <v>0</v>
      </c>
    </row>
    <row r="414" spans="1:18" ht="15.75" customHeight="1" x14ac:dyDescent="0.25">
      <c r="A414" s="49">
        <v>1602</v>
      </c>
      <c r="B414" s="50"/>
      <c r="C414" s="50"/>
      <c r="D414" s="50"/>
      <c r="E414" s="50"/>
      <c r="F414" s="50">
        <v>5</v>
      </c>
      <c r="G414" s="50"/>
      <c r="H414" s="50"/>
      <c r="I414" s="50"/>
      <c r="J414" s="91"/>
      <c r="K414" s="57"/>
      <c r="L414" s="58"/>
      <c r="M414" s="59"/>
      <c r="N414" s="60">
        <f>IF(F414=0,"",F414/E413)</f>
        <v>1</v>
      </c>
      <c r="O414" s="61">
        <v>5</v>
      </c>
      <c r="P414" s="62">
        <f t="shared" si="42"/>
        <v>1</v>
      </c>
      <c r="Q414" s="62">
        <f t="shared" si="43"/>
        <v>0</v>
      </c>
    </row>
    <row r="415" spans="1:18" ht="15.75" customHeight="1" x14ac:dyDescent="0.25">
      <c r="A415" s="49">
        <v>1701</v>
      </c>
      <c r="B415" s="50"/>
      <c r="C415" s="50"/>
      <c r="D415" s="50"/>
      <c r="E415" s="50"/>
      <c r="F415" s="50"/>
      <c r="G415" s="50">
        <v>1</v>
      </c>
      <c r="H415" s="50"/>
      <c r="I415" s="50"/>
      <c r="J415" s="91"/>
      <c r="K415" s="57"/>
      <c r="L415" s="58"/>
      <c r="M415" s="59"/>
      <c r="N415" s="60">
        <f>IF(G415=0,"",G415/F414)</f>
        <v>0.2</v>
      </c>
      <c r="O415" s="61">
        <v>4</v>
      </c>
      <c r="P415" s="62">
        <f t="shared" si="42"/>
        <v>0.8</v>
      </c>
      <c r="Q415" s="62">
        <f t="shared" si="43"/>
        <v>0.19999999999999996</v>
      </c>
    </row>
    <row r="416" spans="1:18" ht="15.75" customHeight="1" x14ac:dyDescent="0.25">
      <c r="A416" s="49">
        <v>1702</v>
      </c>
      <c r="B416" s="50"/>
      <c r="C416" s="50"/>
      <c r="D416" s="50"/>
      <c r="E416" s="50"/>
      <c r="F416" s="50"/>
      <c r="G416" s="50"/>
      <c r="H416" s="50">
        <v>1</v>
      </c>
      <c r="I416" s="50"/>
      <c r="J416" s="91"/>
      <c r="K416" s="57"/>
      <c r="L416" s="58"/>
      <c r="M416" s="59"/>
      <c r="N416" s="60">
        <f>IF(H416=0,"",H416/G415)</f>
        <v>1</v>
      </c>
      <c r="O416" s="61">
        <v>3</v>
      </c>
      <c r="P416" s="62">
        <f t="shared" si="42"/>
        <v>0.75</v>
      </c>
      <c r="Q416" s="62">
        <f t="shared" si="43"/>
        <v>0.25</v>
      </c>
    </row>
    <row r="417" spans="1:18" ht="15.75" customHeight="1" x14ac:dyDescent="0.25">
      <c r="A417" s="49">
        <v>1801</v>
      </c>
      <c r="B417" s="50"/>
      <c r="C417" s="50"/>
      <c r="D417" s="50"/>
      <c r="E417" s="50"/>
      <c r="F417" s="50"/>
      <c r="G417" s="50"/>
      <c r="H417" s="50"/>
      <c r="I417" s="50">
        <v>1</v>
      </c>
      <c r="J417" s="91"/>
      <c r="K417" s="57"/>
      <c r="L417" s="58"/>
      <c r="M417" s="59"/>
      <c r="N417" s="60">
        <f>IF(I417=0,"",I417/H416)</f>
        <v>1</v>
      </c>
      <c r="O417" s="61">
        <v>3</v>
      </c>
      <c r="P417" s="62">
        <f t="shared" si="42"/>
        <v>1</v>
      </c>
      <c r="Q417" s="62">
        <f t="shared" si="43"/>
        <v>0</v>
      </c>
    </row>
    <row r="418" spans="1:18" ht="15.75" customHeight="1" x14ac:dyDescent="0.25">
      <c r="A418" s="49">
        <v>1802</v>
      </c>
      <c r="B418" s="50"/>
      <c r="C418" s="50"/>
      <c r="D418" s="50"/>
      <c r="E418" s="50"/>
      <c r="F418" s="50"/>
      <c r="G418" s="50"/>
      <c r="H418" s="50"/>
      <c r="I418" s="50">
        <v>2</v>
      </c>
      <c r="J418" s="91">
        <v>2</v>
      </c>
      <c r="K418" s="57"/>
      <c r="L418" s="58"/>
      <c r="M418" s="58"/>
      <c r="N418" s="68"/>
      <c r="O418" s="61">
        <v>3</v>
      </c>
      <c r="P418" s="69"/>
      <c r="Q418" s="68"/>
    </row>
    <row r="419" spans="1:18" ht="15.75" customHeight="1" x14ac:dyDescent="0.25">
      <c r="A419" s="49">
        <v>1901</v>
      </c>
      <c r="B419" s="50"/>
      <c r="C419" s="50"/>
      <c r="D419" s="50"/>
      <c r="E419" s="50"/>
      <c r="F419" s="50"/>
      <c r="G419" s="50"/>
      <c r="H419" s="50"/>
      <c r="I419" s="50">
        <v>1</v>
      </c>
      <c r="J419" s="91">
        <v>1</v>
      </c>
      <c r="K419" s="57"/>
      <c r="L419" s="58"/>
      <c r="M419" s="58"/>
      <c r="N419" s="68"/>
      <c r="O419" s="61">
        <v>1</v>
      </c>
      <c r="P419" s="69"/>
      <c r="Q419" s="68"/>
    </row>
    <row r="420" spans="1:18" ht="15.75" customHeight="1" x14ac:dyDescent="0.25">
      <c r="A420" s="49">
        <v>1902</v>
      </c>
      <c r="B420" s="50"/>
      <c r="C420" s="50"/>
      <c r="D420" s="50"/>
      <c r="E420" s="50"/>
      <c r="F420" s="50"/>
      <c r="G420" s="50"/>
      <c r="H420" s="50"/>
      <c r="I420" s="50">
        <v>1</v>
      </c>
      <c r="J420" s="91"/>
      <c r="K420" s="57"/>
      <c r="L420" s="58"/>
      <c r="M420" s="58"/>
      <c r="N420" s="68"/>
      <c r="O420" s="66">
        <v>1</v>
      </c>
      <c r="P420" s="69"/>
      <c r="Q420" s="68"/>
    </row>
    <row r="421" spans="1:18" ht="15.75" customHeight="1" x14ac:dyDescent="0.25">
      <c r="A421" s="49">
        <v>2001</v>
      </c>
      <c r="B421" s="50"/>
      <c r="C421" s="50"/>
      <c r="D421" s="50"/>
      <c r="E421" s="50"/>
      <c r="F421" s="50"/>
      <c r="G421" s="50"/>
      <c r="H421" s="50"/>
      <c r="I421" s="50">
        <v>1</v>
      </c>
      <c r="J421" s="91">
        <v>1</v>
      </c>
      <c r="K421" s="57"/>
      <c r="L421" s="58"/>
      <c r="M421" s="58"/>
      <c r="N421" s="68"/>
      <c r="O421" s="66">
        <v>1</v>
      </c>
      <c r="P421" s="69"/>
      <c r="Q421" s="68"/>
    </row>
    <row r="422" spans="1:18" ht="15.75" customHeight="1" x14ac:dyDescent="0.25">
      <c r="A422" s="49">
        <v>2002</v>
      </c>
      <c r="B422" s="50"/>
      <c r="C422" s="50"/>
      <c r="D422" s="50"/>
      <c r="E422" s="50"/>
      <c r="F422" s="50"/>
      <c r="G422" s="50"/>
      <c r="H422" s="50"/>
      <c r="I422" s="50"/>
      <c r="J422" s="91"/>
      <c r="K422" s="57"/>
      <c r="L422" s="58"/>
      <c r="M422" s="64"/>
      <c r="N422" s="68"/>
      <c r="O422" s="66"/>
      <c r="P422" s="69"/>
      <c r="Q422" s="68"/>
    </row>
    <row r="423" spans="1:18" ht="15.75" customHeight="1" x14ac:dyDescent="0.25">
      <c r="A423" s="49">
        <v>2101</v>
      </c>
      <c r="B423" s="50"/>
      <c r="C423" s="50"/>
      <c r="D423" s="50"/>
      <c r="E423" s="50"/>
      <c r="F423" s="50"/>
      <c r="G423" s="50"/>
      <c r="H423" s="50"/>
      <c r="I423" s="50"/>
      <c r="J423" s="91"/>
      <c r="K423" s="57"/>
      <c r="L423" s="58"/>
      <c r="M423" s="64"/>
      <c r="N423" s="58"/>
      <c r="O423" s="64"/>
      <c r="P423" s="106"/>
      <c r="Q423" s="68"/>
    </row>
    <row r="424" spans="1:18" ht="15.75" customHeight="1" x14ac:dyDescent="0.25">
      <c r="A424" s="49">
        <v>2102</v>
      </c>
      <c r="B424" s="50"/>
      <c r="C424" s="50"/>
      <c r="D424" s="50"/>
      <c r="E424" s="50"/>
      <c r="F424" s="50"/>
      <c r="G424" s="50"/>
      <c r="H424" s="50"/>
      <c r="I424" s="50"/>
      <c r="J424" s="91"/>
      <c r="K424" s="57"/>
      <c r="L424" s="58"/>
      <c r="M424" s="64"/>
      <c r="N424" s="137" t="s">
        <v>42</v>
      </c>
      <c r="O424" s="72">
        <v>3</v>
      </c>
      <c r="P424" s="87">
        <f>J427</f>
        <v>4</v>
      </c>
      <c r="Q424" s="139" t="s">
        <v>10</v>
      </c>
    </row>
    <row r="425" spans="1:18" ht="15.75" customHeight="1" x14ac:dyDescent="0.25">
      <c r="A425" s="49">
        <v>2201</v>
      </c>
      <c r="B425" s="50"/>
      <c r="C425" s="50"/>
      <c r="D425" s="50"/>
      <c r="E425" s="50"/>
      <c r="F425" s="50"/>
      <c r="G425" s="50"/>
      <c r="H425" s="50"/>
      <c r="I425" s="50"/>
      <c r="J425" s="91"/>
      <c r="K425" s="57"/>
      <c r="L425" s="58"/>
      <c r="M425" s="64"/>
      <c r="N425" s="138" t="s">
        <v>43</v>
      </c>
      <c r="O425" s="76">
        <f>IF(O424/B410=0,"",O424/B410)</f>
        <v>0.6</v>
      </c>
      <c r="P425" s="89">
        <f>IF(O424/P424=0,"0%",O424/P424)</f>
        <v>0.75</v>
      </c>
      <c r="Q425" s="140" t="s">
        <v>44</v>
      </c>
    </row>
    <row r="426" spans="1:18" ht="15.75" customHeight="1" x14ac:dyDescent="0.25">
      <c r="A426" s="49">
        <v>2202</v>
      </c>
      <c r="B426" s="142"/>
      <c r="C426" s="142"/>
      <c r="D426" s="142"/>
      <c r="E426" s="142"/>
      <c r="F426" s="142"/>
      <c r="G426" s="142"/>
      <c r="H426" s="142"/>
      <c r="I426" s="142"/>
      <c r="J426" s="91"/>
      <c r="K426" s="79"/>
      <c r="L426" s="80"/>
      <c r="M426" s="81"/>
      <c r="N426" s="82"/>
      <c r="O426" s="83"/>
      <c r="P426" s="83"/>
      <c r="Q426" s="84"/>
    </row>
    <row r="427" spans="1:18" ht="18" customHeight="1" x14ac:dyDescent="0.25">
      <c r="A427" s="31"/>
      <c r="B427" s="182" t="s">
        <v>63</v>
      </c>
      <c r="C427" s="182"/>
      <c r="D427" s="182"/>
      <c r="E427" s="182"/>
      <c r="F427" s="182"/>
      <c r="G427" s="182"/>
      <c r="H427" s="182"/>
      <c r="I427" s="182"/>
      <c r="J427" s="141">
        <f>SUM(J418:J423)</f>
        <v>4</v>
      </c>
      <c r="K427" s="86">
        <f>J417/B410</f>
        <v>0</v>
      </c>
      <c r="L427" s="86">
        <f>IF(J427=0,"",J427/B410)</f>
        <v>0.8</v>
      </c>
      <c r="M427" s="86">
        <f>IF(J419=0,"",L427-K427)</f>
        <v>0.8</v>
      </c>
      <c r="N427" s="1"/>
      <c r="O427" s="25"/>
      <c r="P427" s="26"/>
      <c r="Q427" s="1"/>
    </row>
    <row r="428" spans="1:18" ht="12.75" customHeight="1" x14ac:dyDescent="0.2"/>
    <row r="429" spans="1:18" ht="12.75" customHeight="1" x14ac:dyDescent="0.2"/>
    <row r="430" spans="1:18" ht="26.25" customHeight="1" x14ac:dyDescent="0.4">
      <c r="A430" s="154"/>
      <c r="B430" s="179" t="s">
        <v>53</v>
      </c>
      <c r="C430" s="179"/>
      <c r="D430" s="179"/>
      <c r="E430" s="179"/>
      <c r="F430" s="179"/>
      <c r="G430" s="179"/>
      <c r="H430" s="179"/>
      <c r="I430" s="179"/>
      <c r="J430" s="153" t="s">
        <v>65</v>
      </c>
      <c r="K430" s="25"/>
      <c r="L430" s="1"/>
      <c r="M430" s="1"/>
      <c r="N430" s="25"/>
      <c r="O430" s="1"/>
      <c r="P430" s="25"/>
      <c r="Q430" s="25"/>
      <c r="R430" s="25"/>
    </row>
    <row r="431" spans="1:18" ht="20.25" customHeight="1" x14ac:dyDescent="0.2">
      <c r="A431" s="172" t="s">
        <v>9</v>
      </c>
      <c r="B431" s="173" t="s">
        <v>54</v>
      </c>
      <c r="C431" s="174"/>
      <c r="D431" s="174"/>
      <c r="E431" s="174"/>
      <c r="F431" s="174"/>
      <c r="G431" s="174"/>
      <c r="H431" s="174"/>
      <c r="I431" s="175"/>
      <c r="J431" s="176" t="s">
        <v>10</v>
      </c>
      <c r="K431" s="171" t="s">
        <v>2</v>
      </c>
      <c r="L431" s="171" t="s">
        <v>3</v>
      </c>
      <c r="M431" s="178" t="s">
        <v>4</v>
      </c>
      <c r="N431" s="171" t="s">
        <v>5</v>
      </c>
      <c r="O431" s="169" t="s">
        <v>6</v>
      </c>
      <c r="P431" s="169" t="s">
        <v>7</v>
      </c>
      <c r="Q431" s="171" t="s">
        <v>8</v>
      </c>
    </row>
    <row r="432" spans="1:18" ht="15.75" customHeight="1" x14ac:dyDescent="0.25">
      <c r="A432" s="170"/>
      <c r="B432" s="49" t="s">
        <v>55</v>
      </c>
      <c r="C432" s="49" t="s">
        <v>56</v>
      </c>
      <c r="D432" s="49" t="s">
        <v>57</v>
      </c>
      <c r="E432" s="49" t="s">
        <v>58</v>
      </c>
      <c r="F432" s="49" t="s">
        <v>59</v>
      </c>
      <c r="G432" s="49" t="s">
        <v>60</v>
      </c>
      <c r="H432" s="49" t="s">
        <v>61</v>
      </c>
      <c r="I432" s="49" t="s">
        <v>62</v>
      </c>
      <c r="J432" s="177"/>
      <c r="K432" s="170"/>
      <c r="L432" s="170"/>
      <c r="M432" s="170"/>
      <c r="N432" s="170"/>
      <c r="O432" s="170"/>
      <c r="P432" s="170"/>
      <c r="Q432" s="170"/>
    </row>
    <row r="433" spans="1:18" ht="15.75" customHeight="1" x14ac:dyDescent="0.25">
      <c r="A433" s="49">
        <v>1501</v>
      </c>
      <c r="B433" s="50">
        <v>10</v>
      </c>
      <c r="C433" s="50"/>
      <c r="D433" s="50"/>
      <c r="E433" s="50"/>
      <c r="F433" s="50"/>
      <c r="G433" s="50"/>
      <c r="H433" s="50"/>
      <c r="I433" s="50"/>
      <c r="J433" s="91"/>
      <c r="K433" s="51"/>
      <c r="L433" s="52"/>
      <c r="M433" s="53"/>
      <c r="N433" s="54"/>
      <c r="O433" s="55">
        <f>B433</f>
        <v>10</v>
      </c>
      <c r="P433" s="56"/>
      <c r="Q433" s="54"/>
    </row>
    <row r="434" spans="1:18" ht="15.75" customHeight="1" x14ac:dyDescent="0.25">
      <c r="A434" s="49">
        <v>1502</v>
      </c>
      <c r="B434" s="50"/>
      <c r="C434" s="50">
        <v>5</v>
      </c>
      <c r="D434" s="50"/>
      <c r="E434" s="50"/>
      <c r="F434" s="50"/>
      <c r="G434" s="50"/>
      <c r="H434" s="50"/>
      <c r="I434" s="50"/>
      <c r="J434" s="91"/>
      <c r="K434" s="57"/>
      <c r="L434" s="58"/>
      <c r="M434" s="59"/>
      <c r="N434" s="60">
        <f>IF(C434=0,"",C434/B433)</f>
        <v>0.5</v>
      </c>
      <c r="O434" s="61">
        <v>6</v>
      </c>
      <c r="P434" s="62">
        <f t="shared" ref="P434:P440" si="44">IF(O434=0,"",O434/O433)</f>
        <v>0.6</v>
      </c>
      <c r="Q434" s="62">
        <f t="shared" ref="Q434:Q440" si="45">IF(O434=0,"",100%-P434)</f>
        <v>0.4</v>
      </c>
    </row>
    <row r="435" spans="1:18" ht="15.75" customHeight="1" x14ac:dyDescent="0.25">
      <c r="A435" s="49">
        <v>1601</v>
      </c>
      <c r="B435" s="50"/>
      <c r="C435" s="50"/>
      <c r="D435" s="50">
        <v>5</v>
      </c>
      <c r="E435" s="50"/>
      <c r="F435" s="50"/>
      <c r="G435" s="50"/>
      <c r="H435" s="50"/>
      <c r="I435" s="50"/>
      <c r="J435" s="91"/>
      <c r="K435" s="57"/>
      <c r="L435" s="58"/>
      <c r="M435" s="59"/>
      <c r="N435" s="60">
        <f>IF(D435=0,"",D435/C434)</f>
        <v>1</v>
      </c>
      <c r="O435" s="61">
        <v>6</v>
      </c>
      <c r="P435" s="62">
        <f t="shared" si="44"/>
        <v>1</v>
      </c>
      <c r="Q435" s="62">
        <f t="shared" si="45"/>
        <v>0</v>
      </c>
      <c r="R435" s="63">
        <f>O435/O433</f>
        <v>0.6</v>
      </c>
    </row>
    <row r="436" spans="1:18" ht="15.75" customHeight="1" x14ac:dyDescent="0.25">
      <c r="A436" s="49">
        <v>1602</v>
      </c>
      <c r="B436" s="50"/>
      <c r="C436" s="50"/>
      <c r="D436" s="50"/>
      <c r="E436" s="50">
        <v>3</v>
      </c>
      <c r="F436" s="50"/>
      <c r="G436" s="50"/>
      <c r="H436" s="50"/>
      <c r="I436" s="50"/>
      <c r="J436" s="91"/>
      <c r="K436" s="57"/>
      <c r="L436" s="58"/>
      <c r="M436" s="59"/>
      <c r="N436" s="60">
        <f>IF(E436=0,"",E436/D435)</f>
        <v>0.6</v>
      </c>
      <c r="O436" s="61">
        <v>6</v>
      </c>
      <c r="P436" s="62">
        <f t="shared" si="44"/>
        <v>1</v>
      </c>
      <c r="Q436" s="62">
        <f t="shared" si="45"/>
        <v>0</v>
      </c>
    </row>
    <row r="437" spans="1:18" ht="15.75" customHeight="1" x14ac:dyDescent="0.25">
      <c r="A437" s="49">
        <v>1701</v>
      </c>
      <c r="B437" s="50"/>
      <c r="C437" s="50"/>
      <c r="D437" s="50"/>
      <c r="E437" s="50"/>
      <c r="F437" s="50">
        <v>3</v>
      </c>
      <c r="G437" s="50"/>
      <c r="H437" s="50"/>
      <c r="I437" s="50"/>
      <c r="J437" s="91"/>
      <c r="K437" s="57"/>
      <c r="L437" s="58"/>
      <c r="M437" s="59"/>
      <c r="N437" s="60">
        <f>IF(F437=0,"",F437/E436)</f>
        <v>1</v>
      </c>
      <c r="O437" s="61">
        <v>6</v>
      </c>
      <c r="P437" s="62">
        <f t="shared" si="44"/>
        <v>1</v>
      </c>
      <c r="Q437" s="62">
        <f t="shared" si="45"/>
        <v>0</v>
      </c>
    </row>
    <row r="438" spans="1:18" ht="15.75" customHeight="1" x14ac:dyDescent="0.25">
      <c r="A438" s="49">
        <v>1702</v>
      </c>
      <c r="B438" s="50"/>
      <c r="C438" s="50"/>
      <c r="D438" s="50"/>
      <c r="E438" s="50"/>
      <c r="F438" s="50"/>
      <c r="G438" s="50">
        <v>3</v>
      </c>
      <c r="H438" s="50"/>
      <c r="I438" s="50"/>
      <c r="J438" s="91"/>
      <c r="K438" s="57"/>
      <c r="L438" s="58"/>
      <c r="M438" s="59"/>
      <c r="N438" s="60">
        <f>IF(G438=0,"",G438/F437)</f>
        <v>1</v>
      </c>
      <c r="O438" s="61">
        <v>5</v>
      </c>
      <c r="P438" s="62">
        <f t="shared" si="44"/>
        <v>0.83333333333333337</v>
      </c>
      <c r="Q438" s="62">
        <f t="shared" si="45"/>
        <v>0.16666666666666663</v>
      </c>
    </row>
    <row r="439" spans="1:18" ht="15.75" customHeight="1" x14ac:dyDescent="0.25">
      <c r="A439" s="49">
        <v>1801</v>
      </c>
      <c r="B439" s="50"/>
      <c r="C439" s="50"/>
      <c r="D439" s="50"/>
      <c r="E439" s="50"/>
      <c r="F439" s="50"/>
      <c r="G439" s="50"/>
      <c r="H439" s="50">
        <v>3</v>
      </c>
      <c r="I439" s="50"/>
      <c r="J439" s="91"/>
      <c r="K439" s="57"/>
      <c r="L439" s="58"/>
      <c r="M439" s="59"/>
      <c r="N439" s="60">
        <f>IF(H439=0,"",H439/G438)</f>
        <v>1</v>
      </c>
      <c r="O439" s="61">
        <v>5</v>
      </c>
      <c r="P439" s="62">
        <f t="shared" si="44"/>
        <v>1</v>
      </c>
      <c r="Q439" s="62">
        <f t="shared" si="45"/>
        <v>0</v>
      </c>
    </row>
    <row r="440" spans="1:18" ht="15.75" customHeight="1" x14ac:dyDescent="0.25">
      <c r="A440" s="49">
        <v>1802</v>
      </c>
      <c r="B440" s="50"/>
      <c r="C440" s="50"/>
      <c r="D440" s="50"/>
      <c r="E440" s="50"/>
      <c r="F440" s="50"/>
      <c r="G440" s="50"/>
      <c r="H440" s="50"/>
      <c r="I440" s="50">
        <v>3</v>
      </c>
      <c r="J440" s="91">
        <v>1</v>
      </c>
      <c r="K440" s="57"/>
      <c r="L440" s="58"/>
      <c r="M440" s="59"/>
      <c r="N440" s="60">
        <f>IF(I440=0,"",I440/H439)</f>
        <v>1</v>
      </c>
      <c r="O440" s="61">
        <v>5</v>
      </c>
      <c r="P440" s="62">
        <f t="shared" si="44"/>
        <v>1</v>
      </c>
      <c r="Q440" s="62">
        <f t="shared" si="45"/>
        <v>0</v>
      </c>
    </row>
    <row r="441" spans="1:18" ht="15.75" customHeight="1" x14ac:dyDescent="0.25">
      <c r="A441" s="49">
        <v>1901</v>
      </c>
      <c r="B441" s="50"/>
      <c r="C441" s="50"/>
      <c r="D441" s="50"/>
      <c r="E441" s="50"/>
      <c r="F441" s="50"/>
      <c r="G441" s="50"/>
      <c r="H441" s="50"/>
      <c r="I441" s="50">
        <v>2</v>
      </c>
      <c r="J441" s="91"/>
      <c r="K441" s="57"/>
      <c r="L441" s="58"/>
      <c r="M441" s="58"/>
      <c r="N441" s="68"/>
      <c r="O441" s="61">
        <v>4</v>
      </c>
      <c r="P441" s="69"/>
      <c r="Q441" s="68"/>
    </row>
    <row r="442" spans="1:18" ht="15.75" customHeight="1" x14ac:dyDescent="0.25">
      <c r="A442" s="49">
        <v>1902</v>
      </c>
      <c r="B442" s="50"/>
      <c r="C442" s="50"/>
      <c r="D442" s="50"/>
      <c r="E442" s="50"/>
      <c r="F442" s="50"/>
      <c r="G442" s="50"/>
      <c r="H442" s="50"/>
      <c r="I442" s="50">
        <v>4</v>
      </c>
      <c r="J442" s="91"/>
      <c r="K442" s="57"/>
      <c r="L442" s="58"/>
      <c r="M442" s="58"/>
      <c r="N442" s="68"/>
      <c r="O442" s="61">
        <v>4</v>
      </c>
      <c r="P442" s="69"/>
      <c r="Q442" s="68"/>
    </row>
    <row r="443" spans="1:18" ht="15.75" customHeight="1" x14ac:dyDescent="0.25">
      <c r="A443" s="49">
        <v>2001</v>
      </c>
      <c r="B443" s="50"/>
      <c r="C443" s="50"/>
      <c r="D443" s="50"/>
      <c r="E443" s="50"/>
      <c r="F443" s="50"/>
      <c r="G443" s="50"/>
      <c r="H443" s="50"/>
      <c r="I443" s="50">
        <v>1</v>
      </c>
      <c r="J443" s="91"/>
      <c r="K443" s="57"/>
      <c r="L443" s="58"/>
      <c r="M443" s="58"/>
      <c r="N443" s="68"/>
      <c r="O443" s="66">
        <v>1</v>
      </c>
      <c r="P443" s="69"/>
      <c r="Q443" s="68"/>
    </row>
    <row r="444" spans="1:18" ht="15.75" customHeight="1" x14ac:dyDescent="0.25">
      <c r="A444" s="49">
        <v>2002</v>
      </c>
      <c r="B444" s="50"/>
      <c r="C444" s="50"/>
      <c r="D444" s="50"/>
      <c r="E444" s="50"/>
      <c r="F444" s="50"/>
      <c r="G444" s="50"/>
      <c r="H444" s="50"/>
      <c r="I444" s="50"/>
      <c r="J444" s="91"/>
      <c r="K444" s="57"/>
      <c r="L444" s="58"/>
      <c r="M444" s="58"/>
      <c r="N444" s="68"/>
      <c r="O444" s="66"/>
      <c r="P444" s="69"/>
      <c r="Q444" s="68"/>
    </row>
    <row r="445" spans="1:18" ht="15.75" customHeight="1" x14ac:dyDescent="0.25">
      <c r="A445" s="49">
        <v>2101</v>
      </c>
      <c r="B445" s="50"/>
      <c r="C445" s="50"/>
      <c r="D445" s="50"/>
      <c r="E445" s="50"/>
      <c r="F445" s="50"/>
      <c r="G445" s="50"/>
      <c r="H445" s="50"/>
      <c r="I445" s="50"/>
      <c r="J445" s="91"/>
      <c r="K445" s="57"/>
      <c r="L445" s="58"/>
      <c r="M445" s="58"/>
      <c r="N445" s="68"/>
      <c r="O445" s="66"/>
      <c r="P445" s="69"/>
      <c r="Q445" s="68"/>
    </row>
    <row r="446" spans="1:18" ht="15.75" customHeight="1" x14ac:dyDescent="0.25">
      <c r="A446" s="49">
        <v>2102</v>
      </c>
      <c r="B446" s="50"/>
      <c r="C446" s="50"/>
      <c r="D446" s="50"/>
      <c r="E446" s="50"/>
      <c r="F446" s="50"/>
      <c r="G446" s="50"/>
      <c r="H446" s="50"/>
      <c r="I446" s="50"/>
      <c r="J446" s="91"/>
      <c r="K446" s="57"/>
      <c r="L446" s="58"/>
      <c r="M446" s="64"/>
      <c r="N446" s="58"/>
      <c r="O446" s="64"/>
      <c r="P446" s="106"/>
      <c r="Q446" s="68"/>
    </row>
    <row r="447" spans="1:18" ht="15.75" customHeight="1" x14ac:dyDescent="0.25">
      <c r="A447" s="49">
        <v>2201</v>
      </c>
      <c r="B447" s="50"/>
      <c r="C447" s="50"/>
      <c r="D447" s="50"/>
      <c r="E447" s="50"/>
      <c r="F447" s="50"/>
      <c r="G447" s="50"/>
      <c r="H447" s="50"/>
      <c r="I447" s="50"/>
      <c r="J447" s="91"/>
      <c r="K447" s="57"/>
      <c r="L447" s="58"/>
      <c r="M447" s="64"/>
      <c r="N447" s="137" t="s">
        <v>42</v>
      </c>
      <c r="O447" s="72">
        <v>4</v>
      </c>
      <c r="P447" s="119">
        <f>J450</f>
        <v>1</v>
      </c>
      <c r="Q447" s="139" t="s">
        <v>10</v>
      </c>
    </row>
    <row r="448" spans="1:18" ht="15.75" customHeight="1" x14ac:dyDescent="0.25">
      <c r="A448" s="49">
        <v>2202</v>
      </c>
      <c r="B448" s="50"/>
      <c r="C448" s="50"/>
      <c r="D448" s="50"/>
      <c r="E448" s="50"/>
      <c r="F448" s="50"/>
      <c r="G448" s="50"/>
      <c r="H448" s="50"/>
      <c r="I448" s="50"/>
      <c r="J448" s="91"/>
      <c r="K448" s="57"/>
      <c r="L448" s="58"/>
      <c r="M448" s="64"/>
      <c r="N448" s="138" t="s">
        <v>43</v>
      </c>
      <c r="O448" s="76">
        <f>IF(O447/B433=0,"",O447/B433)</f>
        <v>0.4</v>
      </c>
      <c r="P448" s="120">
        <f>IF(O447/P447=0,"0%",O447/P447)</f>
        <v>4</v>
      </c>
      <c r="Q448" s="140" t="s">
        <v>44</v>
      </c>
    </row>
    <row r="449" spans="1:18" ht="15.75" customHeight="1" x14ac:dyDescent="0.25">
      <c r="A449" s="49">
        <v>2301</v>
      </c>
      <c r="B449" s="142"/>
      <c r="C449" s="142"/>
      <c r="D449" s="142"/>
      <c r="E449" s="142"/>
      <c r="F449" s="142"/>
      <c r="G449" s="142"/>
      <c r="H449" s="142"/>
      <c r="I449" s="142"/>
      <c r="J449" s="91"/>
      <c r="K449" s="79"/>
      <c r="L449" s="80"/>
      <c r="M449" s="81"/>
      <c r="N449" s="82"/>
      <c r="O449" s="83"/>
      <c r="P449" s="83"/>
      <c r="Q449" s="84"/>
    </row>
    <row r="450" spans="1:18" ht="18" customHeight="1" x14ac:dyDescent="0.25">
      <c r="A450" s="31"/>
      <c r="B450" s="182" t="s">
        <v>63</v>
      </c>
      <c r="C450" s="182"/>
      <c r="D450" s="182"/>
      <c r="E450" s="182"/>
      <c r="F450" s="182"/>
      <c r="G450" s="182"/>
      <c r="H450" s="182"/>
      <c r="I450" s="182"/>
      <c r="J450" s="141">
        <f>SUM(J440:J446)</f>
        <v>1</v>
      </c>
      <c r="K450" s="86">
        <f>IF(J440=0,"",J440/B433)</f>
        <v>0.1</v>
      </c>
      <c r="L450" s="86">
        <f>IF(J450=0,"",J450/B433)</f>
        <v>0.1</v>
      </c>
      <c r="M450" s="86">
        <f>L450-K450</f>
        <v>0</v>
      </c>
      <c r="N450" s="1"/>
      <c r="O450" s="25"/>
      <c r="P450" s="26"/>
      <c r="Q450" s="1"/>
    </row>
    <row r="451" spans="1:18" ht="12.75" customHeight="1" x14ac:dyDescent="0.2"/>
    <row r="452" spans="1:18" ht="12.75" customHeight="1" x14ac:dyDescent="0.2"/>
    <row r="453" spans="1:18" ht="26.25" customHeight="1" x14ac:dyDescent="0.4">
      <c r="A453" s="154"/>
      <c r="B453" s="179" t="s">
        <v>53</v>
      </c>
      <c r="C453" s="179"/>
      <c r="D453" s="179"/>
      <c r="E453" s="179"/>
      <c r="F453" s="179"/>
      <c r="G453" s="179"/>
      <c r="H453" s="179"/>
      <c r="I453" s="179"/>
      <c r="J453" s="153" t="s">
        <v>66</v>
      </c>
      <c r="K453" s="25"/>
      <c r="L453" s="1"/>
      <c r="M453" s="1"/>
      <c r="N453" s="25"/>
      <c r="O453" s="1"/>
      <c r="P453" s="25"/>
      <c r="Q453" s="25"/>
      <c r="R453" s="25"/>
    </row>
    <row r="454" spans="1:18" ht="20.25" x14ac:dyDescent="0.2">
      <c r="A454" s="172" t="s">
        <v>9</v>
      </c>
      <c r="B454" s="173" t="s">
        <v>54</v>
      </c>
      <c r="C454" s="174"/>
      <c r="D454" s="174"/>
      <c r="E454" s="174"/>
      <c r="F454" s="174"/>
      <c r="G454" s="174"/>
      <c r="H454" s="174"/>
      <c r="I454" s="175"/>
      <c r="J454" s="176" t="s">
        <v>10</v>
      </c>
      <c r="K454" s="171" t="s">
        <v>2</v>
      </c>
      <c r="L454" s="171" t="s">
        <v>3</v>
      </c>
      <c r="M454" s="178" t="s">
        <v>4</v>
      </c>
      <c r="N454" s="171" t="s">
        <v>5</v>
      </c>
      <c r="O454" s="169" t="s">
        <v>6</v>
      </c>
      <c r="P454" s="169" t="s">
        <v>7</v>
      </c>
      <c r="Q454" s="171" t="s">
        <v>8</v>
      </c>
    </row>
    <row r="455" spans="1:18" ht="15.75" x14ac:dyDescent="0.25">
      <c r="A455" s="170"/>
      <c r="B455" s="49" t="s">
        <v>55</v>
      </c>
      <c r="C455" s="49" t="s">
        <v>56</v>
      </c>
      <c r="D455" s="49" t="s">
        <v>57</v>
      </c>
      <c r="E455" s="49" t="s">
        <v>58</v>
      </c>
      <c r="F455" s="49" t="s">
        <v>59</v>
      </c>
      <c r="G455" s="49" t="s">
        <v>60</v>
      </c>
      <c r="H455" s="49" t="s">
        <v>61</v>
      </c>
      <c r="I455" s="49" t="s">
        <v>62</v>
      </c>
      <c r="J455" s="177"/>
      <c r="K455" s="170"/>
      <c r="L455" s="170"/>
      <c r="M455" s="170"/>
      <c r="N455" s="170"/>
      <c r="O455" s="170"/>
      <c r="P455" s="170"/>
      <c r="Q455" s="170"/>
    </row>
    <row r="456" spans="1:18" ht="15.75" customHeight="1" x14ac:dyDescent="0.25">
      <c r="A456" s="49">
        <v>1502</v>
      </c>
      <c r="B456" s="50">
        <v>6</v>
      </c>
      <c r="C456" s="50"/>
      <c r="D456" s="50"/>
      <c r="E456" s="50"/>
      <c r="F456" s="50"/>
      <c r="G456" s="50"/>
      <c r="H456" s="50"/>
      <c r="I456" s="50"/>
      <c r="J456" s="91"/>
      <c r="K456" s="51"/>
      <c r="L456" s="52"/>
      <c r="M456" s="53"/>
      <c r="N456" s="54"/>
      <c r="O456" s="55">
        <f>B456</f>
        <v>6</v>
      </c>
      <c r="P456" s="56"/>
      <c r="Q456" s="54"/>
    </row>
    <row r="457" spans="1:18" ht="15.75" customHeight="1" x14ac:dyDescent="0.25">
      <c r="A457" s="49">
        <v>1601</v>
      </c>
      <c r="B457" s="50"/>
      <c r="C457" s="50">
        <v>5</v>
      </c>
      <c r="D457" s="50"/>
      <c r="E457" s="50"/>
      <c r="F457" s="50"/>
      <c r="G457" s="50"/>
      <c r="H457" s="50"/>
      <c r="I457" s="50"/>
      <c r="J457" s="91"/>
      <c r="K457" s="57"/>
      <c r="L457" s="58"/>
      <c r="M457" s="59"/>
      <c r="N457" s="60">
        <f>IF(C457=0,"",C457/B456)</f>
        <v>0.83333333333333337</v>
      </c>
      <c r="O457" s="61">
        <v>5</v>
      </c>
      <c r="P457" s="62">
        <f t="shared" ref="P457:P463" si="46">IF(O457=0,"",O457/O456)</f>
        <v>0.83333333333333337</v>
      </c>
      <c r="Q457" s="62">
        <f t="shared" ref="Q457:Q463" si="47">IF(O457=0,"",100%-P457)</f>
        <v>0.16666666666666663</v>
      </c>
    </row>
    <row r="458" spans="1:18" ht="15.75" customHeight="1" x14ac:dyDescent="0.25">
      <c r="A458" s="49">
        <v>1602</v>
      </c>
      <c r="B458" s="50"/>
      <c r="C458" s="50"/>
      <c r="D458" s="50">
        <v>4</v>
      </c>
      <c r="E458" s="50"/>
      <c r="F458" s="50"/>
      <c r="G458" s="50"/>
      <c r="H458" s="50"/>
      <c r="I458" s="50"/>
      <c r="J458" s="91"/>
      <c r="K458" s="57"/>
      <c r="L458" s="58"/>
      <c r="M458" s="59"/>
      <c r="N458" s="60">
        <f>IF(D458=0,"",D458/C457)</f>
        <v>0.8</v>
      </c>
      <c r="O458" s="61">
        <v>5</v>
      </c>
      <c r="P458" s="62">
        <f t="shared" si="46"/>
        <v>1</v>
      </c>
      <c r="Q458" s="62">
        <f t="shared" si="47"/>
        <v>0</v>
      </c>
      <c r="R458" s="11">
        <f>O458/O456</f>
        <v>0.83333333333333337</v>
      </c>
    </row>
    <row r="459" spans="1:18" ht="15.75" customHeight="1" x14ac:dyDescent="0.25">
      <c r="A459" s="49">
        <v>1701</v>
      </c>
      <c r="B459" s="50"/>
      <c r="C459" s="50"/>
      <c r="D459" s="50"/>
      <c r="E459" s="50">
        <v>4</v>
      </c>
      <c r="F459" s="50"/>
      <c r="G459" s="50"/>
      <c r="H459" s="50"/>
      <c r="I459" s="50"/>
      <c r="J459" s="91"/>
      <c r="K459" s="57"/>
      <c r="L459" s="58"/>
      <c r="M459" s="59"/>
      <c r="N459" s="60">
        <f>IF(E459=0,"",E459/D458)</f>
        <v>1</v>
      </c>
      <c r="O459" s="61">
        <v>5</v>
      </c>
      <c r="P459" s="62">
        <f t="shared" si="46"/>
        <v>1</v>
      </c>
      <c r="Q459" s="62">
        <f t="shared" si="47"/>
        <v>0</v>
      </c>
    </row>
    <row r="460" spans="1:18" ht="15.75" customHeight="1" x14ac:dyDescent="0.25">
      <c r="A460" s="49">
        <v>1702</v>
      </c>
      <c r="B460" s="50"/>
      <c r="C460" s="50"/>
      <c r="D460" s="50"/>
      <c r="E460" s="50"/>
      <c r="F460" s="50">
        <v>4</v>
      </c>
      <c r="G460" s="50"/>
      <c r="H460" s="50"/>
      <c r="I460" s="50"/>
      <c r="J460" s="91"/>
      <c r="K460" s="57"/>
      <c r="L460" s="58"/>
      <c r="M460" s="59"/>
      <c r="N460" s="60">
        <f>IF(F460=0,"",F460/E459)</f>
        <v>1</v>
      </c>
      <c r="O460" s="61">
        <v>5</v>
      </c>
      <c r="P460" s="62">
        <f t="shared" si="46"/>
        <v>1</v>
      </c>
      <c r="Q460" s="62">
        <f t="shared" si="47"/>
        <v>0</v>
      </c>
    </row>
    <row r="461" spans="1:18" ht="15.75" customHeight="1" x14ac:dyDescent="0.25">
      <c r="A461" s="49">
        <v>1801</v>
      </c>
      <c r="B461" s="50"/>
      <c r="C461" s="50"/>
      <c r="D461" s="50"/>
      <c r="E461" s="50"/>
      <c r="F461" s="50"/>
      <c r="G461" s="50">
        <v>3</v>
      </c>
      <c r="H461" s="50"/>
      <c r="I461" s="50"/>
      <c r="J461" s="91"/>
      <c r="K461" s="57"/>
      <c r="L461" s="58"/>
      <c r="M461" s="59"/>
      <c r="N461" s="60">
        <f>IF(G461=0,"",G461/F460)</f>
        <v>0.75</v>
      </c>
      <c r="O461" s="61">
        <v>5</v>
      </c>
      <c r="P461" s="62">
        <f t="shared" si="46"/>
        <v>1</v>
      </c>
      <c r="Q461" s="62">
        <f t="shared" si="47"/>
        <v>0</v>
      </c>
    </row>
    <row r="462" spans="1:18" ht="15.75" customHeight="1" x14ac:dyDescent="0.25">
      <c r="A462" s="49">
        <v>1802</v>
      </c>
      <c r="B462" s="50"/>
      <c r="C462" s="50"/>
      <c r="D462" s="50"/>
      <c r="E462" s="50"/>
      <c r="F462" s="50"/>
      <c r="G462" s="50"/>
      <c r="H462" s="50">
        <v>2</v>
      </c>
      <c r="I462" s="50"/>
      <c r="J462" s="91"/>
      <c r="K462" s="57"/>
      <c r="L462" s="58"/>
      <c r="M462" s="59"/>
      <c r="N462" s="60">
        <f>IF(H462=0,"",H462/G461)</f>
        <v>0.66666666666666663</v>
      </c>
      <c r="O462" s="61">
        <v>3</v>
      </c>
      <c r="P462" s="62">
        <f t="shared" si="46"/>
        <v>0.6</v>
      </c>
      <c r="Q462" s="62">
        <f t="shared" si="47"/>
        <v>0.4</v>
      </c>
    </row>
    <row r="463" spans="1:18" ht="15.75" customHeight="1" x14ac:dyDescent="0.25">
      <c r="A463" s="49">
        <v>1901</v>
      </c>
      <c r="B463" s="50"/>
      <c r="C463" s="50"/>
      <c r="D463" s="50"/>
      <c r="E463" s="50"/>
      <c r="F463" s="50"/>
      <c r="G463" s="50"/>
      <c r="H463" s="50"/>
      <c r="I463" s="50">
        <v>2</v>
      </c>
      <c r="J463" s="91">
        <v>1</v>
      </c>
      <c r="K463" s="57"/>
      <c r="L463" s="58"/>
      <c r="M463" s="59"/>
      <c r="N463" s="60">
        <f>IF(I463=0,"",I463/H462)</f>
        <v>1</v>
      </c>
      <c r="O463" s="61">
        <v>3</v>
      </c>
      <c r="P463" s="62">
        <f t="shared" si="46"/>
        <v>1</v>
      </c>
      <c r="Q463" s="62">
        <f t="shared" si="47"/>
        <v>0</v>
      </c>
    </row>
    <row r="464" spans="1:18" ht="15.75" customHeight="1" x14ac:dyDescent="0.25">
      <c r="A464" s="49">
        <v>1902</v>
      </c>
      <c r="B464" s="50"/>
      <c r="C464" s="50"/>
      <c r="D464" s="50"/>
      <c r="E464" s="50"/>
      <c r="F464" s="50"/>
      <c r="G464" s="50"/>
      <c r="H464" s="50"/>
      <c r="I464" s="50">
        <v>2</v>
      </c>
      <c r="J464" s="91">
        <v>2</v>
      </c>
      <c r="K464" s="57"/>
      <c r="L464" s="58"/>
      <c r="M464" s="58"/>
      <c r="N464" s="68"/>
      <c r="O464" s="61">
        <v>2</v>
      </c>
      <c r="P464" s="69"/>
      <c r="Q464" s="68"/>
    </row>
    <row r="465" spans="1:18" ht="15.75" customHeight="1" x14ac:dyDescent="0.25">
      <c r="A465" s="49">
        <v>2001</v>
      </c>
      <c r="B465" s="50"/>
      <c r="C465" s="50"/>
      <c r="D465" s="50"/>
      <c r="E465" s="50"/>
      <c r="F465" s="50"/>
      <c r="G465" s="50"/>
      <c r="H465" s="50"/>
      <c r="I465" s="50"/>
      <c r="J465" s="91"/>
      <c r="K465" s="57"/>
      <c r="L465" s="58"/>
      <c r="M465" s="58"/>
      <c r="N465" s="68"/>
      <c r="O465" s="61"/>
      <c r="P465" s="69"/>
      <c r="Q465" s="68"/>
    </row>
    <row r="466" spans="1:18" ht="15.75" customHeight="1" x14ac:dyDescent="0.25">
      <c r="A466" s="49">
        <v>2002</v>
      </c>
      <c r="B466" s="50"/>
      <c r="C466" s="50"/>
      <c r="D466" s="50"/>
      <c r="E466" s="50"/>
      <c r="F466" s="50"/>
      <c r="G466" s="50"/>
      <c r="H466" s="50"/>
      <c r="I466" s="50"/>
      <c r="J466" s="91"/>
      <c r="K466" s="57"/>
      <c r="L466" s="58"/>
      <c r="M466" s="58"/>
      <c r="N466" s="68"/>
      <c r="O466" s="66"/>
      <c r="P466" s="69"/>
      <c r="Q466" s="68"/>
    </row>
    <row r="467" spans="1:18" ht="15.75" customHeight="1" x14ac:dyDescent="0.25">
      <c r="A467" s="49">
        <v>2101</v>
      </c>
      <c r="B467" s="50"/>
      <c r="C467" s="50"/>
      <c r="D467" s="50"/>
      <c r="E467" s="50"/>
      <c r="F467" s="50"/>
      <c r="G467" s="50"/>
      <c r="H467" s="50"/>
      <c r="I467" s="50"/>
      <c r="J467" s="91"/>
      <c r="K467" s="57"/>
      <c r="L467" s="58"/>
      <c r="M467" s="58"/>
      <c r="N467" s="68"/>
      <c r="O467" s="66"/>
      <c r="P467" s="69"/>
      <c r="Q467" s="68"/>
    </row>
    <row r="468" spans="1:18" ht="15.75" customHeight="1" x14ac:dyDescent="0.25">
      <c r="A468" s="49">
        <v>2102</v>
      </c>
      <c r="B468" s="50"/>
      <c r="C468" s="50"/>
      <c r="D468" s="50"/>
      <c r="E468" s="50"/>
      <c r="F468" s="50"/>
      <c r="G468" s="50"/>
      <c r="H468" s="50"/>
      <c r="I468" s="50"/>
      <c r="J468" s="91"/>
      <c r="K468" s="57"/>
      <c r="L468" s="58"/>
      <c r="M468" s="64"/>
      <c r="N468" s="68"/>
      <c r="O468" s="66"/>
      <c r="P468" s="69"/>
      <c r="Q468" s="68"/>
    </row>
    <row r="469" spans="1:18" ht="15.75" customHeight="1" x14ac:dyDescent="0.25">
      <c r="A469" s="49">
        <v>2201</v>
      </c>
      <c r="B469" s="50"/>
      <c r="C469" s="50"/>
      <c r="D469" s="50"/>
      <c r="E469" s="50"/>
      <c r="F469" s="50"/>
      <c r="G469" s="50"/>
      <c r="H469" s="50"/>
      <c r="I469" s="50"/>
      <c r="J469" s="91"/>
      <c r="K469" s="57"/>
      <c r="L469" s="58"/>
      <c r="M469" s="64"/>
      <c r="N469" s="58"/>
      <c r="O469" s="64"/>
      <c r="P469" s="106"/>
      <c r="Q469" s="68"/>
    </row>
    <row r="470" spans="1:18" ht="15.75" customHeight="1" x14ac:dyDescent="0.25">
      <c r="A470" s="49">
        <v>2202</v>
      </c>
      <c r="B470" s="50"/>
      <c r="C470" s="50"/>
      <c r="D470" s="50"/>
      <c r="E470" s="50"/>
      <c r="F470" s="50"/>
      <c r="G470" s="50"/>
      <c r="H470" s="50"/>
      <c r="I470" s="50"/>
      <c r="J470" s="91"/>
      <c r="K470" s="57"/>
      <c r="L470" s="58"/>
      <c r="M470" s="64"/>
      <c r="N470" s="137" t="s">
        <v>42</v>
      </c>
      <c r="O470" s="72">
        <v>3</v>
      </c>
      <c r="P470" s="87">
        <f>J473</f>
        <v>3</v>
      </c>
      <c r="Q470" s="139" t="s">
        <v>10</v>
      </c>
    </row>
    <row r="471" spans="1:18" ht="15.75" customHeight="1" x14ac:dyDescent="0.25">
      <c r="A471" s="49">
        <v>2301</v>
      </c>
      <c r="B471" s="50"/>
      <c r="C471" s="50"/>
      <c r="D471" s="50"/>
      <c r="E471" s="50"/>
      <c r="F471" s="50"/>
      <c r="G471" s="50"/>
      <c r="H471" s="50"/>
      <c r="I471" s="50"/>
      <c r="J471" s="91"/>
      <c r="K471" s="57"/>
      <c r="L471" s="58"/>
      <c r="M471" s="64"/>
      <c r="N471" s="138" t="s">
        <v>43</v>
      </c>
      <c r="O471" s="76">
        <f>IF(O470/B456=0,"",O470/B456)</f>
        <v>0.5</v>
      </c>
      <c r="P471" s="89">
        <f>IF(O470/P470=0,"0%",O470/P470)</f>
        <v>1</v>
      </c>
      <c r="Q471" s="140" t="s">
        <v>44</v>
      </c>
    </row>
    <row r="472" spans="1:18" ht="15.75" customHeight="1" x14ac:dyDescent="0.25">
      <c r="A472" s="49">
        <v>2302</v>
      </c>
      <c r="B472" s="142"/>
      <c r="C472" s="142"/>
      <c r="D472" s="142"/>
      <c r="E472" s="142"/>
      <c r="F472" s="142"/>
      <c r="G472" s="142"/>
      <c r="H472" s="142"/>
      <c r="I472" s="142"/>
      <c r="J472" s="91"/>
      <c r="K472" s="79"/>
      <c r="L472" s="80"/>
      <c r="M472" s="81"/>
      <c r="N472" s="82"/>
      <c r="O472" s="83"/>
      <c r="P472" s="83"/>
      <c r="Q472" s="84"/>
    </row>
    <row r="473" spans="1:18" ht="18" customHeight="1" x14ac:dyDescent="0.25">
      <c r="A473" s="31"/>
      <c r="B473" s="182" t="s">
        <v>63</v>
      </c>
      <c r="C473" s="182"/>
      <c r="D473" s="182"/>
      <c r="E473" s="182"/>
      <c r="F473" s="182"/>
      <c r="G473" s="182"/>
      <c r="H473" s="182"/>
      <c r="I473" s="182"/>
      <c r="J473" s="141">
        <f>SUM(J456:J469)</f>
        <v>3</v>
      </c>
      <c r="K473" s="86">
        <f>J463/B456</f>
        <v>0.16666666666666666</v>
      </c>
      <c r="L473" s="86">
        <f>IF(J473=0,"",J473/B456)</f>
        <v>0.5</v>
      </c>
      <c r="M473" s="86">
        <f>IF(J464=0,"",L473-K473)</f>
        <v>0.33333333333333337</v>
      </c>
      <c r="N473" s="1"/>
      <c r="O473" s="25"/>
      <c r="P473" s="26"/>
      <c r="Q473" s="1"/>
    </row>
    <row r="474" spans="1:18" ht="12.75" customHeight="1" x14ac:dyDescent="0.2"/>
    <row r="475" spans="1:18" ht="12.75" customHeight="1" x14ac:dyDescent="0.2"/>
    <row r="476" spans="1:18" ht="26.25" x14ac:dyDescent="0.4">
      <c r="A476" s="154"/>
      <c r="B476" s="179" t="s">
        <v>53</v>
      </c>
      <c r="C476" s="179"/>
      <c r="D476" s="179"/>
      <c r="E476" s="179"/>
      <c r="F476" s="179"/>
      <c r="G476" s="179"/>
      <c r="H476" s="179"/>
      <c r="I476" s="179"/>
      <c r="J476" s="153" t="s">
        <v>67</v>
      </c>
      <c r="K476" s="25"/>
      <c r="L476" s="1"/>
      <c r="M476" s="1"/>
      <c r="N476" s="25"/>
      <c r="O476" s="1"/>
      <c r="P476" s="25"/>
      <c r="Q476" s="25"/>
      <c r="R476" s="25"/>
    </row>
    <row r="477" spans="1:18" ht="20.25" x14ac:dyDescent="0.2">
      <c r="A477" s="172" t="s">
        <v>9</v>
      </c>
      <c r="B477" s="173" t="s">
        <v>54</v>
      </c>
      <c r="C477" s="174"/>
      <c r="D477" s="174"/>
      <c r="E477" s="174"/>
      <c r="F477" s="174"/>
      <c r="G477" s="174"/>
      <c r="H477" s="174"/>
      <c r="I477" s="175"/>
      <c r="J477" s="176" t="s">
        <v>10</v>
      </c>
      <c r="K477" s="171" t="s">
        <v>2</v>
      </c>
      <c r="L477" s="171" t="s">
        <v>3</v>
      </c>
      <c r="M477" s="178" t="s">
        <v>4</v>
      </c>
      <c r="N477" s="171" t="s">
        <v>5</v>
      </c>
      <c r="O477" s="169" t="s">
        <v>6</v>
      </c>
      <c r="P477" s="169" t="s">
        <v>7</v>
      </c>
      <c r="Q477" s="171" t="s">
        <v>8</v>
      </c>
    </row>
    <row r="478" spans="1:18" ht="15.75" x14ac:dyDescent="0.25">
      <c r="A478" s="170"/>
      <c r="B478" s="49" t="s">
        <v>55</v>
      </c>
      <c r="C478" s="49" t="s">
        <v>56</v>
      </c>
      <c r="D478" s="49" t="s">
        <v>57</v>
      </c>
      <c r="E478" s="49" t="s">
        <v>58</v>
      </c>
      <c r="F478" s="49" t="s">
        <v>59</v>
      </c>
      <c r="G478" s="49" t="s">
        <v>60</v>
      </c>
      <c r="H478" s="49" t="s">
        <v>61</v>
      </c>
      <c r="I478" s="49" t="s">
        <v>62</v>
      </c>
      <c r="J478" s="177"/>
      <c r="K478" s="170"/>
      <c r="L478" s="170"/>
      <c r="M478" s="170"/>
      <c r="N478" s="170"/>
      <c r="O478" s="170"/>
      <c r="P478" s="170"/>
      <c r="Q478" s="170"/>
    </row>
    <row r="479" spans="1:18" ht="15.75" customHeight="1" x14ac:dyDescent="0.25">
      <c r="A479" s="49">
        <v>1601</v>
      </c>
      <c r="B479" s="50">
        <v>8</v>
      </c>
      <c r="C479" s="50"/>
      <c r="D479" s="50"/>
      <c r="E479" s="50"/>
      <c r="F479" s="50"/>
      <c r="G479" s="50"/>
      <c r="H479" s="50"/>
      <c r="I479" s="50"/>
      <c r="J479" s="91"/>
      <c r="K479" s="51"/>
      <c r="L479" s="52"/>
      <c r="M479" s="53"/>
      <c r="N479" s="54"/>
      <c r="O479" s="55">
        <f>B479</f>
        <v>8</v>
      </c>
      <c r="P479" s="56"/>
      <c r="Q479" s="54"/>
    </row>
    <row r="480" spans="1:18" ht="15.75" customHeight="1" x14ac:dyDescent="0.25">
      <c r="A480" s="49">
        <v>1602</v>
      </c>
      <c r="B480" s="50"/>
      <c r="C480" s="50">
        <v>6</v>
      </c>
      <c r="D480" s="50"/>
      <c r="E480" s="50"/>
      <c r="F480" s="50"/>
      <c r="G480" s="50"/>
      <c r="H480" s="50"/>
      <c r="I480" s="50"/>
      <c r="J480" s="91"/>
      <c r="K480" s="57"/>
      <c r="L480" s="58"/>
      <c r="M480" s="59"/>
      <c r="N480" s="60">
        <f>IF(C480=0,"",C480/B479)</f>
        <v>0.75</v>
      </c>
      <c r="O480" s="61">
        <v>6</v>
      </c>
      <c r="P480" s="62">
        <f t="shared" ref="P480:P486" si="48">IF(O480=0,"",O480/O479)</f>
        <v>0.75</v>
      </c>
      <c r="Q480" s="62">
        <f t="shared" ref="Q480:Q486" si="49">IF(O480=0,"",100%-P480)</f>
        <v>0.25</v>
      </c>
    </row>
    <row r="481" spans="1:18" ht="15.75" customHeight="1" x14ac:dyDescent="0.25">
      <c r="A481" s="49">
        <v>1701</v>
      </c>
      <c r="B481" s="50"/>
      <c r="C481" s="50"/>
      <c r="D481" s="50">
        <v>6</v>
      </c>
      <c r="E481" s="50"/>
      <c r="F481" s="50"/>
      <c r="G481" s="50"/>
      <c r="H481" s="50"/>
      <c r="I481" s="50"/>
      <c r="J481" s="91"/>
      <c r="K481" s="57"/>
      <c r="L481" s="58"/>
      <c r="M481" s="59"/>
      <c r="N481" s="60">
        <f>IF(D481=0,"",D481/C480)</f>
        <v>1</v>
      </c>
      <c r="O481" s="61">
        <v>6</v>
      </c>
      <c r="P481" s="62">
        <f t="shared" si="48"/>
        <v>1</v>
      </c>
      <c r="Q481" s="62">
        <f t="shared" si="49"/>
        <v>0</v>
      </c>
      <c r="R481" s="11">
        <f>O481/O479</f>
        <v>0.75</v>
      </c>
    </row>
    <row r="482" spans="1:18" ht="15.75" customHeight="1" x14ac:dyDescent="0.25">
      <c r="A482" s="49">
        <v>1702</v>
      </c>
      <c r="B482" s="50"/>
      <c r="C482" s="50"/>
      <c r="D482" s="50"/>
      <c r="E482" s="50">
        <v>3</v>
      </c>
      <c r="F482" s="50"/>
      <c r="G482" s="50"/>
      <c r="H482" s="50"/>
      <c r="I482" s="50"/>
      <c r="J482" s="91"/>
      <c r="K482" s="57"/>
      <c r="L482" s="58"/>
      <c r="M482" s="59"/>
      <c r="N482" s="60">
        <f>IF(E482=0,"",E482/D481)</f>
        <v>0.5</v>
      </c>
      <c r="O482" s="61">
        <v>3</v>
      </c>
      <c r="P482" s="62">
        <f t="shared" si="48"/>
        <v>0.5</v>
      </c>
      <c r="Q482" s="62">
        <f t="shared" si="49"/>
        <v>0.5</v>
      </c>
    </row>
    <row r="483" spans="1:18" ht="15.75" customHeight="1" x14ac:dyDescent="0.25">
      <c r="A483" s="49">
        <v>1801</v>
      </c>
      <c r="B483" s="50"/>
      <c r="C483" s="50"/>
      <c r="D483" s="50"/>
      <c r="E483" s="50"/>
      <c r="F483" s="50">
        <v>2</v>
      </c>
      <c r="G483" s="50"/>
      <c r="H483" s="50"/>
      <c r="I483" s="50"/>
      <c r="J483" s="91"/>
      <c r="K483" s="57"/>
      <c r="L483" s="58"/>
      <c r="M483" s="59"/>
      <c r="N483" s="60">
        <f>IF(F483=0,"",F483/E482)</f>
        <v>0.66666666666666663</v>
      </c>
      <c r="O483" s="61">
        <v>3</v>
      </c>
      <c r="P483" s="62">
        <f t="shared" si="48"/>
        <v>1</v>
      </c>
      <c r="Q483" s="62">
        <f t="shared" si="49"/>
        <v>0</v>
      </c>
    </row>
    <row r="484" spans="1:18" ht="15.75" customHeight="1" x14ac:dyDescent="0.25">
      <c r="A484" s="49">
        <v>1802</v>
      </c>
      <c r="B484" s="50"/>
      <c r="C484" s="50"/>
      <c r="D484" s="50"/>
      <c r="E484" s="50"/>
      <c r="F484" s="50"/>
      <c r="G484" s="50">
        <v>2</v>
      </c>
      <c r="H484" s="50"/>
      <c r="I484" s="50"/>
      <c r="J484" s="91"/>
      <c r="K484" s="57"/>
      <c r="L484" s="58"/>
      <c r="M484" s="59"/>
      <c r="N484" s="60">
        <f>IF(G484=0,"",G484/F483)</f>
        <v>1</v>
      </c>
      <c r="O484" s="61">
        <v>2</v>
      </c>
      <c r="P484" s="62">
        <f t="shared" si="48"/>
        <v>0.66666666666666663</v>
      </c>
      <c r="Q484" s="62">
        <f t="shared" si="49"/>
        <v>0.33333333333333337</v>
      </c>
    </row>
    <row r="485" spans="1:18" ht="15.75" customHeight="1" x14ac:dyDescent="0.25">
      <c r="A485" s="49">
        <v>1901</v>
      </c>
      <c r="B485" s="50"/>
      <c r="C485" s="50"/>
      <c r="D485" s="50"/>
      <c r="E485" s="50"/>
      <c r="F485" s="50"/>
      <c r="G485" s="50"/>
      <c r="H485" s="50">
        <v>2</v>
      </c>
      <c r="I485" s="50"/>
      <c r="J485" s="91"/>
      <c r="K485" s="57"/>
      <c r="L485" s="58"/>
      <c r="M485" s="59"/>
      <c r="N485" s="60">
        <f>IF(H485=0,"",H485/G484)</f>
        <v>1</v>
      </c>
      <c r="O485" s="61">
        <v>2</v>
      </c>
      <c r="P485" s="62">
        <f t="shared" si="48"/>
        <v>1</v>
      </c>
      <c r="Q485" s="62">
        <f t="shared" si="49"/>
        <v>0</v>
      </c>
    </row>
    <row r="486" spans="1:18" ht="15.75" customHeight="1" x14ac:dyDescent="0.25">
      <c r="A486" s="49">
        <v>1902</v>
      </c>
      <c r="B486" s="50"/>
      <c r="C486" s="50"/>
      <c r="D486" s="50"/>
      <c r="E486" s="50"/>
      <c r="F486" s="50"/>
      <c r="G486" s="50"/>
      <c r="H486" s="50"/>
      <c r="I486" s="50">
        <v>2</v>
      </c>
      <c r="J486" s="91">
        <v>2</v>
      </c>
      <c r="K486" s="57"/>
      <c r="L486" s="58"/>
      <c r="M486" s="59"/>
      <c r="N486" s="60">
        <f>IF(I486=0,"",I486/H485)</f>
        <v>1</v>
      </c>
      <c r="O486" s="61">
        <v>2</v>
      </c>
      <c r="P486" s="62">
        <f t="shared" si="48"/>
        <v>1</v>
      </c>
      <c r="Q486" s="62">
        <f t="shared" si="49"/>
        <v>0</v>
      </c>
    </row>
    <row r="487" spans="1:18" ht="15.75" customHeight="1" x14ac:dyDescent="0.25">
      <c r="A487" s="49">
        <v>2001</v>
      </c>
      <c r="B487" s="50"/>
      <c r="C487" s="50"/>
      <c r="D487" s="50"/>
      <c r="E487" s="50"/>
      <c r="F487" s="50"/>
      <c r="G487" s="50"/>
      <c r="H487" s="50"/>
      <c r="I487" s="50"/>
      <c r="J487" s="91"/>
      <c r="K487" s="57"/>
      <c r="L487" s="58"/>
      <c r="M487" s="58"/>
      <c r="N487" s="68"/>
      <c r="O487" s="61"/>
      <c r="P487" s="69"/>
      <c r="Q487" s="68"/>
    </row>
    <row r="488" spans="1:18" ht="15.75" customHeight="1" x14ac:dyDescent="0.25">
      <c r="A488" s="49">
        <v>2002</v>
      </c>
      <c r="B488" s="50"/>
      <c r="C488" s="50"/>
      <c r="D488" s="50"/>
      <c r="E488" s="50"/>
      <c r="F488" s="50"/>
      <c r="G488" s="50"/>
      <c r="H488" s="50"/>
      <c r="I488" s="50"/>
      <c r="J488" s="91"/>
      <c r="K488" s="57"/>
      <c r="L488" s="58"/>
      <c r="M488" s="58"/>
      <c r="N488" s="68"/>
      <c r="O488" s="61"/>
      <c r="P488" s="69"/>
      <c r="Q488" s="68"/>
    </row>
    <row r="489" spans="1:18" ht="15.75" customHeight="1" x14ac:dyDescent="0.25">
      <c r="A489" s="49">
        <v>2101</v>
      </c>
      <c r="B489" s="50"/>
      <c r="C489" s="50"/>
      <c r="D489" s="50"/>
      <c r="E489" s="50"/>
      <c r="F489" s="50"/>
      <c r="G489" s="50"/>
      <c r="H489" s="50"/>
      <c r="I489" s="50"/>
      <c r="J489" s="91"/>
      <c r="K489" s="57"/>
      <c r="L489" s="58"/>
      <c r="M489" s="58"/>
      <c r="N489" s="68"/>
      <c r="O489" s="66"/>
      <c r="P489" s="69"/>
      <c r="Q489" s="68"/>
    </row>
    <row r="490" spans="1:18" ht="15.75" customHeight="1" x14ac:dyDescent="0.25">
      <c r="A490" s="49">
        <v>2102</v>
      </c>
      <c r="B490" s="50"/>
      <c r="C490" s="50"/>
      <c r="D490" s="50"/>
      <c r="E490" s="50"/>
      <c r="F490" s="50"/>
      <c r="G490" s="50"/>
      <c r="H490" s="50"/>
      <c r="I490" s="50"/>
      <c r="J490" s="91"/>
      <c r="K490" s="57"/>
      <c r="L490" s="58"/>
      <c r="M490" s="58"/>
      <c r="N490" s="68"/>
      <c r="O490" s="66"/>
      <c r="P490" s="69"/>
      <c r="Q490" s="68"/>
    </row>
    <row r="491" spans="1:18" ht="15.75" x14ac:dyDescent="0.25">
      <c r="A491" s="49">
        <v>2201</v>
      </c>
      <c r="B491" s="50"/>
      <c r="C491" s="50"/>
      <c r="D491" s="50"/>
      <c r="E491" s="50"/>
      <c r="F491" s="50"/>
      <c r="G491" s="50"/>
      <c r="H491" s="50"/>
      <c r="I491" s="50"/>
      <c r="J491" s="91"/>
      <c r="K491" s="57"/>
      <c r="L491" s="58"/>
      <c r="M491" s="58"/>
      <c r="N491" s="68"/>
      <c r="O491" s="66"/>
      <c r="P491" s="69"/>
      <c r="Q491" s="68"/>
    </row>
    <row r="492" spans="1:18" ht="15.75" x14ac:dyDescent="0.25">
      <c r="A492" s="49">
        <v>2202</v>
      </c>
      <c r="B492" s="50"/>
      <c r="C492" s="50"/>
      <c r="D492" s="50"/>
      <c r="E492" s="50"/>
      <c r="F492" s="50"/>
      <c r="G492" s="50"/>
      <c r="H492" s="50"/>
      <c r="I492" s="50"/>
      <c r="J492" s="91"/>
      <c r="K492" s="57"/>
      <c r="L492" s="58"/>
      <c r="M492" s="64"/>
      <c r="N492" s="58"/>
      <c r="O492" s="64"/>
      <c r="P492" s="106"/>
      <c r="Q492" s="68"/>
    </row>
    <row r="493" spans="1:18" ht="15.75" x14ac:dyDescent="0.25">
      <c r="A493" s="49">
        <v>2301</v>
      </c>
      <c r="B493" s="50"/>
      <c r="C493" s="50"/>
      <c r="D493" s="50"/>
      <c r="E493" s="50"/>
      <c r="F493" s="50"/>
      <c r="G493" s="50"/>
      <c r="H493" s="50"/>
      <c r="I493" s="50"/>
      <c r="J493" s="91"/>
      <c r="K493" s="57"/>
      <c r="L493" s="58"/>
      <c r="M493" s="64"/>
      <c r="N493" s="137" t="s">
        <v>42</v>
      </c>
      <c r="O493" s="72">
        <v>2</v>
      </c>
      <c r="P493" s="87">
        <f>J496</f>
        <v>2</v>
      </c>
      <c r="Q493" s="139" t="s">
        <v>10</v>
      </c>
    </row>
    <row r="494" spans="1:18" ht="15.75" x14ac:dyDescent="0.25">
      <c r="A494" s="49">
        <v>2302</v>
      </c>
      <c r="B494" s="50"/>
      <c r="C494" s="50"/>
      <c r="D494" s="50"/>
      <c r="E494" s="50"/>
      <c r="F494" s="50"/>
      <c r="G494" s="50"/>
      <c r="H494" s="50"/>
      <c r="I494" s="50"/>
      <c r="J494" s="91"/>
      <c r="K494" s="57"/>
      <c r="L494" s="58"/>
      <c r="M494" s="64"/>
      <c r="N494" s="138" t="s">
        <v>43</v>
      </c>
      <c r="O494" s="76">
        <f>IF(O493/B479=0,"",O493/B479)</f>
        <v>0.25</v>
      </c>
      <c r="P494" s="89">
        <f>IF(O493/P493=0,"0%",O493/P493)</f>
        <v>1</v>
      </c>
      <c r="Q494" s="140" t="s">
        <v>44</v>
      </c>
    </row>
    <row r="495" spans="1:18" ht="15.75" x14ac:dyDescent="0.25">
      <c r="A495" s="49">
        <v>2401</v>
      </c>
      <c r="B495" s="142"/>
      <c r="C495" s="142"/>
      <c r="D495" s="142"/>
      <c r="E495" s="142"/>
      <c r="F495" s="142"/>
      <c r="G495" s="142"/>
      <c r="H495" s="142"/>
      <c r="I495" s="142"/>
      <c r="J495" s="91"/>
      <c r="K495" s="79"/>
      <c r="L495" s="80"/>
      <c r="M495" s="81"/>
      <c r="N495" s="82"/>
      <c r="O495" s="83"/>
      <c r="P495" s="83"/>
      <c r="Q495" s="84"/>
    </row>
    <row r="496" spans="1:18" ht="18" x14ac:dyDescent="0.25">
      <c r="A496" s="31"/>
      <c r="B496" s="182" t="s">
        <v>63</v>
      </c>
      <c r="C496" s="182"/>
      <c r="D496" s="182"/>
      <c r="E496" s="182"/>
      <c r="F496" s="182"/>
      <c r="G496" s="182"/>
      <c r="H496" s="182"/>
      <c r="I496" s="182"/>
      <c r="J496" s="141">
        <f>SUM(J479:J492)</f>
        <v>2</v>
      </c>
      <c r="K496" s="86">
        <f>J486/B479</f>
        <v>0.25</v>
      </c>
      <c r="L496" s="86">
        <f>IF(J496=0,"",J496/B479)</f>
        <v>0.25</v>
      </c>
      <c r="M496" s="86">
        <f>L496-K496</f>
        <v>0</v>
      </c>
      <c r="N496" s="1"/>
      <c r="O496" s="25"/>
      <c r="P496" s="26"/>
      <c r="Q496" s="1"/>
    </row>
    <row r="497" spans="1:18" ht="12.75" x14ac:dyDescent="0.2"/>
    <row r="498" spans="1:18" ht="12.75" x14ac:dyDescent="0.2"/>
    <row r="499" spans="1:18" ht="26.25" customHeight="1" x14ac:dyDescent="0.4">
      <c r="A499" s="154"/>
      <c r="B499" s="179" t="s">
        <v>53</v>
      </c>
      <c r="C499" s="179"/>
      <c r="D499" s="179"/>
      <c r="E499" s="179"/>
      <c r="F499" s="179"/>
      <c r="G499" s="179"/>
      <c r="H499" s="179"/>
      <c r="I499" s="179"/>
      <c r="J499" s="153" t="s">
        <v>68</v>
      </c>
      <c r="K499" s="25"/>
      <c r="L499" s="1"/>
      <c r="M499" s="1"/>
      <c r="N499" s="25"/>
      <c r="O499" s="1"/>
      <c r="P499" s="25"/>
      <c r="Q499" s="25"/>
    </row>
    <row r="500" spans="1:18" ht="20.25" customHeight="1" x14ac:dyDescent="0.2">
      <c r="A500" s="172" t="s">
        <v>9</v>
      </c>
      <c r="B500" s="173" t="s">
        <v>54</v>
      </c>
      <c r="C500" s="174"/>
      <c r="D500" s="174"/>
      <c r="E500" s="174"/>
      <c r="F500" s="174"/>
      <c r="G500" s="174"/>
      <c r="H500" s="174"/>
      <c r="I500" s="175"/>
      <c r="J500" s="176" t="s">
        <v>10</v>
      </c>
      <c r="K500" s="171" t="s">
        <v>2</v>
      </c>
      <c r="L500" s="171" t="s">
        <v>3</v>
      </c>
      <c r="M500" s="178" t="s">
        <v>4</v>
      </c>
      <c r="N500" s="171" t="s">
        <v>5</v>
      </c>
      <c r="O500" s="169" t="s">
        <v>6</v>
      </c>
      <c r="P500" s="169" t="s">
        <v>7</v>
      </c>
      <c r="Q500" s="171" t="s">
        <v>8</v>
      </c>
    </row>
    <row r="501" spans="1:18" ht="15.75" customHeight="1" x14ac:dyDescent="0.25">
      <c r="A501" s="170"/>
      <c r="B501" s="49" t="s">
        <v>55</v>
      </c>
      <c r="C501" s="49" t="s">
        <v>56</v>
      </c>
      <c r="D501" s="49" t="s">
        <v>57</v>
      </c>
      <c r="E501" s="49" t="s">
        <v>58</v>
      </c>
      <c r="F501" s="49" t="s">
        <v>59</v>
      </c>
      <c r="G501" s="49" t="s">
        <v>60</v>
      </c>
      <c r="H501" s="49" t="s">
        <v>61</v>
      </c>
      <c r="I501" s="49" t="s">
        <v>62</v>
      </c>
      <c r="J501" s="177"/>
      <c r="K501" s="170"/>
      <c r="L501" s="170"/>
      <c r="M501" s="170"/>
      <c r="N501" s="170"/>
      <c r="O501" s="170"/>
      <c r="P501" s="170"/>
      <c r="Q501" s="170"/>
    </row>
    <row r="502" spans="1:18" ht="15.75" customHeight="1" x14ac:dyDescent="0.25">
      <c r="A502" s="49">
        <v>1602</v>
      </c>
      <c r="B502" s="50">
        <v>11</v>
      </c>
      <c r="C502" s="50"/>
      <c r="D502" s="50"/>
      <c r="E502" s="50"/>
      <c r="F502" s="50"/>
      <c r="G502" s="50"/>
      <c r="H502" s="50"/>
      <c r="I502" s="50"/>
      <c r="J502" s="91"/>
      <c r="K502" s="51"/>
      <c r="L502" s="52"/>
      <c r="M502" s="53"/>
      <c r="N502" s="54"/>
      <c r="O502" s="55">
        <f>B502</f>
        <v>11</v>
      </c>
      <c r="P502" s="56"/>
      <c r="Q502" s="54"/>
    </row>
    <row r="503" spans="1:18" ht="15.75" customHeight="1" x14ac:dyDescent="0.25">
      <c r="A503" s="49">
        <v>1701</v>
      </c>
      <c r="B503" s="50"/>
      <c r="C503" s="50">
        <v>9</v>
      </c>
      <c r="D503" s="50"/>
      <c r="E503" s="50"/>
      <c r="F503" s="50"/>
      <c r="G503" s="50"/>
      <c r="H503" s="50"/>
      <c r="I503" s="50"/>
      <c r="J503" s="91"/>
      <c r="K503" s="57"/>
      <c r="L503" s="58"/>
      <c r="M503" s="59"/>
      <c r="N503" s="60">
        <f>IF(C503=0,"",C503/B502)</f>
        <v>0.81818181818181823</v>
      </c>
      <c r="O503" s="61">
        <v>9</v>
      </c>
      <c r="P503" s="62">
        <f t="shared" ref="P503:P509" si="50">IF(O503=0,"",O503/O502)</f>
        <v>0.81818181818181823</v>
      </c>
      <c r="Q503" s="62">
        <f t="shared" ref="Q503:Q509" si="51">IF(O503=0,"",100%-P503)</f>
        <v>0.18181818181818177</v>
      </c>
    </row>
    <row r="504" spans="1:18" ht="15.75" customHeight="1" x14ac:dyDescent="0.25">
      <c r="A504" s="49">
        <v>1702</v>
      </c>
      <c r="B504" s="50"/>
      <c r="C504" s="50"/>
      <c r="D504" s="50">
        <v>9</v>
      </c>
      <c r="E504" s="50"/>
      <c r="F504" s="50"/>
      <c r="G504" s="50"/>
      <c r="H504" s="50"/>
      <c r="I504" s="50"/>
      <c r="J504" s="91"/>
      <c r="K504" s="57"/>
      <c r="L504" s="58"/>
      <c r="M504" s="59"/>
      <c r="N504" s="60">
        <f>IF(D504=0,"",D504/C503)</f>
        <v>1</v>
      </c>
      <c r="O504" s="61">
        <v>9</v>
      </c>
      <c r="P504" s="62">
        <f t="shared" si="50"/>
        <v>1</v>
      </c>
      <c r="Q504" s="62">
        <f t="shared" si="51"/>
        <v>0</v>
      </c>
      <c r="R504" s="11">
        <f>O504/O502</f>
        <v>0.81818181818181823</v>
      </c>
    </row>
    <row r="505" spans="1:18" ht="15.75" customHeight="1" x14ac:dyDescent="0.25">
      <c r="A505" s="49">
        <v>1801</v>
      </c>
      <c r="B505" s="50"/>
      <c r="C505" s="50"/>
      <c r="D505" s="50"/>
      <c r="E505" s="50">
        <v>7</v>
      </c>
      <c r="F505" s="50"/>
      <c r="G505" s="50"/>
      <c r="H505" s="50"/>
      <c r="I505" s="50"/>
      <c r="J505" s="91"/>
      <c r="K505" s="57"/>
      <c r="L505" s="58"/>
      <c r="M505" s="59"/>
      <c r="N505" s="60">
        <f>IF(E505=0,"",E505/D504)</f>
        <v>0.77777777777777779</v>
      </c>
      <c r="O505" s="61">
        <v>8</v>
      </c>
      <c r="P505" s="62">
        <f t="shared" si="50"/>
        <v>0.88888888888888884</v>
      </c>
      <c r="Q505" s="62">
        <f t="shared" si="51"/>
        <v>0.11111111111111116</v>
      </c>
    </row>
    <row r="506" spans="1:18" ht="15.75" customHeight="1" x14ac:dyDescent="0.25">
      <c r="A506" s="49">
        <v>1802</v>
      </c>
      <c r="B506" s="50"/>
      <c r="C506" s="50"/>
      <c r="D506" s="50"/>
      <c r="E506" s="50"/>
      <c r="F506" s="50">
        <v>6</v>
      </c>
      <c r="G506" s="50"/>
      <c r="H506" s="50"/>
      <c r="I506" s="50"/>
      <c r="J506" s="91"/>
      <c r="K506" s="57"/>
      <c r="L506" s="58"/>
      <c r="M506" s="59"/>
      <c r="N506" s="60">
        <f>IF(F506=0,"",F506/E505)</f>
        <v>0.8571428571428571</v>
      </c>
      <c r="O506" s="61">
        <v>7</v>
      </c>
      <c r="P506" s="62">
        <f t="shared" si="50"/>
        <v>0.875</v>
      </c>
      <c r="Q506" s="62">
        <f t="shared" si="51"/>
        <v>0.125</v>
      </c>
    </row>
    <row r="507" spans="1:18" ht="15.75" customHeight="1" x14ac:dyDescent="0.25">
      <c r="A507" s="49">
        <v>1901</v>
      </c>
      <c r="B507" s="50"/>
      <c r="C507" s="50"/>
      <c r="D507" s="50"/>
      <c r="E507" s="50"/>
      <c r="F507" s="50"/>
      <c r="G507" s="50">
        <v>6</v>
      </c>
      <c r="H507" s="50"/>
      <c r="I507" s="50"/>
      <c r="J507" s="91"/>
      <c r="K507" s="57"/>
      <c r="L507" s="58"/>
      <c r="M507" s="59"/>
      <c r="N507" s="60">
        <f>IF(G507=0,"",G507/F506)</f>
        <v>1</v>
      </c>
      <c r="O507" s="61">
        <v>6</v>
      </c>
      <c r="P507" s="62">
        <f t="shared" si="50"/>
        <v>0.8571428571428571</v>
      </c>
      <c r="Q507" s="62">
        <f t="shared" si="51"/>
        <v>0.1428571428571429</v>
      </c>
    </row>
    <row r="508" spans="1:18" ht="15.75" customHeight="1" x14ac:dyDescent="0.25">
      <c r="A508" s="49">
        <v>1902</v>
      </c>
      <c r="B508" s="50"/>
      <c r="C508" s="50"/>
      <c r="D508" s="50"/>
      <c r="E508" s="50"/>
      <c r="F508" s="50"/>
      <c r="G508" s="50"/>
      <c r="H508" s="50">
        <v>6</v>
      </c>
      <c r="I508" s="50"/>
      <c r="J508" s="91">
        <v>2</v>
      </c>
      <c r="K508" s="57"/>
      <c r="L508" s="58"/>
      <c r="M508" s="59"/>
      <c r="N508" s="60">
        <f>IF(H508=0,"",H508/G507)</f>
        <v>1</v>
      </c>
      <c r="O508" s="61">
        <v>6</v>
      </c>
      <c r="P508" s="62">
        <f t="shared" si="50"/>
        <v>1</v>
      </c>
      <c r="Q508" s="62">
        <f t="shared" si="51"/>
        <v>0</v>
      </c>
    </row>
    <row r="509" spans="1:18" ht="15.75" customHeight="1" x14ac:dyDescent="0.25">
      <c r="A509" s="49">
        <v>2001</v>
      </c>
      <c r="B509" s="50"/>
      <c r="C509" s="50"/>
      <c r="D509" s="50"/>
      <c r="E509" s="50"/>
      <c r="F509" s="50"/>
      <c r="G509" s="50"/>
      <c r="H509" s="50"/>
      <c r="I509" s="50">
        <v>6</v>
      </c>
      <c r="J509" s="91">
        <v>3</v>
      </c>
      <c r="K509" s="57"/>
      <c r="L509" s="58"/>
      <c r="M509" s="59"/>
      <c r="N509" s="60">
        <f>IF(I509=0,"",I509/H508)</f>
        <v>1</v>
      </c>
      <c r="O509" s="61">
        <v>6</v>
      </c>
      <c r="P509" s="62">
        <f t="shared" si="50"/>
        <v>1</v>
      </c>
      <c r="Q509" s="62">
        <f t="shared" si="51"/>
        <v>0</v>
      </c>
    </row>
    <row r="510" spans="1:18" ht="15.75" customHeight="1" x14ac:dyDescent="0.25">
      <c r="A510" s="49">
        <v>2002</v>
      </c>
      <c r="B510" s="50"/>
      <c r="C510" s="50"/>
      <c r="D510" s="50"/>
      <c r="E510" s="50"/>
      <c r="F510" s="50"/>
      <c r="G510" s="50"/>
      <c r="H510" s="50"/>
      <c r="I510" s="50">
        <v>2</v>
      </c>
      <c r="J510" s="91"/>
      <c r="K510" s="57"/>
      <c r="L510" s="58"/>
      <c r="M510" s="58"/>
      <c r="N510" s="68"/>
      <c r="O510" s="61">
        <v>2</v>
      </c>
      <c r="P510" s="69"/>
      <c r="Q510" s="68"/>
    </row>
    <row r="511" spans="1:18" ht="15.75" customHeight="1" x14ac:dyDescent="0.25">
      <c r="A511" s="49">
        <v>2101</v>
      </c>
      <c r="B511" s="50"/>
      <c r="C511" s="50"/>
      <c r="D511" s="50"/>
      <c r="E511" s="50"/>
      <c r="F511" s="50"/>
      <c r="G511" s="50"/>
      <c r="H511" s="50"/>
      <c r="I511" s="50">
        <v>2</v>
      </c>
      <c r="J511" s="91">
        <v>2</v>
      </c>
      <c r="K511" s="57"/>
      <c r="L511" s="58"/>
      <c r="M511" s="58"/>
      <c r="N511" s="68"/>
      <c r="O511" s="61">
        <v>2</v>
      </c>
      <c r="P511" s="69"/>
      <c r="Q511" s="68"/>
    </row>
    <row r="512" spans="1:18" ht="15.75" customHeight="1" x14ac:dyDescent="0.25">
      <c r="A512" s="49">
        <v>2102</v>
      </c>
      <c r="B512" s="50"/>
      <c r="C512" s="50"/>
      <c r="D512" s="50"/>
      <c r="E512" s="50"/>
      <c r="F512" s="50"/>
      <c r="G512" s="50"/>
      <c r="H512" s="50"/>
      <c r="I512" s="50"/>
      <c r="J512" s="91"/>
      <c r="K512" s="57"/>
      <c r="L512" s="58"/>
      <c r="M512" s="58"/>
      <c r="N512" s="68"/>
      <c r="O512" s="66"/>
      <c r="P512" s="69"/>
      <c r="Q512" s="68"/>
    </row>
    <row r="513" spans="1:18" ht="15.75" customHeight="1" x14ac:dyDescent="0.25">
      <c r="A513" s="49">
        <v>2201</v>
      </c>
      <c r="B513" s="50"/>
      <c r="C513" s="50"/>
      <c r="D513" s="50"/>
      <c r="E513" s="50"/>
      <c r="F513" s="50"/>
      <c r="G513" s="50"/>
      <c r="H513" s="50"/>
      <c r="I513" s="50"/>
      <c r="J513" s="91"/>
      <c r="K513" s="57"/>
      <c r="L513" s="58"/>
      <c r="M513" s="58"/>
      <c r="N513" s="68"/>
      <c r="O513" s="66"/>
      <c r="P513" s="69"/>
      <c r="Q513" s="68"/>
    </row>
    <row r="514" spans="1:18" ht="15.75" customHeight="1" x14ac:dyDescent="0.25">
      <c r="A514" s="49">
        <v>2202</v>
      </c>
      <c r="B514" s="50"/>
      <c r="C514" s="50"/>
      <c r="D514" s="50"/>
      <c r="E514" s="50"/>
      <c r="F514" s="50"/>
      <c r="G514" s="50"/>
      <c r="H514" s="50"/>
      <c r="I514" s="50"/>
      <c r="J514" s="91"/>
      <c r="K514" s="57"/>
      <c r="L514" s="58"/>
      <c r="M514" s="64"/>
      <c r="N514" s="68"/>
      <c r="O514" s="66"/>
      <c r="P514" s="69"/>
      <c r="Q514" s="68"/>
    </row>
    <row r="515" spans="1:18" ht="15.75" customHeight="1" x14ac:dyDescent="0.25">
      <c r="A515" s="49">
        <v>2301</v>
      </c>
      <c r="B515" s="50"/>
      <c r="C515" s="50"/>
      <c r="D515" s="50"/>
      <c r="E515" s="50"/>
      <c r="F515" s="50"/>
      <c r="G515" s="50"/>
      <c r="H515" s="50"/>
      <c r="I515" s="50"/>
      <c r="J515" s="91"/>
      <c r="K515" s="57"/>
      <c r="L515" s="58"/>
      <c r="M515" s="64"/>
      <c r="N515" s="58"/>
      <c r="O515" s="64"/>
      <c r="P515" s="106"/>
      <c r="Q515" s="68"/>
    </row>
    <row r="516" spans="1:18" ht="15.75" customHeight="1" x14ac:dyDescent="0.25">
      <c r="A516" s="49">
        <v>2302</v>
      </c>
      <c r="B516" s="50"/>
      <c r="C516" s="50"/>
      <c r="D516" s="50"/>
      <c r="E516" s="50"/>
      <c r="F516" s="50"/>
      <c r="G516" s="50"/>
      <c r="H516" s="50"/>
      <c r="I516" s="50"/>
      <c r="J516" s="91"/>
      <c r="K516" s="57"/>
      <c r="L516" s="58"/>
      <c r="M516" s="64"/>
      <c r="N516" s="137" t="s">
        <v>42</v>
      </c>
      <c r="O516" s="72">
        <v>5</v>
      </c>
      <c r="P516" s="87">
        <f>J519</f>
        <v>7</v>
      </c>
      <c r="Q516" s="139" t="s">
        <v>10</v>
      </c>
    </row>
    <row r="517" spans="1:18" ht="15.75" customHeight="1" x14ac:dyDescent="0.25">
      <c r="A517" s="49">
        <v>2401</v>
      </c>
      <c r="B517" s="50"/>
      <c r="C517" s="50"/>
      <c r="D517" s="50"/>
      <c r="E517" s="50"/>
      <c r="F517" s="50"/>
      <c r="G517" s="50"/>
      <c r="H517" s="50"/>
      <c r="I517" s="50"/>
      <c r="J517" s="91"/>
      <c r="K517" s="57"/>
      <c r="L517" s="58"/>
      <c r="M517" s="64"/>
      <c r="N517" s="138" t="s">
        <v>43</v>
      </c>
      <c r="O517" s="76">
        <f>IF(O516/B502=0,"",O516/B502)</f>
        <v>0.45454545454545453</v>
      </c>
      <c r="P517" s="89">
        <f>IF(O516/P516=0,"0%",O516/P516)</f>
        <v>0.7142857142857143</v>
      </c>
      <c r="Q517" s="140" t="s">
        <v>44</v>
      </c>
    </row>
    <row r="518" spans="1:18" ht="15.75" customHeight="1" x14ac:dyDescent="0.25">
      <c r="A518" s="49">
        <v>2402</v>
      </c>
      <c r="B518" s="142"/>
      <c r="C518" s="142"/>
      <c r="D518" s="142"/>
      <c r="E518" s="142"/>
      <c r="F518" s="142"/>
      <c r="G518" s="142"/>
      <c r="H518" s="142"/>
      <c r="I518" s="142"/>
      <c r="J518" s="91"/>
      <c r="K518" s="79"/>
      <c r="L518" s="80"/>
      <c r="M518" s="81"/>
      <c r="N518" s="82"/>
      <c r="O518" s="83"/>
      <c r="P518" s="83"/>
      <c r="Q518" s="84"/>
    </row>
    <row r="519" spans="1:18" ht="18" x14ac:dyDescent="0.25">
      <c r="A519" s="31"/>
      <c r="B519" s="182" t="s">
        <v>63</v>
      </c>
      <c r="C519" s="182"/>
      <c r="D519" s="182"/>
      <c r="E519" s="182"/>
      <c r="F519" s="182"/>
      <c r="G519" s="182"/>
      <c r="H519" s="182"/>
      <c r="I519" s="182"/>
      <c r="J519" s="141">
        <f>SUM(J502:J515)</f>
        <v>7</v>
      </c>
      <c r="K519" s="86">
        <f>((SUM(J508:J509))/B502)</f>
        <v>0.45454545454545453</v>
      </c>
      <c r="L519" s="86">
        <f>IF(J519=0,"",J519/B502)</f>
        <v>0.63636363636363635</v>
      </c>
      <c r="M519" s="86">
        <f>L519-K519</f>
        <v>0.18181818181818182</v>
      </c>
      <c r="N519" s="1"/>
      <c r="O519" s="25"/>
      <c r="P519" s="26"/>
      <c r="Q519" s="1"/>
    </row>
    <row r="520" spans="1:18" ht="12.75" customHeight="1" x14ac:dyDescent="0.2">
      <c r="L520" s="1"/>
      <c r="M520" s="1"/>
      <c r="O520" s="1"/>
      <c r="P520" s="2"/>
      <c r="Q520" s="2"/>
      <c r="R520" s="1"/>
    </row>
    <row r="521" spans="1:18" ht="12.75" customHeight="1" x14ac:dyDescent="0.2">
      <c r="L521" s="1"/>
      <c r="M521" s="1"/>
      <c r="O521" s="1"/>
      <c r="P521" s="2"/>
      <c r="Q521" s="2"/>
      <c r="R521" s="1"/>
    </row>
    <row r="522" spans="1:18" ht="12.75" customHeight="1" x14ac:dyDescent="0.2"/>
    <row r="523" spans="1:18" ht="12.75" x14ac:dyDescent="0.2"/>
    <row r="524" spans="1:18" ht="12.75" x14ac:dyDescent="0.2"/>
    <row r="525" spans="1:18" ht="12.75" x14ac:dyDescent="0.2"/>
    <row r="526" spans="1:18" ht="12.75" customHeight="1" x14ac:dyDescent="0.2"/>
    <row r="527" spans="1:18" ht="12.75" customHeight="1" x14ac:dyDescent="0.2"/>
    <row r="528" spans="1:18" ht="12.75" customHeight="1" x14ac:dyDescent="0.2"/>
    <row r="529" spans="12:18" ht="12.75" customHeight="1" x14ac:dyDescent="0.2"/>
    <row r="530" spans="12:18" ht="12.75" customHeight="1" x14ac:dyDescent="0.2"/>
    <row r="531" spans="12:18" ht="12.75" customHeight="1" x14ac:dyDescent="0.2"/>
    <row r="532" spans="12:18" ht="12.75" customHeight="1" x14ac:dyDescent="0.2"/>
    <row r="533" spans="12:18" ht="12.75" customHeight="1" x14ac:dyDescent="0.2"/>
    <row r="534" spans="12:18" ht="12.75" customHeight="1" x14ac:dyDescent="0.2"/>
    <row r="535" spans="12:18" ht="12.75" customHeight="1" x14ac:dyDescent="0.2"/>
    <row r="536" spans="12:18" ht="12.75" customHeight="1" x14ac:dyDescent="0.2"/>
    <row r="537" spans="12:18" ht="12.75" customHeight="1" x14ac:dyDescent="0.2"/>
    <row r="538" spans="12:18" ht="12.75" customHeight="1" x14ac:dyDescent="0.2"/>
    <row r="539" spans="12:18" ht="12.75" customHeight="1" x14ac:dyDescent="0.2"/>
    <row r="540" spans="12:18" ht="12.75" customHeight="1" x14ac:dyDescent="0.2"/>
    <row r="541" spans="12:18" ht="12.75" customHeight="1" x14ac:dyDescent="0.2"/>
    <row r="542" spans="12:18" ht="18" customHeight="1" x14ac:dyDescent="0.2"/>
    <row r="543" spans="12:18" ht="12.75" customHeight="1" x14ac:dyDescent="0.2">
      <c r="L543" s="1"/>
      <c r="M543" s="1"/>
      <c r="O543" s="1"/>
      <c r="P543" s="2"/>
      <c r="Q543" s="2"/>
      <c r="R543" s="1"/>
    </row>
    <row r="544" spans="12:18" ht="12.75" customHeight="1" x14ac:dyDescent="0.2"/>
    <row r="545" spans="1:1" ht="12.75" customHeight="1" x14ac:dyDescent="0.2"/>
    <row r="546" spans="1:1" ht="12.75" customHeight="1" x14ac:dyDescent="0.2"/>
    <row r="547" spans="1:1" ht="12.75" customHeight="1" x14ac:dyDescent="0.2">
      <c r="A547" s="25"/>
    </row>
    <row r="548" spans="1:1" ht="12.75" customHeight="1" x14ac:dyDescent="0.2"/>
    <row r="549" spans="1:1" ht="12.75" customHeight="1" x14ac:dyDescent="0.2"/>
    <row r="550" spans="1:1" ht="12.75" customHeight="1" x14ac:dyDescent="0.2"/>
    <row r="551" spans="1:1" ht="12.75" customHeight="1" x14ac:dyDescent="0.2"/>
    <row r="552" spans="1:1" ht="15" customHeight="1" x14ac:dyDescent="0.25">
      <c r="A552" s="63"/>
    </row>
    <row r="553" spans="1:1" ht="12.75" customHeight="1" x14ac:dyDescent="0.2"/>
    <row r="554" spans="1:1" ht="12.75" customHeight="1" x14ac:dyDescent="0.2"/>
    <row r="555" spans="1:1" ht="12.75" customHeight="1" x14ac:dyDescent="0.2"/>
    <row r="556" spans="1:1" ht="12.75" customHeight="1" x14ac:dyDescent="0.2"/>
    <row r="557" spans="1:1" ht="12.75" customHeight="1" x14ac:dyDescent="0.2"/>
    <row r="558" spans="1:1" ht="12.75" customHeight="1" x14ac:dyDescent="0.2"/>
    <row r="559" spans="1:1" ht="12.75" customHeight="1" x14ac:dyDescent="0.2"/>
    <row r="560" spans="1:1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</sheetData>
  <mergeCells count="168">
    <mergeCell ref="B496:I496"/>
    <mergeCell ref="A500:A501"/>
    <mergeCell ref="B500:I500"/>
    <mergeCell ref="B293:I293"/>
    <mergeCell ref="J431:J432"/>
    <mergeCell ref="B519:I519"/>
    <mergeCell ref="B243:I243"/>
    <mergeCell ref="B266:I266"/>
    <mergeCell ref="B289:I289"/>
    <mergeCell ref="B312:I312"/>
    <mergeCell ref="B335:I335"/>
    <mergeCell ref="B358:I358"/>
    <mergeCell ref="B381:I381"/>
    <mergeCell ref="B404:I404"/>
    <mergeCell ref="B427:I427"/>
    <mergeCell ref="B453:I453"/>
    <mergeCell ref="B476:I476"/>
    <mergeCell ref="B499:I499"/>
    <mergeCell ref="B246:I246"/>
    <mergeCell ref="B269:I269"/>
    <mergeCell ref="B292:I292"/>
    <mergeCell ref="B315:I315"/>
    <mergeCell ref="B384:I384"/>
    <mergeCell ref="A247:A248"/>
    <mergeCell ref="Q454:Q455"/>
    <mergeCell ref="M431:M432"/>
    <mergeCell ref="N431:N432"/>
    <mergeCell ref="O431:O432"/>
    <mergeCell ref="P431:P432"/>
    <mergeCell ref="Q431:Q432"/>
    <mergeCell ref="J454:J455"/>
    <mergeCell ref="K454:K455"/>
    <mergeCell ref="P408:P409"/>
    <mergeCell ref="Q408:Q409"/>
    <mergeCell ref="P385:P386"/>
    <mergeCell ref="Q385:Q386"/>
    <mergeCell ref="B430:I430"/>
    <mergeCell ref="A431:A432"/>
    <mergeCell ref="B431:I431"/>
    <mergeCell ref="A454:A455"/>
    <mergeCell ref="B454:I454"/>
    <mergeCell ref="B450:I450"/>
    <mergeCell ref="N477:N478"/>
    <mergeCell ref="O477:O478"/>
    <mergeCell ref="P477:P478"/>
    <mergeCell ref="L454:L455"/>
    <mergeCell ref="M454:M455"/>
    <mergeCell ref="N454:N455"/>
    <mergeCell ref="O454:O455"/>
    <mergeCell ref="P454:P455"/>
    <mergeCell ref="K431:K432"/>
    <mergeCell ref="L431:L432"/>
    <mergeCell ref="B473:I473"/>
    <mergeCell ref="Q477:Q478"/>
    <mergeCell ref="A477:A478"/>
    <mergeCell ref="B477:I477"/>
    <mergeCell ref="J477:J478"/>
    <mergeCell ref="K477:K478"/>
    <mergeCell ref="N201:N202"/>
    <mergeCell ref="O201:O202"/>
    <mergeCell ref="P201:P202"/>
    <mergeCell ref="Q201:Q202"/>
    <mergeCell ref="O224:O225"/>
    <mergeCell ref="P224:P225"/>
    <mergeCell ref="Q224:Q225"/>
    <mergeCell ref="M247:M248"/>
    <mergeCell ref="N247:N248"/>
    <mergeCell ref="O247:O248"/>
    <mergeCell ref="P247:P248"/>
    <mergeCell ref="Q247:Q248"/>
    <mergeCell ref="M201:M202"/>
    <mergeCell ref="M224:M225"/>
    <mergeCell ref="N224:N225"/>
    <mergeCell ref="B247:I247"/>
    <mergeCell ref="J247:J248"/>
    <mergeCell ref="K247:K248"/>
    <mergeCell ref="L247:L248"/>
    <mergeCell ref="A201:A202"/>
    <mergeCell ref="B201:I201"/>
    <mergeCell ref="J201:J202"/>
    <mergeCell ref="K201:K202"/>
    <mergeCell ref="L201:L202"/>
    <mergeCell ref="A224:A225"/>
    <mergeCell ref="B224:I224"/>
    <mergeCell ref="J224:J225"/>
    <mergeCell ref="K224:K225"/>
    <mergeCell ref="L224:L225"/>
    <mergeCell ref="B220:I220"/>
    <mergeCell ref="B200:I200"/>
    <mergeCell ref="B223:I223"/>
    <mergeCell ref="L500:L501"/>
    <mergeCell ref="M500:M501"/>
    <mergeCell ref="N500:N501"/>
    <mergeCell ref="O500:O501"/>
    <mergeCell ref="P500:P501"/>
    <mergeCell ref="Q500:Q501"/>
    <mergeCell ref="N270:N271"/>
    <mergeCell ref="O270:O271"/>
    <mergeCell ref="P270:P271"/>
    <mergeCell ref="Q270:Q271"/>
    <mergeCell ref="O293:O294"/>
    <mergeCell ref="P293:P294"/>
    <mergeCell ref="Q293:Q294"/>
    <mergeCell ref="N316:N317"/>
    <mergeCell ref="O316:O317"/>
    <mergeCell ref="P316:P317"/>
    <mergeCell ref="Q316:Q317"/>
    <mergeCell ref="N339:N340"/>
    <mergeCell ref="O339:O340"/>
    <mergeCell ref="P339:P340"/>
    <mergeCell ref="Q339:Q340"/>
    <mergeCell ref="N293:N294"/>
    <mergeCell ref="J500:J501"/>
    <mergeCell ref="K500:K501"/>
    <mergeCell ref="M270:M271"/>
    <mergeCell ref="M316:M317"/>
    <mergeCell ref="A316:A317"/>
    <mergeCell ref="B316:I316"/>
    <mergeCell ref="J316:J317"/>
    <mergeCell ref="K316:K317"/>
    <mergeCell ref="L316:L317"/>
    <mergeCell ref="M339:M340"/>
    <mergeCell ref="A339:A340"/>
    <mergeCell ref="B339:I339"/>
    <mergeCell ref="J339:J340"/>
    <mergeCell ref="K339:K340"/>
    <mergeCell ref="A270:A271"/>
    <mergeCell ref="B270:I270"/>
    <mergeCell ref="J270:J271"/>
    <mergeCell ref="K270:K271"/>
    <mergeCell ref="L270:L271"/>
    <mergeCell ref="M293:M294"/>
    <mergeCell ref="A293:A294"/>
    <mergeCell ref="J293:J294"/>
    <mergeCell ref="L477:L478"/>
    <mergeCell ref="M477:M478"/>
    <mergeCell ref="K293:K294"/>
    <mergeCell ref="L293:L294"/>
    <mergeCell ref="L339:L340"/>
    <mergeCell ref="M362:M363"/>
    <mergeCell ref="N362:N363"/>
    <mergeCell ref="O362:O363"/>
    <mergeCell ref="P362:P363"/>
    <mergeCell ref="Q362:Q363"/>
    <mergeCell ref="A362:A363"/>
    <mergeCell ref="B362:I362"/>
    <mergeCell ref="J362:J363"/>
    <mergeCell ref="K362:K363"/>
    <mergeCell ref="L362:L363"/>
    <mergeCell ref="B338:I338"/>
    <mergeCell ref="B361:I361"/>
    <mergeCell ref="A408:A409"/>
    <mergeCell ref="B408:I408"/>
    <mergeCell ref="J408:J409"/>
    <mergeCell ref="K408:K409"/>
    <mergeCell ref="L408:L409"/>
    <mergeCell ref="M385:M386"/>
    <mergeCell ref="N385:N386"/>
    <mergeCell ref="O385:O386"/>
    <mergeCell ref="A385:A386"/>
    <mergeCell ref="B385:I385"/>
    <mergeCell ref="J385:J386"/>
    <mergeCell ref="K385:K386"/>
    <mergeCell ref="L385:L386"/>
    <mergeCell ref="M408:M409"/>
    <mergeCell ref="N408:N409"/>
    <mergeCell ref="O408:O409"/>
    <mergeCell ref="B407:I407"/>
  </mergeCells>
  <pageMargins left="0.7" right="0.7" top="0.75" bottom="0.75" header="0" footer="0"/>
  <pageSetup orientation="landscape" r:id="rId1"/>
  <ignoredErrors>
    <ignoredError sqref="A296 A318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Danza</vt:lpstr>
      <vt:lpstr>Artes Visuales</vt:lpstr>
      <vt:lpstr>Musica</vt:lpstr>
      <vt:lpstr>Teatro</vt:lpstr>
      <vt:lpstr>Arte Dramático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BAEZ</dc:creator>
  <cp:lastModifiedBy>Luis Rodolfo Samperio Llano</cp:lastModifiedBy>
  <dcterms:created xsi:type="dcterms:W3CDTF">2018-11-25T03:30:30Z</dcterms:created>
  <dcterms:modified xsi:type="dcterms:W3CDTF">2025-10-27T14:29:56Z</dcterms:modified>
</cp:coreProperties>
</file>